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pivotCacheDefinition+xml" PartName="/xl/pivotCache/pivotCacheDefinition1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externalLink+xml" PartName="/xl/externalLinks/externalLink1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eira de Novembro" sheetId="1" r:id="rId4"/>
    <sheet state="hidden" name="Base" sheetId="2" r:id="rId5"/>
    <sheet state="hidden" name="Gráficos" sheetId="3" r:id="rId6"/>
    <sheet state="hidden" name="Parâmetros" sheetId="4" r:id="rId7"/>
    <sheet state="hidden" name="Plan1" sheetId="5" r:id="rId8"/>
    <sheet state="visible" name="Plan2" sheetId="6" r:id="rId9"/>
    <sheet state="visible" name="Plan3" sheetId="7" r:id="rId10"/>
    <sheet state="visible" name="Plan4" sheetId="8" r:id="rId11"/>
    <sheet state="visible" name="Plan6" sheetId="9" r:id="rId12"/>
    <sheet state="visible" name="Plan5" sheetId="10" r:id="rId13"/>
    <sheet state="visible" name="Plan7" sheetId="11" r:id="rId14"/>
  </sheets>
  <externalReferences>
    <externalReference r:id="rId15"/>
  </externalReferences>
  <definedNames>
    <definedName hidden="1" localSheetId="7" name="_xlnm._FilterDatabase">Plan4!$A$1:$I$240</definedName>
    <definedName hidden="1" localSheetId="9" name="_xlnm._FilterDatabase">Plan5!$A$1:$B$42</definedName>
    <definedName hidden="1" localSheetId="0" name="_xlnm._FilterDatabase">'Carteira de Novembro'!$A$1:$AB$203</definedName>
  </definedNames>
  <calcPr/>
  <pivotCaches>
    <pivotCache cacheId="0" r:id="rId16"/>
  </pivotCaches>
  <extLst>
    <ext uri="GoogleSheetsCustomDataVersion1">
      <go:sheetsCustomData xmlns:go="http://customooxmlschemas.google.com/" r:id="rId17" roundtripDataSignature="AMtx7mhR+VTIYVo1qaiPJAit0f3fdyD9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">
      <text>
        <t xml:space="preserve">======
ID#AAAADtTB1Bc
Diogo Santos    (2019-10-23 14:46:47)
Tipo de Cabo</t>
      </text>
    </comment>
    <comment authorId="0" ref="I1">
      <text>
        <t xml:space="preserve">======
ID#AAAADtTB1BQ
Diogo Santos    (2019-10-23 14:46:13)
Lista de Escopos, não apenas dois</t>
      </text>
    </comment>
    <comment authorId="0" ref="AI1">
      <text>
        <t xml:space="preserve">======
ID#AAAADtTB1Ag
Diogo Santos    (2019-10-23 14:44:15)
Adiciona apenas um campo de observações</t>
      </text>
    </comment>
    <comment authorId="0" ref="AC1">
      <text>
        <t xml:space="preserve">======
ID#AAAADtWmacs
Diogo Santos    (2019-10-23 12:32:02)
??</t>
      </text>
    </comment>
    <comment authorId="0" ref="AA1">
      <text>
        <t xml:space="preserve">======
ID#AAAADtWmacY
Diogo Santos    (2019-10-23 12:29:00)
Não conversamos a respeito e acredito que será utilizado futuramente</t>
      </text>
    </comment>
    <comment authorId="0" ref="Z1">
      <text>
        <t xml:space="preserve">======
ID#AAAADtWmabI
Diogo Santos    (2019-10-23 12:17:20)
Outro setor</t>
      </text>
    </comment>
    <comment authorId="0" ref="W1">
      <text>
        <t xml:space="preserve">======
ID#AAAADtWmabA
Diogo Santos    (2019-10-23 12:16:15)
Como é calculado o prazo regulatório e ele é calculado pelo UDR?
------
ID#AAAADtTB0-8
Diogo Santos    (2019-10-23 14:37:38)
Prazo final é considerado como regulatório</t>
      </text>
    </comment>
    <comment authorId="0" ref="R1">
      <text>
        <t xml:space="preserve">======
ID#AAAADtWmaYw
Diogo Santos    (2019-10-23 12:09:47)
Perguntar o que é KM AT
------
ID#AAAADtTB0-w
Diogo Santos    (2019-10-23 14:37:01)
Cabo</t>
      </text>
    </comment>
    <comment authorId="0" ref="J1">
      <text>
        <t xml:space="preserve">======
ID#AAAADtWmaYM
Diogo Santos    (2019-10-23 12:07:00)
Lista de escopos</t>
      </text>
    </comment>
    <comment authorId="0" ref="A35">
      <text>
        <t xml:space="preserve">======
ID#AAAADtWmaQE
PABLO EDUARDO LACERDA BRANDAO    (2019-10-23 11:09:41)
OBRA COM DEMANDA JUDICIAL</t>
      </text>
    </comment>
  </commentList>
  <extLst>
    <ext uri="GoogleSheetsCustomDataVersion1">
      <go:sheetsCustomData xmlns:go="http://customooxmlschemas.google.com/" r:id="rId1" roundtripDataSignature="AMtx7miFnfP1Z7dIyVTM+WQj65raU++yg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5">
      <text>
        <t xml:space="preserve">======
ID#AAAADtWmaQI
PABLO EDUARDO LACERDA BRANDAO    (2019-10-23 11:09:41)
OBRA COM DEMANDA JUDICIAL</t>
      </text>
    </comment>
  </commentList>
  <extLst>
    <ext uri="GoogleSheetsCustomDataVersion1">
      <go:sheetsCustomData xmlns:go="http://customooxmlschemas.google.com/" r:id="rId1" roundtripDataSignature="AMtx7mjI3J+a5lt6qxyjj6LIR2iO58dcyQ=="/>
    </ext>
  </extLst>
</comments>
</file>

<file path=xl/sharedStrings.xml><?xml version="1.0" encoding="utf-8"?>
<sst xmlns="http://schemas.openxmlformats.org/spreadsheetml/2006/main" count="8795" uniqueCount="1358">
  <si>
    <t>Projeto</t>
  </si>
  <si>
    <t>Prioridade</t>
  </si>
  <si>
    <t>ENCARREGADO ANT.</t>
  </si>
  <si>
    <t>ENCARREGADO ATUAL</t>
  </si>
  <si>
    <t>Mascara</t>
  </si>
  <si>
    <t>Nota</t>
  </si>
  <si>
    <t>Def. do Projeto</t>
  </si>
  <si>
    <t>ID</t>
  </si>
  <si>
    <t>Escopo Principal</t>
  </si>
  <si>
    <t>Escopo Secundario</t>
  </si>
  <si>
    <t>Tipo de Obra</t>
  </si>
  <si>
    <t>Local</t>
  </si>
  <si>
    <t>UTD</t>
  </si>
  <si>
    <t>LATITUDE</t>
  </si>
  <si>
    <t>LONGITUDE</t>
  </si>
  <si>
    <t>Valor Servico</t>
  </si>
  <si>
    <t>Total de Postes</t>
  </si>
  <si>
    <t>KM AT</t>
  </si>
  <si>
    <t>KM BT</t>
  </si>
  <si>
    <t>Inicio Prev da Obra</t>
  </si>
  <si>
    <t>PRAZO FINAL</t>
  </si>
  <si>
    <t>Fim Prev da Obra</t>
  </si>
  <si>
    <t>Prazo Regulatorio</t>
  </si>
  <si>
    <t>Inicio Pri Prog</t>
  </si>
  <si>
    <t>Fim Pri Prog</t>
  </si>
  <si>
    <t>Andamento</t>
  </si>
  <si>
    <t>Ult Med CCS</t>
  </si>
  <si>
    <t>Fim Real da Obra</t>
  </si>
  <si>
    <t>Reprogramacao</t>
  </si>
  <si>
    <t>Expurgar</t>
  </si>
  <si>
    <t>Longitude</t>
  </si>
  <si>
    <t>Latitude</t>
  </si>
  <si>
    <t>Ucs</t>
  </si>
  <si>
    <t>EPS</t>
  </si>
  <si>
    <t>Justificativa</t>
  </si>
  <si>
    <t>Material</t>
  </si>
  <si>
    <t>Data Inserida</t>
  </si>
  <si>
    <t>JARIO RAMALHO</t>
  </si>
  <si>
    <t>OIST-EXT BT U INDIV C103872 SERRA TALHAD</t>
  </si>
  <si>
    <t>7.1.1.6</t>
  </si>
  <si>
    <t>Extensão de Rede</t>
  </si>
  <si>
    <t>Obra Regulatória</t>
  </si>
  <si>
    <t>Ext RD Nova Ligação Urbano-BT Individual</t>
  </si>
  <si>
    <t>SERRA TALHADA</t>
  </si>
  <si>
    <t>Programado</t>
  </si>
  <si>
    <t>LIBEEXEC</t>
  </si>
  <si>
    <t>OIST-EXT BT R INDIV M206738 SERRA TALHAD</t>
  </si>
  <si>
    <t>7.1.2.6</t>
  </si>
  <si>
    <t>Ext RD Nova Ligação Rural-BT Individual</t>
  </si>
  <si>
    <t>JOSELANDIO</t>
  </si>
  <si>
    <t>OIST - EXT RD BT RUR INDIV G07500 CTA</t>
  </si>
  <si>
    <t>CUSTODIA</t>
  </si>
  <si>
    <t>OBRAEXEC</t>
  </si>
  <si>
    <t>OIST-EXT BT R INDIV C14346 CUSTODIA</t>
  </si>
  <si>
    <t>OIST-EXT BT R INDIV X146307 BETANIA</t>
  </si>
  <si>
    <t>dispatch</t>
  </si>
  <si>
    <t>BETANIA</t>
  </si>
  <si>
    <t>OIST-EXT BT R INDIV X155914 CUSTODIA</t>
  </si>
  <si>
    <t>JOÃO PAULO/MAICON</t>
  </si>
  <si>
    <t>OISG-EXT BT R INDIV M263550 SALGUEIRO</t>
  </si>
  <si>
    <t>SALGUEIRO</t>
  </si>
  <si>
    <t>OISG-EXT BT R INDIV X174022 SALGUEIRO</t>
  </si>
  <si>
    <t>GEORGE</t>
  </si>
  <si>
    <t>OISG-EXT BT R INDIV S227865 FLORESTA</t>
  </si>
  <si>
    <t>FLORESTA</t>
  </si>
  <si>
    <t>ANTONIO BARBOSA</t>
  </si>
  <si>
    <t>OISG-EXT BT U INDIV X025515 PETROLANDIA</t>
  </si>
  <si>
    <t>PETROLANDIA</t>
  </si>
  <si>
    <t>OIST-EXT BT R INDIV M224593 FLORES</t>
  </si>
  <si>
    <t>FLORES</t>
  </si>
  <si>
    <t>OIST-EXT BT R INDIV M253837 CUSTODIA</t>
  </si>
  <si>
    <t>RESUMO CARTEIRA DE OBRAS SERRA TALHADA - NOVEMBRO 2019</t>
  </si>
  <si>
    <t>OISG-EXT BT R INDIV X141564 VERDEJANTE</t>
  </si>
  <si>
    <t>VERDEJANTE</t>
  </si>
  <si>
    <t>JOSÉ ILDO</t>
  </si>
  <si>
    <t>OISG-EXT BT R INDIV S123582 CABROBO</t>
  </si>
  <si>
    <t>CABROBO</t>
  </si>
  <si>
    <t>JEAN</t>
  </si>
  <si>
    <t>OISG-EXT BT R INDIV X165099 SERRITA</t>
  </si>
  <si>
    <t>SERRITA</t>
  </si>
  <si>
    <t>OISG-EXT BT R INDIV X174236 SALGUEIRO</t>
  </si>
  <si>
    <t>OISG-EXT BT R INDIV X050671 FLORESTA</t>
  </si>
  <si>
    <t>JOSÉ CARLOS</t>
  </si>
  <si>
    <t>OISG-EXT BT R INDIV X161721 CARNAUB PENH</t>
  </si>
  <si>
    <t>CARNAUBEIRA DA PENHA</t>
  </si>
  <si>
    <t>OISG-EXT BT U INDIV X054418 JATOBA</t>
  </si>
  <si>
    <t>JATOBA</t>
  </si>
  <si>
    <t>OISG-EXT BT U INDIV M327951 TERRA NOVA</t>
  </si>
  <si>
    <t>TERRA NOVA</t>
  </si>
  <si>
    <t>OISG-EXT BT R INDIV X035701 CARNAUB PENH</t>
  </si>
  <si>
    <t>OISG-EXT BT R INDIV X167914 CARNAUB PENH</t>
  </si>
  <si>
    <t>OISG-EXT BT R INDIV X037145 CARNAUB PENH</t>
  </si>
  <si>
    <t>OISG-EXT BT R INDIV X142214 SERRITA</t>
  </si>
  <si>
    <t>GUILHERME</t>
  </si>
  <si>
    <t>OIST-EXT BT R INDIV S144903 CARNAIBA</t>
  </si>
  <si>
    <t>CARNAIBA</t>
  </si>
  <si>
    <t>OIST-EXT BT R INDIV X069934 FLORES</t>
  </si>
  <si>
    <t>JANDERSON</t>
  </si>
  <si>
    <t>OIST-DESL REDE S109475 S O J EGITO</t>
  </si>
  <si>
    <t>Relocação / Deslocamento Rede</t>
  </si>
  <si>
    <t>SAO JOSE DO EGITO</t>
  </si>
  <si>
    <t>OISG-EXT BT RUR MUC S132882 CEDRO</t>
  </si>
  <si>
    <t>CEDRO</t>
  </si>
  <si>
    <t>MATHEUS OLEGARIO</t>
  </si>
  <si>
    <t>ONST-EXT-FAZ PASSAGEM-TERRA NOVA</t>
  </si>
  <si>
    <t>7.1.4.6</t>
  </si>
  <si>
    <t>Obra Regulatória Backlog</t>
  </si>
  <si>
    <t>Interrompido</t>
  </si>
  <si>
    <t>NINTERRP</t>
  </si>
  <si>
    <t>OBRA REPROGRAMADA</t>
  </si>
  <si>
    <t>REFERENCIAL</t>
  </si>
  <si>
    <t>IMPEDIMENTO DA POPULACAO LOCAL</t>
  </si>
  <si>
    <t>SELECIONAR MATERIAL</t>
  </si>
  <si>
    <t>LUCELIO</t>
  </si>
  <si>
    <t>OIST - EXT RD BT URB INDIV S067500 TAB</t>
  </si>
  <si>
    <t>TABIRA</t>
  </si>
  <si>
    <t>ProprietÃ¡rio do terreno onde seria implantado os postes nÃ£o permitiu o acesso ao local projetado. Aguardando novo traÃ§ado</t>
  </si>
  <si>
    <t>ADRIANO</t>
  </si>
  <si>
    <t>OIST - EXT RD BT RUR INDIV X129362 CTA</t>
  </si>
  <si>
    <t>X</t>
  </si>
  <si>
    <t>RELEVO IRREGULAR</t>
  </si>
  <si>
    <t>A maior profundidade conseguida foi de 70 cm para que os postes de fibra. Para levar de concreto carregando manualmente a distÃ¢ncia e maior que 01 Km.</t>
  </si>
  <si>
    <t>OIST-DESL REDE X064008 TABIRA</t>
  </si>
  <si>
    <t>OIST-EXT BT R INDIV M238130 BETANIA</t>
  </si>
  <si>
    <t>O projeto SAP 322484 nÃ£o tem como ser executado pois como evidenciado os postes foram projetados dentro dos lotes e o dono dos mesmos nÃ£o autorizou a execuÃ§Ã£o, peÃ§o a interrupÃ§Ã£o do projeto e que o projetista realize uma nova visita.</t>
  </si>
  <si>
    <t>OIST-EXT BT R INDIV X24776 SANTA TEREZI</t>
  </si>
  <si>
    <t>SANTA TEREZINHA</t>
  </si>
  <si>
    <t>SEM MATERIAL</t>
  </si>
  <si>
    <t>CABO AS AL 1KV 1X25 RC + 1X25 NI (2230050)</t>
  </si>
  <si>
    <t>O saldo de cabo disponÃ­vel na MB52 trata-se de pontas de cabo nos impossibilitando de executar a obra, conforme estÃ¡ sendo tratado UTD e ProgramaÃ§Ã£o.</t>
  </si>
  <si>
    <t>OIST-EXT BT R INDIV S144920 CARNAIBA</t>
  </si>
  <si>
    <t>OISG-EXT BT R INDIV X117156 CEDRO</t>
  </si>
  <si>
    <t>OIST-EXT BT R INDIV M267639 MIRANDIBA</t>
  </si>
  <si>
    <t>MIRANDIBA</t>
  </si>
  <si>
    <t>OIST-EXT BT R INDIV X145818 QUIXABA</t>
  </si>
  <si>
    <t>QUIXABA</t>
  </si>
  <si>
    <t>OIST-EXT BT R INDIV X027492 SERRA TALHAD</t>
  </si>
  <si>
    <t>OISG-EXT BT R INDIV X077193 CABROBO</t>
  </si>
  <si>
    <t>OISG-EXT BT URB INDIV X147352 CABROBO</t>
  </si>
  <si>
    <t>OIST-EXT BT R INDIV X066632 C26-599 S O</t>
  </si>
  <si>
    <t>OISG-EXT BT R INDIV X114230 TERRA NOVA</t>
  </si>
  <si>
    <t>OISG-EXT BT R INDIV X107964 TACARATU</t>
  </si>
  <si>
    <t>TACARATU</t>
  </si>
  <si>
    <t>OIST-EXT BT U INDIV X099961 BETANIA</t>
  </si>
  <si>
    <t>OISG-EXT BT R INDIV M333764 CARNAUB PENH</t>
  </si>
  <si>
    <t>OIST-EXT BT R INDIV D03680 SANTA TEREZI</t>
  </si>
  <si>
    <t>OIST-EXT BT R INDIV S064053 TABIRA</t>
  </si>
  <si>
    <t>JOSÉ SOUZA</t>
  </si>
  <si>
    <t>OIST-EXT BT R INDIV X029789 AFOGAD INGAZ</t>
  </si>
  <si>
    <t>AFOGADOS DA INGAZEIR</t>
  </si>
  <si>
    <t>OISG-EXT BT R INDIV X042923 FLORESTA</t>
  </si>
  <si>
    <t>OIST-EXT BT R INDIV X030458 D20-313 ITAP</t>
  </si>
  <si>
    <t>ITAPETIM</t>
  </si>
  <si>
    <t>N/D</t>
  </si>
  <si>
    <t>SILVANO</t>
  </si>
  <si>
    <t>OISG-DESL REDE X038806 JATOBA</t>
  </si>
  <si>
    <t>OIST-EXT BT R INDIV S220593 A17-739 CARN</t>
  </si>
  <si>
    <t>OISG-EXT BT R INDIV X170861 JATOBA</t>
  </si>
  <si>
    <t>OIST - EXT RD BT RUR INDIV X067405 STZ</t>
  </si>
  <si>
    <t>OISG-EXT BT R INDIV X021770 BELAM S FRAN</t>
  </si>
  <si>
    <t>BELEM DE SAO FRANCIS</t>
  </si>
  <si>
    <t>OISG-EXT BT R INDIV X047716 FLORESTA</t>
  </si>
  <si>
    <t>OISG-EXT BT R INDIV M266745 VERDEJANTE</t>
  </si>
  <si>
    <t>Soma de Total de Postes</t>
  </si>
  <si>
    <t>OISG-EXT BT R INDIV X171882 TACARATU</t>
  </si>
  <si>
    <t>OIST-EXT BT R INDIV C90095 SERRA TALHAD</t>
  </si>
  <si>
    <t>Colunas</t>
  </si>
  <si>
    <t>Blindagem de Rede Grupo A</t>
  </si>
  <si>
    <t>Linhas</t>
  </si>
  <si>
    <t>Valores</t>
  </si>
  <si>
    <t>SALGUEIRO Total</t>
  </si>
  <si>
    <t>PO EQUIPAMENTOS RELIGADOR</t>
  </si>
  <si>
    <t>SERRA TALHADA Total</t>
  </si>
  <si>
    <t>OIST-EXT BT R INDIV X049226 SERRA TALHAD</t>
  </si>
  <si>
    <t>OISG- EXT RD LIG NOVA BT</t>
  </si>
  <si>
    <t>OIST-EXT BT R INDIV G01307 TABIRA</t>
  </si>
  <si>
    <t>OISG-EXT BT R INDIV X163479 CARNAUB PENH</t>
  </si>
  <si>
    <t>Contagem de Projeto</t>
  </si>
  <si>
    <t>OISG-EXT BT R INDIV X154921 SALGUEIRO</t>
  </si>
  <si>
    <t>OIST-EXT BT R INDIV C70835 TABIRA</t>
  </si>
  <si>
    <t>Total geral</t>
  </si>
  <si>
    <t>OIST-EXT BT U INDIV X131913 CUSTODIA</t>
  </si>
  <si>
    <t>OIST-EXT BT R INDIV M209970 SERRA TALHAD</t>
  </si>
  <si>
    <t>CALUMBI</t>
  </si>
  <si>
    <t>OISG-EXT BT U INDIV S139720 CEDRO</t>
  </si>
  <si>
    <t>OISG-EXT BT U INDIV X171979 SALGUEIRO</t>
  </si>
  <si>
    <t>Soma de KM BT</t>
  </si>
  <si>
    <t>Soma de KM AT</t>
  </si>
  <si>
    <t>OIST-EXT BT R INDIV S077931 FLORES</t>
  </si>
  <si>
    <t>%</t>
  </si>
  <si>
    <r>
      <t xml:space="preserve">Parâmetros UTD Serra Talhada por Equipe </t>
    </r>
    <r>
      <rPr>
        <rFont val="Calibri"/>
        <b/>
        <color rgb="FFFF0000"/>
        <sz val="11.0"/>
      </rPr>
      <t>(23d)</t>
    </r>
  </si>
  <si>
    <t>ESCOPO</t>
  </si>
  <si>
    <t>LM</t>
  </si>
  <si>
    <t>OISG-EXT BT UNB INDIV X082228 CABROBO</t>
  </si>
  <si>
    <t>LV</t>
  </si>
  <si>
    <t>Total de Equipes: 12 LM - 02 LV</t>
  </si>
  <si>
    <t>OISG-EXT BT U INDIV X121421 CABROBO</t>
  </si>
  <si>
    <t>3,0 km - BT/mês</t>
  </si>
  <si>
    <t>KM MT</t>
  </si>
  <si>
    <t>2,0 km - MT/mês</t>
  </si>
  <si>
    <t>POSTES</t>
  </si>
  <si>
    <t>2,2 postes/dia</t>
  </si>
  <si>
    <t>OIST-EXT BT U INDIV G22248 SANTA TEREZI</t>
  </si>
  <si>
    <t>Equipamentos</t>
  </si>
  <si>
    <t>1 equip/2dias</t>
  </si>
  <si>
    <t>Equipes Necessárias</t>
  </si>
  <si>
    <t>OISG-EXT BT R INDIV X170613 JATOBA</t>
  </si>
  <si>
    <t>Saturação %</t>
  </si>
  <si>
    <t>OISG-EXT BT U INDIV X150399 PETROLANDIA</t>
  </si>
  <si>
    <r>
      <t xml:space="preserve">Parâmetros UTD Salgueiro por Equipe </t>
    </r>
    <r>
      <rPr>
        <rFont val="Calibri"/>
        <b/>
        <color rgb="FFFF0000"/>
        <sz val="11.0"/>
      </rPr>
      <t>(23d)</t>
    </r>
  </si>
  <si>
    <t>Total de Equipes: 12LM - 02 LV</t>
  </si>
  <si>
    <t>3,0 km- BT/mês</t>
  </si>
  <si>
    <t>OISG-EXT BT R INDIV M269400 TACARATU</t>
  </si>
  <si>
    <t>OIST-EXT BT R INDIV M200990 SERRA TALHAD</t>
  </si>
  <si>
    <t>Saturação Setor Serra Talhada%</t>
  </si>
  <si>
    <t>OISG-EXT BT R INDIV X068179 PETROLANDIA</t>
  </si>
  <si>
    <t>OIST-EXT BT R INDIV X155811 S O J BELMON</t>
  </si>
  <si>
    <t>SAO JOSE DO BELMONTE</t>
  </si>
  <si>
    <t>OIST-EXT BT R INDIV C75171 CUSTODIA</t>
  </si>
  <si>
    <t>OISG-EXT BT U INDIV M332782 CARNAUB PENH</t>
  </si>
  <si>
    <t>OISG-EXT BT R INDIV X011795 FLORESTA</t>
  </si>
  <si>
    <t>OISG-EXT BT U INDIV X133441 PETROLANDIA</t>
  </si>
  <si>
    <t>OISG-EXT BT R INDIV X167252 JATOBA</t>
  </si>
  <si>
    <t>OIST-EXT BT R INDIV X163220 SERRA TALHAD</t>
  </si>
  <si>
    <t>OIST-EXT BT R INDIV S247217 QUIXABA</t>
  </si>
  <si>
    <t>OIST-EXT BT R INDIV X1014277 IGUARACI</t>
  </si>
  <si>
    <t>IGUARACI</t>
  </si>
  <si>
    <t>OIST-EXT BT U INDIV X070501 SANT C BAIXA</t>
  </si>
  <si>
    <t>SANTA CRUZ DA BAIXA</t>
  </si>
  <si>
    <t>OISG-EXT BT R INDIV X103674 CARNAUB PENH</t>
  </si>
  <si>
    <t>OISG-EXT BT U INDIV X126140 CARNAUB PENH</t>
  </si>
  <si>
    <t>OISG-EXT BT R INDIV M228896 VERDEJANTE</t>
  </si>
  <si>
    <t>OISG-EXT BT U INDIV X118333 CARNAUB PENH</t>
  </si>
  <si>
    <t>OIST-EXT BT R INDIV C66280 FLORES</t>
  </si>
  <si>
    <t>OIST - EXT RD BT RUR INDIV X163568 AFI</t>
  </si>
  <si>
    <t>OIST-EXT BT R INDIV M252433 AFOGAD INGAZ</t>
  </si>
  <si>
    <t>OIST - EXT RD BT RUR INDIV X149892 AFI</t>
  </si>
  <si>
    <t>OIST-EXT BT R INDIV M260634 CUSTODIA</t>
  </si>
  <si>
    <t>OIST-EXT BT R INDIV M232173 SERRA TALHAD</t>
  </si>
  <si>
    <t>OIST-EXT BT R INDIV M272181 C25-053 TUPA</t>
  </si>
  <si>
    <t>TUPARETAMA</t>
  </si>
  <si>
    <t>OISG-EXT BT R INDIV X012886 CARNAUB PENH</t>
  </si>
  <si>
    <t>ITACURUBA</t>
  </si>
  <si>
    <t>OISG-EXT BT R INDIV X004752 SERRITA</t>
  </si>
  <si>
    <t>OIST-EXT BT R INDIV X168772 S O J BELMON</t>
  </si>
  <si>
    <t>OISG-EXT BT R INDIV X078411 SAGUEIRO</t>
  </si>
  <si>
    <t>OIST-EXT BT R INDIV G08083 CUSTODIA</t>
  </si>
  <si>
    <t>OIST-EXT BT R INDIV X143255 S O J BELMON</t>
  </si>
  <si>
    <t>OIST - EXT RD BT RUR INDIV S027623 ITM</t>
  </si>
  <si>
    <t>OIST-EXT BT R INDIV M260229 CUSTODIA</t>
  </si>
  <si>
    <t>OIST-EXT BT U INDIV X153597 SERRA TALHAD</t>
  </si>
  <si>
    <t>OISG-EXT BT R INDIV M337703 CARNAUB PENH</t>
  </si>
  <si>
    <t>OISG-EXT RD AT-BT LIG NOV RURAL</t>
  </si>
  <si>
    <t>OISG-EXT BT R INDIV X173994 FLORESTA</t>
  </si>
  <si>
    <t>OIST-EXT BT R INDIV M322842 TUPARETAMA</t>
  </si>
  <si>
    <t>OIST - EXT RD BT RUR INDIV X002737 IGI</t>
  </si>
  <si>
    <t>OISG-EXT BT R INDIV S134647 CEDRO</t>
  </si>
  <si>
    <t>ANALISTA LARISSA</t>
  </si>
  <si>
    <t>entregue</t>
  </si>
  <si>
    <t>falta</t>
  </si>
  <si>
    <t>ANALISTA KAMILA</t>
  </si>
  <si>
    <t>OISG-EXT BT R INDIV X018806 FLORESTA</t>
  </si>
  <si>
    <t>ANALISTA JOBSON</t>
  </si>
  <si>
    <t>ANALISTA THIAGO</t>
  </si>
  <si>
    <t>ENCARREGADO</t>
  </si>
  <si>
    <t>JEFERSON</t>
  </si>
  <si>
    <t>OIST-EXT BT R INDIV M223899 CUSTODIA</t>
  </si>
  <si>
    <t>Jario</t>
  </si>
  <si>
    <t>OIST-EXT BT R INDIV S159547 CARNAIBA</t>
  </si>
  <si>
    <t>MAICON</t>
  </si>
  <si>
    <t>MACAE</t>
  </si>
  <si>
    <t>ANTÔNIO BARBOSA</t>
  </si>
  <si>
    <t>Adriano</t>
  </si>
  <si>
    <t>JOSE SOUZA</t>
  </si>
  <si>
    <t>ZENILSON</t>
  </si>
  <si>
    <t>MARCOS KENNEDY</t>
  </si>
  <si>
    <t>Edson</t>
  </si>
  <si>
    <t>OIST-EXT BT R INDIV X056575 S O J EGITO</t>
  </si>
  <si>
    <t>venancio</t>
  </si>
  <si>
    <t>?</t>
  </si>
  <si>
    <t>MATHEUS</t>
  </si>
  <si>
    <t>lucelio</t>
  </si>
  <si>
    <t>TOTAL</t>
  </si>
  <si>
    <t>OIST-EXT BT R INDIV X084278 AFOGAD INGAZ</t>
  </si>
  <si>
    <t>TOTAL GERAL</t>
  </si>
  <si>
    <t>OISG-EXT BT U INDIV X119280 PETROLANDIA</t>
  </si>
  <si>
    <t>OISG-EXT BT R INDIV S162995 FLORESTA</t>
  </si>
  <si>
    <t>#N/A</t>
  </si>
  <si>
    <t>OISG-EXT BT R INDIV M334930 CARNAUB PENH</t>
  </si>
  <si>
    <t>-7.6277746</t>
  </si>
  <si>
    <t>-37.6605147</t>
  </si>
  <si>
    <t>-7.7485744</t>
  </si>
  <si>
    <t>-37.6480878</t>
  </si>
  <si>
    <t>OIST - EXT RD BT RUR INDIV X168996 AFI</t>
  </si>
  <si>
    <t>-7.7618228</t>
  </si>
  <si>
    <t>-37.5838949</t>
  </si>
  <si>
    <t>OIST-EXT MT URB PDE X146221 AFOGAD INGAZ</t>
  </si>
  <si>
    <t>-7.7623165</t>
  </si>
  <si>
    <t>-37.6337781</t>
  </si>
  <si>
    <t>-7.7647326</t>
  </si>
  <si>
    <t>-37.6384772</t>
  </si>
  <si>
    <t>-7.6873459</t>
  </si>
  <si>
    <t>-37.5536031</t>
  </si>
  <si>
    <t>OISG-EXT BT R INDIV X069024 TACARATU</t>
  </si>
  <si>
    <t>-7.7449366</t>
  </si>
  <si>
    <t>-37.5571521</t>
  </si>
  <si>
    <t>OIST-SUBST MT FVU M283497 AFOGAD INGAZ</t>
  </si>
  <si>
    <t>-7.697424</t>
  </si>
  <si>
    <t>-37.632925</t>
  </si>
  <si>
    <t>OIST-SUBST MT FVU M286723 AFOGAD INGAZ</t>
  </si>
  <si>
    <t>-7.6903312</t>
  </si>
  <si>
    <t>-37.6359302</t>
  </si>
  <si>
    <t>-8.7264942</t>
  </si>
  <si>
    <t>-39.0231362</t>
  </si>
  <si>
    <t>OISG-EXT BT U INDIV S102816 BELEM S FRAN</t>
  </si>
  <si>
    <t>-8.7186393</t>
  </si>
  <si>
    <t>-39.0387507</t>
  </si>
  <si>
    <t>OISG-EXT BT R INDIV X021829 BELEM S FRAN</t>
  </si>
  <si>
    <t>-8.723617</t>
  </si>
  <si>
    <t>-39.0505201</t>
  </si>
  <si>
    <t>OISG-EXT MT RUR PDE S096088 BELEM S FRAN</t>
  </si>
  <si>
    <t>-8.739873</t>
  </si>
  <si>
    <t>-38.9604216</t>
  </si>
  <si>
    <t>OISG-EXT BT R INDIV S102824 BELEM S FRAN</t>
  </si>
  <si>
    <t>-8.7194429</t>
  </si>
  <si>
    <t>-39.047617</t>
  </si>
  <si>
    <t>OISG-EXT BT R INDIV X143842 VERDEJANTE</t>
  </si>
  <si>
    <t>OISG ENC A07672 BEL DO S FRAN R BLF01C4</t>
  </si>
  <si>
    <t>-8.6996547</t>
  </si>
  <si>
    <t>-39.0843168</t>
  </si>
  <si>
    <t>-8.2070493</t>
  </si>
  <si>
    <t>-38.057225</t>
  </si>
  <si>
    <t>-8.277123</t>
  </si>
  <si>
    <t>-38.0350731</t>
  </si>
  <si>
    <t>-8.3366438</t>
  </si>
  <si>
    <t>-39.1335493</t>
  </si>
  <si>
    <t>-8.4963666</t>
  </si>
  <si>
    <t>-39.3183581</t>
  </si>
  <si>
    <t>-8.4015843</t>
  </si>
  <si>
    <t>-39.4815996</t>
  </si>
  <si>
    <t>-8.5034386</t>
  </si>
  <si>
    <t>-39.312171</t>
  </si>
  <si>
    <t>OISG-EXT BT R INDIV X111787 PETROLANDIA</t>
  </si>
  <si>
    <t>OISG-EXT BT R INDIV X086224 CABROBO</t>
  </si>
  <si>
    <t>-8.3129643</t>
  </si>
  <si>
    <t>-39.3463505</t>
  </si>
  <si>
    <t>-8.3329094</t>
  </si>
  <si>
    <t>-39.3363084</t>
  </si>
  <si>
    <t>OISG ENC A09838 CABROBO CBB01C8</t>
  </si>
  <si>
    <t>-8.5122165</t>
  </si>
  <si>
    <t>-39.3219621</t>
  </si>
  <si>
    <t>-8.0730326</t>
  </si>
  <si>
    <t>-38.0375161</t>
  </si>
  <si>
    <t>-7.8469346</t>
  </si>
  <si>
    <t>-37.7695366</t>
  </si>
  <si>
    <t>-7.9093907</t>
  </si>
  <si>
    <t>-37.7005189</t>
  </si>
  <si>
    <t>-7.9149195</t>
  </si>
  <si>
    <t>-37.6936629</t>
  </si>
  <si>
    <t>-8.3007336</t>
  </si>
  <si>
    <t>-38.7527597</t>
  </si>
  <si>
    <t>OISG-EXT BT R INDIV X038080 SALGUEIRO</t>
  </si>
  <si>
    <t>-8.3804627</t>
  </si>
  <si>
    <t>-38.7189214</t>
  </si>
  <si>
    <t>-8.4295427</t>
  </si>
  <si>
    <t>-38.7790625</t>
  </si>
  <si>
    <t>-8.4340843</t>
  </si>
  <si>
    <t>-38.8094344</t>
  </si>
  <si>
    <t>-8.4397951</t>
  </si>
  <si>
    <t>-38.8354431</t>
  </si>
  <si>
    <t>OISG-EXT BT R INDIV M302467 CARNAUB PENH</t>
  </si>
  <si>
    <t>-8.2930539</t>
  </si>
  <si>
    <t>-38.6933661</t>
  </si>
  <si>
    <t>-8.4120623</t>
  </si>
  <si>
    <t>-38.7796642</t>
  </si>
  <si>
    <t>-8.3794818</t>
  </si>
  <si>
    <t>-38.6759373</t>
  </si>
  <si>
    <t>-8.277541</t>
  </si>
  <si>
    <t>-38.8300677</t>
  </si>
  <si>
    <t>OISG-EXT MT RUR PDE M363932 SALGUEIRO</t>
  </si>
  <si>
    <t>-8.3299789</t>
  </si>
  <si>
    <t>-38.5338614</t>
  </si>
  <si>
    <t>-8.3165622</t>
  </si>
  <si>
    <t>-38.7472338</t>
  </si>
  <si>
    <t>-8.3178267</t>
  </si>
  <si>
    <t>-38.7454298</t>
  </si>
  <si>
    <t>-8.5056996</t>
  </si>
  <si>
    <t>-38.8083537</t>
  </si>
  <si>
    <t>-7.7906067</t>
  </si>
  <si>
    <t>-39.1930274</t>
  </si>
  <si>
    <t>-7.7280313</t>
  </si>
  <si>
    <t>-39.2418708</t>
  </si>
  <si>
    <t>-7.7309917</t>
  </si>
  <si>
    <t>-39.1883985</t>
  </si>
  <si>
    <t>-8.0887401</t>
  </si>
  <si>
    <t>-37.6034571</t>
  </si>
  <si>
    <t>-8.1280432</t>
  </si>
  <si>
    <t>-37.627045</t>
  </si>
  <si>
    <t>-8.1285066</t>
  </si>
  <si>
    <t>-37.6262101</t>
  </si>
  <si>
    <t>-8.0564487</t>
  </si>
  <si>
    <t>-37.6262188</t>
  </si>
  <si>
    <t>-8.0954448</t>
  </si>
  <si>
    <t>-37.6306442</t>
  </si>
  <si>
    <t>OIST-EXT BT R INDIV M259669 CUSTODIA</t>
  </si>
  <si>
    <t>-8.1336373</t>
  </si>
  <si>
    <t>-37.5328336</t>
  </si>
  <si>
    <t>OIST-EXT BT R INDIV M247419 CUSTODIA</t>
  </si>
  <si>
    <t>-8.0779655</t>
  </si>
  <si>
    <t>-37.6693615</t>
  </si>
  <si>
    <t>-8.1381687</t>
  </si>
  <si>
    <t>-37.726724</t>
  </si>
  <si>
    <t>OIST-EXT BT R INDIV M250420 CUSTODIA</t>
  </si>
  <si>
    <t>-8.0498802</t>
  </si>
  <si>
    <t>-37.6952999</t>
  </si>
  <si>
    <t>OIST - RELOC. RD BT URB. M212939 CTA</t>
  </si>
  <si>
    <t>-8.0859298</t>
  </si>
  <si>
    <t>-37.6533342</t>
  </si>
  <si>
    <t>-8.0565092</t>
  </si>
  <si>
    <t>-37.5759615</t>
  </si>
  <si>
    <t>-8.3272226</t>
  </si>
  <si>
    <t>-37.7198846</t>
  </si>
  <si>
    <t>-8.0078797</t>
  </si>
  <si>
    <t>-37.995669</t>
  </si>
  <si>
    <t>-7.8411343</t>
  </si>
  <si>
    <t>-37.860818</t>
  </si>
  <si>
    <t>OIST-EXT BT R INDIV X133467 S O J BELMON</t>
  </si>
  <si>
    <t>-7.9667192</t>
  </si>
  <si>
    <t>-37.9299628</t>
  </si>
  <si>
    <t>-8.6467452</t>
  </si>
  <si>
    <t>-38.5989251</t>
  </si>
  <si>
    <t>-8.4928634</t>
  </si>
  <si>
    <t>-38.5960583</t>
  </si>
  <si>
    <t>-8.3785333</t>
  </si>
  <si>
    <t>-38.5114583</t>
  </si>
  <si>
    <t>-8.7293711</t>
  </si>
  <si>
    <t>-38.3281485</t>
  </si>
  <si>
    <t>-8.4889095</t>
  </si>
  <si>
    <t>-38.5312526</t>
  </si>
  <si>
    <t>-8.4993944</t>
  </si>
  <si>
    <t>-38.5176943</t>
  </si>
  <si>
    <t>OISG-EXT BT R INDIV X047717 FLORESTA</t>
  </si>
  <si>
    <t>-8.379456</t>
  </si>
  <si>
    <t>-38.511716</t>
  </si>
  <si>
    <t>OISG-EXT MT RUR PDE X161714 VERDEJANTE</t>
  </si>
  <si>
    <t>-8.49398</t>
  </si>
  <si>
    <t>-38.5629938</t>
  </si>
  <si>
    <t>-8.5349596</t>
  </si>
  <si>
    <t>-37.8529453</t>
  </si>
  <si>
    <t>OISG-PO CONST RD S229406 FLORESTA</t>
  </si>
  <si>
    <t>-8.6025069</t>
  </si>
  <si>
    <t>-38.5785665</t>
  </si>
  <si>
    <t>OISG SUBST BT FVU FLORESTA X34396</t>
  </si>
  <si>
    <t>-8.3225487</t>
  </si>
  <si>
    <t>-38.413194</t>
  </si>
  <si>
    <t>OISG ENCAPS D08747 CENTRO FRT01C4</t>
  </si>
  <si>
    <t>-8.599462</t>
  </si>
  <si>
    <t>-38.5762459</t>
  </si>
  <si>
    <t>OIST-EXT BT R INDIV M279367 IGUARACI</t>
  </si>
  <si>
    <t>-7.8418815</t>
  </si>
  <si>
    <t>-37.522764</t>
  </si>
  <si>
    <t>-7.8325563</t>
  </si>
  <si>
    <t>-37.5621721</t>
  </si>
  <si>
    <t>OISG-EXT BT R INDIV X155111 PETROLANDIA</t>
  </si>
  <si>
    <t>-7.7845193</t>
  </si>
  <si>
    <t>-37.4393537</t>
  </si>
  <si>
    <t>OISG-EXT BT R INDIV S227626 ITACURUBA</t>
  </si>
  <si>
    <t>-8.7754452</t>
  </si>
  <si>
    <t>-38.7654956</t>
  </si>
  <si>
    <t>-7.4777649</t>
  </si>
  <si>
    <t>-37.0706605</t>
  </si>
  <si>
    <t>-8.1149664</t>
  </si>
  <si>
    <t>-38.9472947</t>
  </si>
  <si>
    <t>-9.1623087</t>
  </si>
  <si>
    <t>-38.2440626</t>
  </si>
  <si>
    <t>-9.1625817</t>
  </si>
  <si>
    <t>-38.2483554</t>
  </si>
  <si>
    <t>-9.164956</t>
  </si>
  <si>
    <t>-38.2878996</t>
  </si>
  <si>
    <t>OISG-EXT BT R INDIV M216353 JATOBA</t>
  </si>
  <si>
    <t>-9.2458651</t>
  </si>
  <si>
    <t>-38.2408099</t>
  </si>
  <si>
    <t>OIST - EXT RD BT RUR INDIV X064109 MDB</t>
  </si>
  <si>
    <t>-8.0520107</t>
  </si>
  <si>
    <t>-38.6564407</t>
  </si>
  <si>
    <t>-8.0349674</t>
  </si>
  <si>
    <t>-38.870617</t>
  </si>
  <si>
    <t>OIST-EXT BT R INDIV X044523 MIRANDIBA</t>
  </si>
  <si>
    <t>-8.1484151</t>
  </si>
  <si>
    <t>-38.7685737</t>
  </si>
  <si>
    <t>-8.9639308</t>
  </si>
  <si>
    <t>-38.2235105</t>
  </si>
  <si>
    <t>-8.9475302</t>
  </si>
  <si>
    <t>-38.2199053</t>
  </si>
  <si>
    <t>-8.8940381</t>
  </si>
  <si>
    <t>-38.0943626</t>
  </si>
  <si>
    <t>-8.8986142</t>
  </si>
  <si>
    <t>-38.238752</t>
  </si>
  <si>
    <t>-8.9516407</t>
  </si>
  <si>
    <t>-38.2158005</t>
  </si>
  <si>
    <t>-8.8785667</t>
  </si>
  <si>
    <t>-38.3967147</t>
  </si>
  <si>
    <t>-8.9657086</t>
  </si>
  <si>
    <t>-38.2104174</t>
  </si>
  <si>
    <t>Extensão de Rede - Cliente MT</t>
  </si>
  <si>
    <t>Obra Prioritaria</t>
  </si>
  <si>
    <t>Ordem de Trabalho(OT)</t>
  </si>
  <si>
    <t>Status</t>
  </si>
  <si>
    <t>OS OISG 2289</t>
  </si>
  <si>
    <t>64 - EM CONSTRUCAO</t>
  </si>
  <si>
    <t>OS OISG 2298</t>
  </si>
  <si>
    <t>FA - EM FATURAMENTO</t>
  </si>
  <si>
    <t>OS OISG 2299</t>
  </si>
  <si>
    <t>OS OISG 2332</t>
  </si>
  <si>
    <t>OS OISG 2348</t>
  </si>
  <si>
    <t>OS OISG 2384</t>
  </si>
  <si>
    <t>OS OISG 2404</t>
  </si>
  <si>
    <t>OS OISG 2406</t>
  </si>
  <si>
    <t>OS OISG 2409</t>
  </si>
  <si>
    <t>OS OISG 2411</t>
  </si>
  <si>
    <t>OS OISG 2417</t>
  </si>
  <si>
    <t>OS OISG 2432</t>
  </si>
  <si>
    <t>OS OISG 2433</t>
  </si>
  <si>
    <t>OS OISG 2435</t>
  </si>
  <si>
    <t>OS OISG 2437</t>
  </si>
  <si>
    <t>OS OISG 2442</t>
  </si>
  <si>
    <t>OS OISG 2447</t>
  </si>
  <si>
    <t>OS OISG 2451</t>
  </si>
  <si>
    <t>OS OISG 2459</t>
  </si>
  <si>
    <t>OS OISG 2466</t>
  </si>
  <si>
    <t>OS OISG 2469</t>
  </si>
  <si>
    <t>60 - UNITIZADA PAGA</t>
  </si>
  <si>
    <t>90 - UNITILIZADA PEN PAGAMENTO</t>
  </si>
  <si>
    <t>A000111</t>
  </si>
  <si>
    <t>CA - CANCELADA</t>
  </si>
  <si>
    <t>A181696</t>
  </si>
  <si>
    <t>A181697</t>
  </si>
  <si>
    <t>A30001</t>
  </si>
  <si>
    <t>60 - EM PLANEJAMENTO</t>
  </si>
  <si>
    <t>A30002</t>
  </si>
  <si>
    <t>A30003</t>
  </si>
  <si>
    <t>A30004</t>
  </si>
  <si>
    <t>A30005</t>
  </si>
  <si>
    <t>FC - EM FECHAMENTO</t>
  </si>
  <si>
    <t>OIST - EXT RD BT RUR INDIV X171623 SJE</t>
  </si>
  <si>
    <t>011095/2017</t>
  </si>
  <si>
    <t>001360/2018</t>
  </si>
  <si>
    <t>001362/2018</t>
  </si>
  <si>
    <t>001391/2018</t>
  </si>
  <si>
    <t>001393/2018</t>
  </si>
  <si>
    <t>001395/2018</t>
  </si>
  <si>
    <t>000897/2018</t>
  </si>
  <si>
    <t>000919/2018</t>
  </si>
  <si>
    <t>001455/2018</t>
  </si>
  <si>
    <t>011095/2018</t>
  </si>
  <si>
    <t>001094/2018</t>
  </si>
  <si>
    <t>001104/2018</t>
  </si>
  <si>
    <t>OIST-EXT BT R INDIV S119379 QUIXABA</t>
  </si>
  <si>
    <t>001181/2018</t>
  </si>
  <si>
    <t>001148/2018</t>
  </si>
  <si>
    <t>001151/2018</t>
  </si>
  <si>
    <t>001152/2018</t>
  </si>
  <si>
    <t>001143/2018</t>
  </si>
  <si>
    <t>000727/2018</t>
  </si>
  <si>
    <t>001304/2018</t>
  </si>
  <si>
    <t>010174/2018</t>
  </si>
  <si>
    <t>001325/2018</t>
  </si>
  <si>
    <t>001330/2018</t>
  </si>
  <si>
    <t>002154/2017</t>
  </si>
  <si>
    <t>001410/2018</t>
  </si>
  <si>
    <t>002319/2018</t>
  </si>
  <si>
    <t>OISG-EXT BT U INDIV X083162 JATOBA</t>
  </si>
  <si>
    <t>OIST-EXT BT R INDIV X143837 SANTA TEREZI</t>
  </si>
  <si>
    <t>OIST-EXT BT R INDIV G01711 AFOGAD INGAZ</t>
  </si>
  <si>
    <t>OIST-EXT BT R INDIV X166163 CUSTODIA</t>
  </si>
  <si>
    <t>ONST-EXT ST SERRINHA-SERRA TALHADA</t>
  </si>
  <si>
    <t>ERRO DE PROJETO - INVIABILIDADE TECNICA</t>
  </si>
  <si>
    <t>FALTA DE ARQUIVO DO PROJETO</t>
  </si>
  <si>
    <t>UTD-SRT-EXT-ST POSSE-SAO J BELMONTE</t>
  </si>
  <si>
    <t>UTD-SGR-EXT-FZ MILAGRE-CABROBO</t>
  </si>
  <si>
    <t>001812/2018</t>
  </si>
  <si>
    <t>001980/2018</t>
  </si>
  <si>
    <t>001982/2018</t>
  </si>
  <si>
    <t>001972/2018</t>
  </si>
  <si>
    <t>001331/2018</t>
  </si>
  <si>
    <t>010101</t>
  </si>
  <si>
    <t>CLIENTE IMPEDIU REALIZACAO</t>
  </si>
  <si>
    <t>00578/2018</t>
  </si>
  <si>
    <t>CLIENTE NÃ_x0083_O DEIXA A EQUIPE EXECUTAR A OBRA,POR CAUSA DA DEMORA E TAMBÃ_x0089_M SE RECUSA A ASSINAR O TERMO DE DESISTÃ_x008a_NCIA DA OBRA.</t>
  </si>
  <si>
    <t>OBRA TESTE</t>
  </si>
  <si>
    <t>002548/2018</t>
  </si>
  <si>
    <t>002554/2018</t>
  </si>
  <si>
    <t>002557/2018</t>
  </si>
  <si>
    <t>002560/2018</t>
  </si>
  <si>
    <t>002561/2018</t>
  </si>
  <si>
    <t>002562/2018</t>
  </si>
  <si>
    <t>002564/2018</t>
  </si>
  <si>
    <t>002567/2018</t>
  </si>
  <si>
    <t>002568/2018</t>
  </si>
  <si>
    <t>002569/2018</t>
  </si>
  <si>
    <t>002572/2018</t>
  </si>
  <si>
    <t>002581/2018</t>
  </si>
  <si>
    <t>OIST - EXT. RD BT RUR INDIV. M275426 TAB</t>
  </si>
  <si>
    <t>REFERENCIAL ENGENHARIA LTDA</t>
  </si>
  <si>
    <t>PLACA CONC ESTAI 400 F22 (3324021)</t>
  </si>
  <si>
    <t>NÃ_x0083_O EXISTE ESTOQUE EM 13/05/2019 DETSE CODIGO COMO TAMBÃ_x0089_M DO BLOCO DE CONCRETO</t>
  </si>
  <si>
    <t>OIST - EXT. RD BT RUR INDIV. X089329 BTA</t>
  </si>
  <si>
    <t>OIST-EXT BT R INDIV S160344 SERRA TALHAD</t>
  </si>
  <si>
    <t>Substituição de Rede AT</t>
  </si>
  <si>
    <t>PROJETO NÃ_x0083_O DISPONIBILIZADO NO PORTAL BRNEO</t>
  </si>
  <si>
    <t>ROGERIO</t>
  </si>
  <si>
    <t>OIST - EXT RD BT RUR INDIV M237386 SRT</t>
  </si>
  <si>
    <t>CADASTRO DIFERENTE DO CAMPO</t>
  </si>
  <si>
    <t>Local atendido por outra obra. Nota sera cancelada.</t>
  </si>
  <si>
    <t>2018-06-01</t>
  </si>
  <si>
    <t>001/2018</t>
  </si>
  <si>
    <t>684/2018</t>
  </si>
  <si>
    <t>1378/2018</t>
  </si>
  <si>
    <t>OIST-EXT BT R INDIV S217887 S O J BELMON</t>
  </si>
  <si>
    <t>686/2018</t>
  </si>
  <si>
    <t>9635/2017</t>
  </si>
  <si>
    <t>677/2018</t>
  </si>
  <si>
    <t>0669/2018</t>
  </si>
  <si>
    <t>01754/2016</t>
  </si>
  <si>
    <t>1511/2017</t>
  </si>
  <si>
    <t>1528/2017</t>
  </si>
  <si>
    <t>1312/2018</t>
  </si>
  <si>
    <t>001430/2018</t>
  </si>
  <si>
    <t>1097/2018</t>
  </si>
  <si>
    <t>1099/2018</t>
  </si>
  <si>
    <t>1100/2018</t>
  </si>
  <si>
    <t>1103/2018</t>
  </si>
  <si>
    <t>670/2018</t>
  </si>
  <si>
    <t>960/2018</t>
  </si>
  <si>
    <t>962/2018</t>
  </si>
  <si>
    <t>001424/2018</t>
  </si>
  <si>
    <t>001714/2018</t>
  </si>
  <si>
    <t>001426/2018</t>
  </si>
  <si>
    <t>1095/2018</t>
  </si>
  <si>
    <t>1096/2018</t>
  </si>
  <si>
    <t>998/2018</t>
  </si>
  <si>
    <t>1604/2018</t>
  </si>
  <si>
    <t>1523/2017</t>
  </si>
  <si>
    <t>1526/2017</t>
  </si>
  <si>
    <t>2175/2017</t>
  </si>
  <si>
    <t>1857/2018</t>
  </si>
  <si>
    <t>1858/2018</t>
  </si>
  <si>
    <t>1859/2018</t>
  </si>
  <si>
    <t>699/2018</t>
  </si>
  <si>
    <t>1011/2017</t>
  </si>
  <si>
    <t>1524/2017</t>
  </si>
  <si>
    <t>002586/2018</t>
  </si>
  <si>
    <t>61 - EM FISCALIZACAO</t>
  </si>
  <si>
    <t>OISG 1819/2018</t>
  </si>
  <si>
    <t>OIST 1857/2018</t>
  </si>
  <si>
    <t>OIST 2628/2018</t>
  </si>
  <si>
    <t>OISG-EXT BT R INDIV S216930 SALGUEIRO</t>
  </si>
  <si>
    <t>A-304194</t>
  </si>
  <si>
    <t>A-303933</t>
  </si>
  <si>
    <t>A-303934</t>
  </si>
  <si>
    <t>OISG-DESL REDE X015497 FLORESTA</t>
  </si>
  <si>
    <t>OISG 1100/2018</t>
  </si>
  <si>
    <t>OISG 1100/2018 PARTE 2</t>
  </si>
  <si>
    <t>OIST 2734/2018</t>
  </si>
  <si>
    <t>OIST-EXT BT R INDIV A20925 CARNAIBA</t>
  </si>
  <si>
    <t>OIST 1859/2018</t>
  </si>
  <si>
    <t>OISG 962/2018</t>
  </si>
  <si>
    <t>OIST 1653/2016</t>
  </si>
  <si>
    <t>OISG 1096/2018</t>
  </si>
  <si>
    <t>OISG 1103/2018</t>
  </si>
  <si>
    <t>OISG 2287/2018</t>
  </si>
  <si>
    <t>OIST 1751/2016</t>
  </si>
  <si>
    <t>OIST 2173/2017</t>
  </si>
  <si>
    <t>OIST 3125/2016</t>
  </si>
  <si>
    <t>OIST 510/2016</t>
  </si>
  <si>
    <t>OIST 511/2016</t>
  </si>
  <si>
    <t>OIST 9988/2017</t>
  </si>
  <si>
    <t>OIST 9991/2017</t>
  </si>
  <si>
    <t>NSIT SRT 79/2018</t>
  </si>
  <si>
    <t>NSIT SRT 80/2018</t>
  </si>
  <si>
    <t>OSST 508/2016</t>
  </si>
  <si>
    <t>OIST-EXT BT R INDIV S067792 TRIUNFO</t>
  </si>
  <si>
    <t>TRIUNFO</t>
  </si>
  <si>
    <t>OISG 2296/2018</t>
  </si>
  <si>
    <t>CTR - EM TRÂMITE LM</t>
  </si>
  <si>
    <t>OIST-EXT BT R INDIV X18023 CUSTODIA</t>
  </si>
  <si>
    <t>OIST-EXT BT R INDIV S065754 C23711 TABIR</t>
  </si>
  <si>
    <t>OISG 2294/2018</t>
  </si>
  <si>
    <t>OISG 2295/2018</t>
  </si>
  <si>
    <t>OISG 2297/2018</t>
  </si>
  <si>
    <t>OIST 1731/2016</t>
  </si>
  <si>
    <t>OIST-EXT BT R INDIV M232981 CALUMBI</t>
  </si>
  <si>
    <t>NSIT SRT 83/2018</t>
  </si>
  <si>
    <t>NSIT SRT 84/2018</t>
  </si>
  <si>
    <t>NSIT SRT 1846/2016</t>
  </si>
  <si>
    <t>NSIT SRT 509/2016</t>
  </si>
  <si>
    <t>OIST 9992/2017</t>
  </si>
  <si>
    <t>OIST 9986/2017</t>
  </si>
  <si>
    <t>OIST-EXT BT R INDIV X133366 MIRANDIBA</t>
  </si>
  <si>
    <t>OISG-EXT BT R INDIV C23978 SALGUEIRO</t>
  </si>
  <si>
    <t>OIST-EXT BT R INDIV G19355 AFOGAD INGAZ</t>
  </si>
  <si>
    <t>OIST-EXT BT R INDIV X116802 SERRA TALHAD</t>
  </si>
  <si>
    <t>OIST-EXT BT U INDIV D00219 TABIRA</t>
  </si>
  <si>
    <t>OSST 1414/2016</t>
  </si>
  <si>
    <t>OISG 2716/2017</t>
  </si>
  <si>
    <t>OISG 2717/2017</t>
  </si>
  <si>
    <t>OISG 2718/2017</t>
  </si>
  <si>
    <t>OIST 4031/2018 FLR-01F2</t>
  </si>
  <si>
    <t>OIST 4032/2018 FLR-01F2</t>
  </si>
  <si>
    <t>OISG  002301/2017</t>
  </si>
  <si>
    <t>OISG  002304/2017</t>
  </si>
  <si>
    <t>OISG 2552/2018</t>
  </si>
  <si>
    <t>OISG 2554/2018</t>
  </si>
  <si>
    <t>OISG 2626/2018</t>
  </si>
  <si>
    <t>002564/2016</t>
  </si>
  <si>
    <t>OISG  001484/2017</t>
  </si>
  <si>
    <t>OISG  000973/2016</t>
  </si>
  <si>
    <t>SD - SUSPENSO DEFINITIVO</t>
  </si>
  <si>
    <t>OIST-EXT BT R INDIV X26754 TRIUNFO</t>
  </si>
  <si>
    <t>OIST-EXT BT U INDIV X15677 SANT C BAIXA</t>
  </si>
  <si>
    <t>OISG-EXT BT R INDIV C11258 SALGUEIRO</t>
  </si>
  <si>
    <t>OIST-EXT BT R INDIV X098158 SERRA TALHAD</t>
  </si>
  <si>
    <t>OIST - EXT RD RUR CLIENTE MT M210071 SCV</t>
  </si>
  <si>
    <t>OISG-EXT MT URB PDE M229540 SALGUEIRO</t>
  </si>
  <si>
    <t>OISG-EXT BT R INDIV X106422 PETROLANDIA</t>
  </si>
  <si>
    <t>OISG 2553/2018</t>
  </si>
  <si>
    <t>OISG 2555/2018</t>
  </si>
  <si>
    <t>OIST 004328/2018</t>
  </si>
  <si>
    <t>OIST 004331/2018</t>
  </si>
  <si>
    <t>OIST 4329/2018</t>
  </si>
  <si>
    <t>OIST 4330/2018</t>
  </si>
  <si>
    <t>OISG  002812/2018</t>
  </si>
  <si>
    <t>OISG  002813/2018</t>
  </si>
  <si>
    <t>NSIT SRT 598/2017</t>
  </si>
  <si>
    <t>OISG  001755/2016</t>
  </si>
  <si>
    <t>OISG  002951/2018</t>
  </si>
  <si>
    <t>OISG  002952/2018</t>
  </si>
  <si>
    <t>001454/2018</t>
  </si>
  <si>
    <t>OISG  001643/2016</t>
  </si>
  <si>
    <t>OISG  002953/2018</t>
  </si>
  <si>
    <t>OISG  002954/2018</t>
  </si>
  <si>
    <t>OISG  002955/2018</t>
  </si>
  <si>
    <t>OIST - EXT RD BT RUR INDIV S142612 SJB</t>
  </si>
  <si>
    <t>OISG-EXT BT R INDIV X075759 TERRA NOVA</t>
  </si>
  <si>
    <t>OIST-EXT BT R INDIV M21115 TRIUNFO</t>
  </si>
  <si>
    <t>OIST - EXT RD BT RUR INDIV X118486 TPR</t>
  </si>
  <si>
    <t>OISG  002570/2016</t>
  </si>
  <si>
    <t>OISG  003240/2018</t>
  </si>
  <si>
    <t>OISG  003241/2018</t>
  </si>
  <si>
    <t>OISG  003242/2018</t>
  </si>
  <si>
    <t>OISG  003243/2018</t>
  </si>
  <si>
    <t>OISG  003244/2018</t>
  </si>
  <si>
    <t>NSIT SRT 1924/2016</t>
  </si>
  <si>
    <t>OS 001893/2018</t>
  </si>
  <si>
    <t>OS 002414/2018</t>
  </si>
  <si>
    <t>OS 003346/2018</t>
  </si>
  <si>
    <t>OS 003347/2018</t>
  </si>
  <si>
    <t>NSIT SRT 134/2018</t>
  </si>
  <si>
    <t>OS 002473</t>
  </si>
  <si>
    <t>4444 teste gpm</t>
  </si>
  <si>
    <t>OIST-EXT BT U INDIV X094084 TABIRA</t>
  </si>
  <si>
    <t>80 - CONCLUÍDA</t>
  </si>
  <si>
    <t>OIST-EXT BT R INDIV A02124 TRIUNFO</t>
  </si>
  <si>
    <t>OISG-EXT BT R INDIV M217522 SALGUEIRO</t>
  </si>
  <si>
    <t>SD - PENDENCIA REGULARIZA</t>
  </si>
  <si>
    <t>OISG-EXT MT RUR PDE M263143 SERRITA</t>
  </si>
  <si>
    <t>OS 005926/2018</t>
  </si>
  <si>
    <t>OS 005927/2018</t>
  </si>
  <si>
    <t>OS 005928/2018</t>
  </si>
  <si>
    <t>OS 005929/2018</t>
  </si>
  <si>
    <t>OISG  000008/2019</t>
  </si>
  <si>
    <t>OISG  000009/2019</t>
  </si>
  <si>
    <t>OISG  000010/2019</t>
  </si>
  <si>
    <t>OIST 5228/2018</t>
  </si>
  <si>
    <t>OIST 5229/2018</t>
  </si>
  <si>
    <t>OIST 5231/2018</t>
  </si>
  <si>
    <t>OIST 5250/2018</t>
  </si>
  <si>
    <t>OIST 5263/2018</t>
  </si>
  <si>
    <t>OIST 5265/2018</t>
  </si>
  <si>
    <t>OIST 5267/2018</t>
  </si>
  <si>
    <t>OIST 5271/2018</t>
  </si>
  <si>
    <t>OIST 5896/2018</t>
  </si>
  <si>
    <t>OIST 5238/2018</t>
  </si>
  <si>
    <t>OIST 5239/2018</t>
  </si>
  <si>
    <t>OIST 5268/2018</t>
  </si>
  <si>
    <t>OIST 5269/2018</t>
  </si>
  <si>
    <t>OIST 5274/2018</t>
  </si>
  <si>
    <t>OIST 5275/2018</t>
  </si>
  <si>
    <t>OIST 5276/2018</t>
  </si>
  <si>
    <t>OIST 5895/2018</t>
  </si>
  <si>
    <t>OS 000005/2019</t>
  </si>
  <si>
    <t>OS 003339/2018</t>
  </si>
  <si>
    <t>OS 003341/2018</t>
  </si>
  <si>
    <t>OS 005688/2018</t>
  </si>
  <si>
    <t>OS 005689/2018</t>
  </si>
  <si>
    <t>OS 005700/2018</t>
  </si>
  <si>
    <t>OS 005701/2018</t>
  </si>
  <si>
    <t>OS 005702/2018</t>
  </si>
  <si>
    <t>OS 005703/2018</t>
  </si>
  <si>
    <t>OS 005704/2018</t>
  </si>
  <si>
    <t>OS 005705/2018</t>
  </si>
  <si>
    <t>OS 005706/2018</t>
  </si>
  <si>
    <t>OS 005708/2018</t>
  </si>
  <si>
    <t>OS 005711/2018</t>
  </si>
  <si>
    <t>OIST 5224/2018</t>
  </si>
  <si>
    <t>OIST 5226/2018</t>
  </si>
  <si>
    <t>OIST 5270/2018</t>
  </si>
  <si>
    <t>OIST  005928/2018</t>
  </si>
  <si>
    <t>OIST 000522/2019</t>
  </si>
  <si>
    <t>OIST INST. RELIG S082802</t>
  </si>
  <si>
    <t>1.2.2.2.6</t>
  </si>
  <si>
    <t>Plano de Obras</t>
  </si>
  <si>
    <t>Substituição de Rede BT</t>
  </si>
  <si>
    <t>OISG 277/2019</t>
  </si>
  <si>
    <t>LOTE 30441 SGR</t>
  </si>
  <si>
    <t>LOTE 30543</t>
  </si>
  <si>
    <t>OISG 000464/2019</t>
  </si>
  <si>
    <t>OISG 000465/2019</t>
  </si>
  <si>
    <t>LOTE 30441</t>
  </si>
  <si>
    <t>OS 000277/2019</t>
  </si>
  <si>
    <t>OS 001169/2019</t>
  </si>
  <si>
    <t>OS 001193/2019</t>
  </si>
  <si>
    <t>OS 001205/2019</t>
  </si>
  <si>
    <t>OS 001208/2019</t>
  </si>
  <si>
    <t>OS 001230/2019</t>
  </si>
  <si>
    <t>OS 001233/2019</t>
  </si>
  <si>
    <t>16.5.6</t>
  </si>
  <si>
    <t>OS 001238/2019</t>
  </si>
  <si>
    <t>Blindagem de Rede</t>
  </si>
  <si>
    <t>OS 001255/2019</t>
  </si>
  <si>
    <t>OS 001294/2019</t>
  </si>
  <si>
    <t>OS 001454/2019</t>
  </si>
  <si>
    <t>LOT 30984/SIT01I1</t>
  </si>
  <si>
    <t>LOT 30987/SIT01I1</t>
  </si>
  <si>
    <t>LOT 31150/BNO-01Y2</t>
  </si>
  <si>
    <t>LOT 31155/BNO-01Y2</t>
  </si>
  <si>
    <t>LOT 31437</t>
  </si>
  <si>
    <t>LOT 31439</t>
  </si>
  <si>
    <t>LOT 31440</t>
  </si>
  <si>
    <t>OS 000683/2019</t>
  </si>
  <si>
    <t>OS 000688/2019</t>
  </si>
  <si>
    <t>OS 000856/2019</t>
  </si>
  <si>
    <t>LOT 30985</t>
  </si>
  <si>
    <t>LOT 30986</t>
  </si>
  <si>
    <t>OISG ENC C06141 N PETROL ITP01Y1</t>
  </si>
  <si>
    <t>OIST - EXT RD BT RUR INDIV X069469 IGI</t>
  </si>
  <si>
    <t>APTECEMP</t>
  </si>
  <si>
    <t>OISG-EXT BT R INDIV S110517 CABROBO</t>
  </si>
  <si>
    <t>LOTE 31757</t>
  </si>
  <si>
    <t>LOTE 31773</t>
  </si>
  <si>
    <t>OISG-EXT BT R INDIV M243599 SALGUEIRO</t>
  </si>
  <si>
    <t>LOTE 31389</t>
  </si>
  <si>
    <t>LOTE 32464</t>
  </si>
  <si>
    <t>LOTE 32465</t>
  </si>
  <si>
    <t>LOTE 32495</t>
  </si>
  <si>
    <t>LOTE 31390</t>
  </si>
  <si>
    <t>OISG-EXT BT R INDIV X155090 VERDEJANTE</t>
  </si>
  <si>
    <t>OISG-EXT BT U INDIV C58495 TACARATU</t>
  </si>
  <si>
    <t>OIST - EXT RD BT RUR INDIV X139520 BJO</t>
  </si>
  <si>
    <t>BREJINHO</t>
  </si>
  <si>
    <t>OISG-EXT BT R INDIV M334826 CARNAUB PENH</t>
  </si>
  <si>
    <t>OIST - EXT RD BT RUR INDIV S118852 QXB</t>
  </si>
  <si>
    <t>OIST 1837/2016 LT</t>
  </si>
  <si>
    <t>OIST 1840/2016 LT</t>
  </si>
  <si>
    <t>OIST 6112/2017 LT</t>
  </si>
  <si>
    <t>OS 1372/2019 LV</t>
  </si>
  <si>
    <t>OS 1410 LV</t>
  </si>
  <si>
    <t>OS 1431/2018 LV</t>
  </si>
  <si>
    <t>OS 1553/2019 LV</t>
  </si>
  <si>
    <t>OS 1776/2018 LV</t>
  </si>
  <si>
    <t>OS 217/2019 LV</t>
  </si>
  <si>
    <t>OS 2493/2017 LV</t>
  </si>
  <si>
    <t>OS 2495/2017 LV</t>
  </si>
  <si>
    <t>OS 2509/2018 LV</t>
  </si>
  <si>
    <t>OS 2643/2018 LV</t>
  </si>
  <si>
    <t>OS 2649/2018 LV</t>
  </si>
  <si>
    <t>OS LOTE 33390 LV</t>
  </si>
  <si>
    <t>OS LOTE 33392 2019 LV</t>
  </si>
  <si>
    <t>OS LOTE 33404 2019 LV</t>
  </si>
  <si>
    <t>OS LOTE 33405 2019 LV</t>
  </si>
  <si>
    <t>OS LOTE 33410 2019 LV</t>
  </si>
  <si>
    <t>OS LOTE 33414 2019 LV</t>
  </si>
  <si>
    <t>OS OIST 2013/2019 LV</t>
  </si>
  <si>
    <t>OS OIST 2014/2019 LV</t>
  </si>
  <si>
    <t>OS OIST 2015/2019 LV</t>
  </si>
  <si>
    <t>OS OIST 2029/2019 LV</t>
  </si>
  <si>
    <t>OSST 1389/2017</t>
  </si>
  <si>
    <t>OSST 2044/2016</t>
  </si>
  <si>
    <t>LOTE 31375</t>
  </si>
  <si>
    <t>LOTE 33650</t>
  </si>
  <si>
    <t>LOTE 33664</t>
  </si>
  <si>
    <t>LOTE 33666</t>
  </si>
  <si>
    <t>LOTE 33693</t>
  </si>
  <si>
    <t>LOTE 33630</t>
  </si>
  <si>
    <t>LOTE 33642</t>
  </si>
  <si>
    <t>LOTE 33669</t>
  </si>
  <si>
    <t>LOTE 33670</t>
  </si>
  <si>
    <t>LOTE 33695</t>
  </si>
  <si>
    <t>LOTE 33697</t>
  </si>
  <si>
    <t>Lote 33393 ITP-01Y1</t>
  </si>
  <si>
    <t>LOTE 33993</t>
  </si>
  <si>
    <t>LOTE 33994</t>
  </si>
  <si>
    <t>LOTE 33995</t>
  </si>
  <si>
    <t>LOTE 33996</t>
  </si>
  <si>
    <t>LOTE 33997</t>
  </si>
  <si>
    <t>LOTE 33998</t>
  </si>
  <si>
    <t>OISG SIT-01L1 LV LOTE 33704</t>
  </si>
  <si>
    <t>OS LOTE 33705 2019 LV SIT-01I1</t>
  </si>
  <si>
    <t>LOTE-33694</t>
  </si>
  <si>
    <t>LOTE-33773</t>
  </si>
  <si>
    <t>LOTE 33699</t>
  </si>
  <si>
    <t>LOTE 33700</t>
  </si>
  <si>
    <t>LOTE-34779</t>
  </si>
  <si>
    <t>OIST 2063/2019</t>
  </si>
  <si>
    <t>LOTE 34626</t>
  </si>
  <si>
    <t>NSIT-SRT 069/2018</t>
  </si>
  <si>
    <t>NSIT-SRT 124/2018</t>
  </si>
  <si>
    <t>CSI</t>
  </si>
  <si>
    <t>LOTE 34975</t>
  </si>
  <si>
    <t>LOTE 33769</t>
  </si>
  <si>
    <t>OC MAIO 1883 SGR-01L3</t>
  </si>
  <si>
    <t>OISG - LOTE 31430 PODA LV FRT-</t>
  </si>
  <si>
    <t>OS OISG LOTE 35054 LV SIT01I1</t>
  </si>
  <si>
    <t>OS OISG LOTE 35055 LV SGR-01L1</t>
  </si>
  <si>
    <t>OS OISG LOTE 35354 LV SIT 01I1</t>
  </si>
  <si>
    <t>LOTE 34622</t>
  </si>
  <si>
    <t>LOTE 34624</t>
  </si>
  <si>
    <t>LOTE 34976</t>
  </si>
  <si>
    <t>LOTE 34977</t>
  </si>
  <si>
    <t>OS  OISG - LOTE 35313 LV SIT01</t>
  </si>
  <si>
    <t>OS OISG - 1433/2019 LV</t>
  </si>
  <si>
    <t>OS OISG - 1810/2019 LV SIT01I1</t>
  </si>
  <si>
    <t>OS OISG - LOTE 35337 LV SIT01I</t>
  </si>
  <si>
    <t>OS OISG LOTE 35294 LV SIT01I3</t>
  </si>
  <si>
    <t>LOTE 31379</t>
  </si>
  <si>
    <t>OC OIST 11453 LV</t>
  </si>
  <si>
    <t>OS OIST (1069/2019) LV</t>
  </si>
  <si>
    <t>OS OIST (1849/2019) LV - BNO01</t>
  </si>
  <si>
    <t>OS OIST LOTE 35135 LV SJE-01J6</t>
  </si>
  <si>
    <t>LOTE 34623</t>
  </si>
  <si>
    <t>OS OISG (1383/2019) LV ITP-01Y</t>
  </si>
  <si>
    <t>OS OISG (2136/2019) LV SGR01L3</t>
  </si>
  <si>
    <t>OS OISG (LOTE 31430) LV FRT01C</t>
  </si>
  <si>
    <t>OS OISG (LOTE 35354) LV SIT01I</t>
  </si>
  <si>
    <t>OS OISG (LOTE 35356) LV CBB01C</t>
  </si>
  <si>
    <t>OS OIST (2591/2019) LV</t>
  </si>
  <si>
    <t>OS OIST (2626/2019) LV</t>
  </si>
  <si>
    <t>OS OIST (2672/2019) LV CTA01C6</t>
  </si>
  <si>
    <t>OS OIST (2712/2019) LV TAB01X2</t>
  </si>
  <si>
    <t>OS OIST (2774/2019) LV SJE01J6</t>
  </si>
  <si>
    <t>OS OIST (2912/2019) LV CTA01C6</t>
  </si>
  <si>
    <t>OS OIST (2915/2019) LV</t>
  </si>
  <si>
    <t>OS OIST (5704/2019) LV</t>
  </si>
  <si>
    <t>OS OIST (LOTE 35135) LV SJE01J</t>
  </si>
  <si>
    <t>OS OIST (LOTE 35136) LV TAB01X</t>
  </si>
  <si>
    <t>OS OIST (LOTE 35328) LV FLR01F</t>
  </si>
  <si>
    <t>OS OIST (LOTE35113) LV TAB01Y2</t>
  </si>
  <si>
    <t>OC OIST 14342 LV</t>
  </si>
  <si>
    <t>OS OIST (LOTE 35009) LV BNO-01</t>
  </si>
  <si>
    <t>OS OISG 217 2019 LV SGR01L3</t>
  </si>
  <si>
    <t>LOTE 31152</t>
  </si>
  <si>
    <t>LOTE 31384</t>
  </si>
  <si>
    <t>LOTE 34621</t>
  </si>
  <si>
    <t>LOTE 34625</t>
  </si>
  <si>
    <t>OS OIST 35098 LV</t>
  </si>
  <si>
    <t>OC OISG 24806/2019 LV</t>
  </si>
  <si>
    <t>OC OIST 18682 LV</t>
  </si>
  <si>
    <t>OC 25521 - 05/2019</t>
  </si>
  <si>
    <t>OISG LOTE 31360</t>
  </si>
  <si>
    <t>LOTE 31364</t>
  </si>
  <si>
    <t>LOTE 36256</t>
  </si>
  <si>
    <t>OC 27640 LV 05/2019</t>
  </si>
  <si>
    <t>OISG LOTE 36231 LV</t>
  </si>
  <si>
    <t>OIST LOTE 35099 LV - BNO-01Y3</t>
  </si>
  <si>
    <t>LOTE 36335</t>
  </si>
  <si>
    <t>OC OIST 21632 LV</t>
  </si>
  <si>
    <t>OIST 2650/2019 SJE-01J6</t>
  </si>
  <si>
    <t>OSIT 1124/2019 BNO-01Y2</t>
  </si>
  <si>
    <t>LOTE 31387</t>
  </si>
  <si>
    <t>LOTE 36449</t>
  </si>
  <si>
    <t>LOTE 36465</t>
  </si>
  <si>
    <t>OIST 1435/2019</t>
  </si>
  <si>
    <t>LOTE 31362</t>
  </si>
  <si>
    <t>OC OIST 33498 LV</t>
  </si>
  <si>
    <t>LOTE 31358</t>
  </si>
  <si>
    <t>NSIT-SRT 1850/2016</t>
  </si>
  <si>
    <t>OIST LOTE 36643 LV</t>
  </si>
  <si>
    <t>OIST LOTE 36693 LV</t>
  </si>
  <si>
    <t>OIST LOTE 36717</t>
  </si>
  <si>
    <t>OC OIST 32635 LV</t>
  </si>
  <si>
    <t>OIST LOTE 36712</t>
  </si>
  <si>
    <t>LOTE 36944 LV</t>
  </si>
  <si>
    <t>LOTE 37016 LV</t>
  </si>
  <si>
    <t>OC OIST 4491 LV</t>
  </si>
  <si>
    <t>OISG 000878/2019 LV</t>
  </si>
  <si>
    <t>OISG 001840/2019 LV</t>
  </si>
  <si>
    <t>OIST 002326/2019 LV</t>
  </si>
  <si>
    <t>0000000</t>
  </si>
  <si>
    <t>LOTE 31356-BNO01Y2</t>
  </si>
  <si>
    <t>LOTE 31366-BNO01Y2</t>
  </si>
  <si>
    <t>LOTE 31370-BNO01Y2</t>
  </si>
  <si>
    <t>LOTE 31381- BNO01Y2</t>
  </si>
  <si>
    <t>LOTE 33764</t>
  </si>
  <si>
    <t>LOTE 33766 SRT-01M2</t>
  </si>
  <si>
    <t>OC OIST 3232 LV</t>
  </si>
  <si>
    <t>OC 115542 LV</t>
  </si>
  <si>
    <t>OC 12340 LV</t>
  </si>
  <si>
    <t>OC OIST 9856 LV</t>
  </si>
  <si>
    <t>010203</t>
  </si>
  <si>
    <t>555555 TESTE ALMOXARIFADO</t>
  </si>
  <si>
    <t>666666 TESTE ALMOXARIFADO</t>
  </si>
  <si>
    <t>OC 444444 TESTE ALMOXARIFADO</t>
  </si>
  <si>
    <t>OC OIST 19235 LV</t>
  </si>
  <si>
    <t>OC OIST 20558 SRT01M6</t>
  </si>
  <si>
    <t>1 TESTE</t>
  </si>
  <si>
    <t>2 TESTE</t>
  </si>
  <si>
    <t>6 TESTE</t>
  </si>
  <si>
    <t>3 TESTE</t>
  </si>
  <si>
    <t>4 TESTE</t>
  </si>
  <si>
    <t>5 TESTE</t>
  </si>
  <si>
    <t>OC OIST 22957</t>
  </si>
  <si>
    <t>OC OIST 24705 LV</t>
  </si>
  <si>
    <t>OC OIST 26259 LV</t>
  </si>
  <si>
    <t>OC OIST 26516 LV</t>
  </si>
  <si>
    <t>OC OIST 274456</t>
  </si>
  <si>
    <t>OC OIST 27456 LV</t>
  </si>
  <si>
    <t>OC OIST 28664 LV</t>
  </si>
  <si>
    <t>LOTE 37253 OIST</t>
  </si>
  <si>
    <t>OC OIST 30314</t>
  </si>
  <si>
    <t>OC OIST 31797</t>
  </si>
  <si>
    <t>OISG - LOTE 37716 - PODAS</t>
  </si>
  <si>
    <t>OIST 37235 LV</t>
  </si>
  <si>
    <t>OIST  37233 LV</t>
  </si>
  <si>
    <t>OC OISG  4294</t>
  </si>
  <si>
    <t>OC OISG 1256</t>
  </si>
  <si>
    <t>OS OIST 33770 (PODA)</t>
  </si>
  <si>
    <t>OS OIST 34974 (PODA)</t>
  </si>
  <si>
    <t>040719</t>
  </si>
  <si>
    <t>050719</t>
  </si>
  <si>
    <t>060719</t>
  </si>
  <si>
    <t>OC OISG 7876</t>
  </si>
  <si>
    <t>OS OISG 3610</t>
  </si>
  <si>
    <t>OS OISG 38304</t>
  </si>
  <si>
    <t>OS OIST 3389</t>
  </si>
  <si>
    <t>OS OIST 3446</t>
  </si>
  <si>
    <t>OS OIST 3453</t>
  </si>
  <si>
    <t>070719</t>
  </si>
  <si>
    <t>080719</t>
  </si>
  <si>
    <t>OC OIST 10661</t>
  </si>
  <si>
    <t>OS OIST 37254</t>
  </si>
  <si>
    <t>OS OIST 38604</t>
  </si>
  <si>
    <t>OS OIST 38605</t>
  </si>
  <si>
    <t>OS OIST 38646</t>
  </si>
  <si>
    <t>OS OIST 4055</t>
  </si>
  <si>
    <t>OC OISG 11274</t>
  </si>
  <si>
    <t>OC OISG 11631</t>
  </si>
  <si>
    <t>OS OISG 2773</t>
  </si>
  <si>
    <t>OS OISG 38563</t>
  </si>
  <si>
    <t>OS OIST 38647</t>
  </si>
  <si>
    <t>OC OISG 12161</t>
  </si>
  <si>
    <t>OS OISG 878</t>
  </si>
  <si>
    <t>OS OIST 3535</t>
  </si>
  <si>
    <t>OS OIST 37234</t>
  </si>
  <si>
    <t>OS OIST 37236</t>
  </si>
  <si>
    <t>OS OIST 3736</t>
  </si>
  <si>
    <t>OS OIST 38714</t>
  </si>
  <si>
    <t>OS OIST 38715</t>
  </si>
  <si>
    <t>OS OIST 38723</t>
  </si>
  <si>
    <t>OC OISG 20634</t>
  </si>
  <si>
    <t>OC  OIST 21508</t>
  </si>
  <si>
    <t>OC OIST 26588</t>
  </si>
  <si>
    <t>OC OISG 21065</t>
  </si>
  <si>
    <t>OS OIST 3533</t>
  </si>
  <si>
    <t>OC OIST 35302</t>
  </si>
  <si>
    <t>OC OITS 26657</t>
  </si>
  <si>
    <t>OS OIST 3544</t>
  </si>
  <si>
    <t>OS OISG 39163</t>
  </si>
  <si>
    <t>OS OISG LOTE 37578</t>
  </si>
  <si>
    <t>OC OISG 45111</t>
  </si>
  <si>
    <t>OC OIST 1750</t>
  </si>
  <si>
    <t>OS OISG 3423 LV</t>
  </si>
  <si>
    <t>OS OISG 3426/2019</t>
  </si>
  <si>
    <t>OS OISG 36952 LV</t>
  </si>
  <si>
    <t>OS OISG 36956 LV</t>
  </si>
  <si>
    <t>OS OISG 36961 LV</t>
  </si>
  <si>
    <t>OS OISG 37579</t>
  </si>
  <si>
    <t>OS OIST 36693 LV</t>
  </si>
  <si>
    <t>OS OIST 39468</t>
  </si>
  <si>
    <t>OS OIST 39503</t>
  </si>
  <si>
    <t>OS OIST 39513</t>
  </si>
  <si>
    <t>OS OIST 39520 LV</t>
  </si>
  <si>
    <t>OS OIST 39604 LV</t>
  </si>
  <si>
    <t>OS OIST 4022 LV</t>
  </si>
  <si>
    <t>OC OIST 4744</t>
  </si>
  <si>
    <t>OC OIST 5471</t>
  </si>
  <si>
    <t>OC OISG 3203</t>
  </si>
  <si>
    <t>OC OISG 11556</t>
  </si>
  <si>
    <t>OC OIST 11779 LV</t>
  </si>
  <si>
    <t>OC OIST 12784 LV</t>
  </si>
  <si>
    <t>OC OIST 13467 LV</t>
  </si>
  <si>
    <t>OC OIST 13748 LV</t>
  </si>
  <si>
    <t>OS OISG 3830 LV</t>
  </si>
  <si>
    <t>OS OISG 3845 LV</t>
  </si>
  <si>
    <t>OC OISG 15692 LV</t>
  </si>
  <si>
    <t>OS OIST 3910 LV</t>
  </si>
  <si>
    <t>OC OIST 17565 LV</t>
  </si>
  <si>
    <t>OC OISG 18423 LV</t>
  </si>
  <si>
    <t>OC OIST 151311 LV</t>
  </si>
  <si>
    <t>OC OIST 15311 LV</t>
  </si>
  <si>
    <t>OS OIST  38648 PODA</t>
  </si>
  <si>
    <t>OC OIST 20282 LV</t>
  </si>
  <si>
    <t>OC OIST 21718 LV</t>
  </si>
  <si>
    <t>OC OIST 21841 LV</t>
  </si>
  <si>
    <t>OS OISG 39781 PODA</t>
  </si>
  <si>
    <t>OC OIST 23763 LV</t>
  </si>
  <si>
    <t>OC OIST 24009 LV</t>
  </si>
  <si>
    <t>OC OIST 25613 LV</t>
  </si>
  <si>
    <t>OS OISG 2434</t>
  </si>
  <si>
    <t>OS OISG 2467</t>
  </si>
  <si>
    <t>OS OISG 323433 LV</t>
  </si>
  <si>
    <t>OS OIST 38645 PODA</t>
  </si>
  <si>
    <t>OC OISG 28477 LV</t>
  </si>
  <si>
    <t>OC OIST 32898 LV</t>
  </si>
  <si>
    <t>OC OIST 34241 LV</t>
  </si>
  <si>
    <t>OS OISG 1735 LV</t>
  </si>
  <si>
    <t>OS OIST 3835 LV</t>
  </si>
  <si>
    <t>OS OIST 4265 LV</t>
  </si>
  <si>
    <t>OC OIST 36341 LV</t>
  </si>
  <si>
    <t>OC OIST 36778 LV</t>
  </si>
  <si>
    <t>OS OISG 41185 PODA</t>
  </si>
  <si>
    <t>OS OISG 41188 PODA</t>
  </si>
  <si>
    <t>OC  OIST 37220 LV</t>
  </si>
  <si>
    <t>OS OISG 002296/2019</t>
  </si>
  <si>
    <t>OS OIST 41164 LV</t>
  </si>
  <si>
    <t>OS OISG 2447 LV</t>
  </si>
  <si>
    <t>CONTROLE ENTRADA (DIVERSOS)</t>
  </si>
  <si>
    <t>OC OIST 1595 LV</t>
  </si>
  <si>
    <t>OC OIST 488 LV</t>
  </si>
  <si>
    <t>OC OIST 488LV</t>
  </si>
  <si>
    <t>OS 230589 TESTE GPM</t>
  </si>
  <si>
    <t>OS OISG 2394</t>
  </si>
  <si>
    <t>OS OISG 2395</t>
  </si>
  <si>
    <t>OS OISG 2396</t>
  </si>
  <si>
    <t>OS OIST 41603 LV</t>
  </si>
  <si>
    <t>OS OIST 4629 LV</t>
  </si>
  <si>
    <t>OC OIST 4787 LV</t>
  </si>
  <si>
    <t>OC OIST 6355 LV</t>
  </si>
  <si>
    <t>OS OISG 3905 LV</t>
  </si>
  <si>
    <t>OS OISG 41681 LV</t>
  </si>
  <si>
    <t>OS OISG 41682 LV</t>
  </si>
  <si>
    <t>OS OISG 4582 LV</t>
  </si>
  <si>
    <t>OC OISG 4583 LV</t>
  </si>
  <si>
    <t>OC OIST 7848 LV</t>
  </si>
  <si>
    <t>OS OIST 41817 LV</t>
  </si>
  <si>
    <t>OC 9915 EMERG</t>
  </si>
  <si>
    <t>OC 9929 EMERG</t>
  </si>
  <si>
    <t>OC OIST 9451 LV</t>
  </si>
  <si>
    <t>OC OIST 9870 LV</t>
  </si>
  <si>
    <t>OS OISG 37627 LV</t>
  </si>
  <si>
    <t>OS OIST 41740 LV</t>
  </si>
  <si>
    <t>OS OIST 41825 PODA</t>
  </si>
  <si>
    <t>OC 10618 EMERG</t>
  </si>
  <si>
    <t>OC 11366 EMERG</t>
  </si>
  <si>
    <t>OC APR EMERG</t>
  </si>
  <si>
    <t>OS OIST 39621 LV</t>
  </si>
  <si>
    <t>OS OIST 41824 PODA</t>
  </si>
  <si>
    <t>OC 11178 EMERG</t>
  </si>
  <si>
    <t>OC OISG 12238 LV</t>
  </si>
  <si>
    <t>OC 11413 EMERG</t>
  </si>
  <si>
    <t>OC 11792 EMERG</t>
  </si>
  <si>
    <t>OC OIST 13149 LV</t>
  </si>
  <si>
    <t>OS OISG 4711/2019  LV</t>
  </si>
  <si>
    <t>OC 13065 EMERG</t>
  </si>
  <si>
    <t>OC 13738 emerg</t>
  </si>
  <si>
    <t>OC 13865 EMERG</t>
  </si>
  <si>
    <t>OC TESTE</t>
  </si>
  <si>
    <t>OS OIST 42173 LV</t>
  </si>
  <si>
    <t>OC 16516 EMERG</t>
  </si>
  <si>
    <t>OC 16667 EMERG</t>
  </si>
  <si>
    <t>OC 16764 EMERG</t>
  </si>
  <si>
    <t>OC OIST 17152 LV</t>
  </si>
  <si>
    <t>OS OISG 42543 PODA</t>
  </si>
  <si>
    <t>OS OISG 4696 LV</t>
  </si>
  <si>
    <t>OS OISG 4697 LV</t>
  </si>
  <si>
    <t>OS OISG 4698 LV</t>
  </si>
  <si>
    <t>OS OISG 4703 LV</t>
  </si>
  <si>
    <t>OS OISG 4704 LV</t>
  </si>
  <si>
    <t>OS OISG 4705 LV</t>
  </si>
  <si>
    <t>OC OIST 17926 LV</t>
  </si>
  <si>
    <t>OC 18753 EMERG</t>
  </si>
  <si>
    <t>oc 18876 EMERG</t>
  </si>
  <si>
    <t>OC OIST 20104 LV</t>
  </si>
  <si>
    <t>OC 16335 EMERG</t>
  </si>
  <si>
    <t>OC OIST 20163 LV</t>
  </si>
  <si>
    <t>OC OIST 20708 LV</t>
  </si>
  <si>
    <t>OC OISG 18733 LV</t>
  </si>
  <si>
    <t>OC OISG 24503 LV</t>
  </si>
  <si>
    <t>OC 19288 EMERG</t>
  </si>
  <si>
    <t>OC OIST 24176 LV</t>
  </si>
  <si>
    <t>OC 25361 EMERG</t>
  </si>
  <si>
    <t>OC 26774 EMERG</t>
  </si>
  <si>
    <t>OS OISG 42199 PODA</t>
  </si>
  <si>
    <t>OS OISG 42927 PODA</t>
  </si>
  <si>
    <t>OS OIST 5651 LV</t>
  </si>
  <si>
    <t>OC 24165 EMERG</t>
  </si>
  <si>
    <t>OC 25154 EMERG</t>
  </si>
  <si>
    <t>OC 27048 EMERG</t>
  </si>
  <si>
    <t>OS OISG 26904 LV</t>
  </si>
  <si>
    <t>OS OIST 42672 LV</t>
  </si>
  <si>
    <t>OS OIST 6515 LV</t>
  </si>
  <si>
    <t>OS OIST 41842 PODA</t>
  </si>
  <si>
    <t>OC 32735 EMERG</t>
  </si>
  <si>
    <t>OS OISG 30081 LV</t>
  </si>
  <si>
    <t>OS OISG 4706 LV</t>
  </si>
  <si>
    <t>OS OIST 41826 LV</t>
  </si>
  <si>
    <t>OS OIST 41827 PODA</t>
  </si>
  <si>
    <t>OC OISG 1360 LV</t>
  </si>
  <si>
    <t>OC OIST 27401 LV</t>
  </si>
  <si>
    <t>OS OISG 1240/2019 LV</t>
  </si>
  <si>
    <t>OS OISG 3428/2019 LV</t>
  </si>
  <si>
    <t>OS OISG 3976/2019 LV</t>
  </si>
  <si>
    <t>OS OISG 42375 LV</t>
  </si>
  <si>
    <t>OS OISG 43585 PODA</t>
  </si>
  <si>
    <t>OS OISG 4582/2019 LV</t>
  </si>
  <si>
    <t>OS OISG 4780/2019 LV</t>
  </si>
  <si>
    <t>OS OISG 4781/2019 LV</t>
  </si>
  <si>
    <t>OS OISG 4978/2019 LV</t>
  </si>
  <si>
    <t>OC 2011 EMERG</t>
  </si>
  <si>
    <t>OC 2886 EMERG</t>
  </si>
  <si>
    <t>OC 2834 EMERG</t>
  </si>
  <si>
    <t>OC OISG 3775 LV</t>
  </si>
  <si>
    <t>OC OIST 3160 LV</t>
  </si>
  <si>
    <t>OC OIST 3476 LV</t>
  </si>
  <si>
    <t>325888 - TROCA DE EQUIPAMENTO</t>
  </si>
  <si>
    <t>325889 - TROCA DE EQUIPAMENTO</t>
  </si>
  <si>
    <t>OC 6555 EMERG</t>
  </si>
  <si>
    <t>OC 7081</t>
  </si>
  <si>
    <t>OC OIST 4931 LV</t>
  </si>
  <si>
    <t>OS OIST 37257 LV</t>
  </si>
  <si>
    <t>OS OIST 41839 PODA</t>
  </si>
  <si>
    <t>OC OISG 6647 LV</t>
  </si>
  <si>
    <t>OC OIST 7081 LV</t>
  </si>
  <si>
    <t>OS OIST 41840 PODA</t>
  </si>
  <si>
    <t>OS OIST 43746 LV</t>
  </si>
  <si>
    <t>OS OIST 5488 LV</t>
  </si>
  <si>
    <t>OS OIST 5591 LV</t>
  </si>
  <si>
    <t>OC 6395 EMERG</t>
  </si>
  <si>
    <t>OC 7008 EMERG</t>
  </si>
  <si>
    <t>OC 8751 EMERG</t>
  </si>
  <si>
    <t>OC OISG 9527 LV</t>
  </si>
  <si>
    <t>OC  OIST 8202 LV</t>
  </si>
  <si>
    <t>OC 8841</t>
  </si>
  <si>
    <t>OC OIST 7402 LV</t>
  </si>
  <si>
    <t>OC OIST 8841 LV</t>
  </si>
  <si>
    <t>oc 7028</t>
  </si>
  <si>
    <t>OC OISG 10349 LV</t>
  </si>
  <si>
    <t>OC OIST 10212 LV</t>
  </si>
  <si>
    <t>OS OISG 44130 PODA</t>
  </si>
  <si>
    <t>OS OISG 44131 LV</t>
  </si>
  <si>
    <t>OS OISG 44132 PODA.</t>
  </si>
  <si>
    <t>PROJETO</t>
  </si>
  <si>
    <t>CÓDIGO</t>
  </si>
  <si>
    <t>DESCRIÇÃO DE MATERIAL</t>
  </si>
  <si>
    <t>U.M.</t>
  </si>
  <si>
    <t>QUANTIDADE</t>
  </si>
  <si>
    <t>OK</t>
  </si>
  <si>
    <t>SOBRA</t>
  </si>
  <si>
    <t>FALTA</t>
  </si>
  <si>
    <t>status</t>
  </si>
  <si>
    <t>GANCHO SUSP OLHAL5000DAN</t>
  </si>
  <si>
    <t>CDA</t>
  </si>
  <si>
    <t>ALCA PREF DIST ALUM 4AWG 430MM</t>
  </si>
  <si>
    <t>ISOLADOR PINO POLIM 15,0KV 25MM 1200DAN</t>
  </si>
  <si>
    <t>ISOLADOR SUSP POLIMERICO 50KN 15kV</t>
  </si>
  <si>
    <t>SAPATILHA CABO 9,5MM</t>
  </si>
  <si>
    <t>MANILHA SAPATILHA ACO5000DAN</t>
  </si>
  <si>
    <t>PARAFUSO CAB QUAD ACO16X 200</t>
  </si>
  <si>
    <t>OLHAL P/PARAF FOFO M16-5/8" 5000DAN</t>
  </si>
  <si>
    <t>CONETOR ATRACO RETA 35,0/HA 16,0MM</t>
  </si>
  <si>
    <t>HASTE TERRA COBRE 16X2400MM</t>
  </si>
  <si>
    <t>PARAFUSO PRISIONEIRO ACO219MMM20</t>
  </si>
  <si>
    <t>PARAFUSO CAB QUAD ACO16X 400</t>
  </si>
  <si>
    <t>ELO FUSIVEL 15,0/36,2 KV 1H COBRE</t>
  </si>
  <si>
    <t>GRAMPO ACO FITA 3/4"</t>
  </si>
  <si>
    <t>CHAVE FUS DIST C15KV 100A 7,1KA</t>
  </si>
  <si>
    <t>PLACA ALUMINIO CODIFICACAO INSTALACAO</t>
  </si>
  <si>
    <t>CONETOR CUNHA EST CINZA</t>
  </si>
  <si>
    <t>ELO FUSIVEL15,0/36,2KV1H PRATA (FP)</t>
  </si>
  <si>
    <t>ALCA PREF SERV AS AL 35 MM2 NI</t>
  </si>
  <si>
    <t>LACO PREF ROLD 35 MM2 AS NI CAL</t>
  </si>
  <si>
    <t>CONETOR PERF10,0- 35,0/1,5-6,0</t>
  </si>
  <si>
    <t>CONECTOR PERF16,0- 95,0/4,0- 35,0</t>
  </si>
  <si>
    <t>ARRUELA LIS QUAD SAE1020 M18</t>
  </si>
  <si>
    <t>POSTE CONCRETO DT9/400 29F</t>
  </si>
  <si>
    <t>CABO NU ACO-COBRE 2 AWG</t>
  </si>
  <si>
    <t>KG</t>
  </si>
  <si>
    <t>ALCA PREF AL RAM LIG 25MM N. ISOL</t>
  </si>
  <si>
    <t>LACO PREF ROLD 25 MM2 AS NI CA</t>
  </si>
  <si>
    <t>ARRUELA QUAD ACO38 F14,00</t>
  </si>
  <si>
    <t>PARAFUSO CAB QUAD ACO16X 250</t>
  </si>
  <si>
    <t>ADICIONAR 20 PARAFUSO CAB QUAD 16X200</t>
  </si>
  <si>
    <t>SUPORTE ISOLADOR PILAR</t>
  </si>
  <si>
    <t>GRAMPO LINHA VIVA BR120/ 50</t>
  </si>
  <si>
    <t>CONETOR ESTRB ALIMP2AWG/ 35MM2</t>
  </si>
  <si>
    <t>ISOLADOR PILAR PORC 8KN 15KV/110KV</t>
  </si>
  <si>
    <t>PARAFUSO PRISIONEIRO ACO85MM</t>
  </si>
  <si>
    <t>CONETOR CUNHA EST VERMELHA</t>
  </si>
  <si>
    <t>ISOLADOR ROLDANA PORC76,0MM1350DAN</t>
  </si>
  <si>
    <t>CABO AS AL 1KV 1X25 RC + 1X25 N ISO</t>
  </si>
  <si>
    <t>M</t>
  </si>
  <si>
    <t>PARAFUSO CAB QUAD ACO16X 300</t>
  </si>
  <si>
    <t>ARMACAO SECUN ACO CARB 1 ESTR 150X 110MM</t>
  </si>
  <si>
    <t>PARAF CAB QUAD ACO GV 12X200X100MM 01P</t>
  </si>
  <si>
    <t>BRACO REDE PROT TIPO C 580X440X365X 76MM</t>
  </si>
  <si>
    <t>FIO COBRE750V1,50 PT</t>
  </si>
  <si>
    <t>PARAF CAB QUAD ACO GV 12X300X150MM 01P</t>
  </si>
  <si>
    <t>PARAF CAB QUAD ACO GV 12X350X150MM 1 POR</t>
  </si>
  <si>
    <t>CORDOALHA ACO ZINCADO EAR 7,9 MM</t>
  </si>
  <si>
    <t>300m</t>
  </si>
  <si>
    <t>PARAFUSO ABAU SAE1010M16X45MM</t>
  </si>
  <si>
    <t>PARAFUSO ABAU SAE1010M16X150MM</t>
  </si>
  <si>
    <t>MAO FRANCESA PLANA ACO710MM</t>
  </si>
  <si>
    <t>CONETOR PERF16,0- 70,0/6,0- 35,0</t>
  </si>
  <si>
    <t>CABO ALUM XLPE/PROT 185MM2 1F 15KV</t>
  </si>
  <si>
    <t>1200M</t>
  </si>
  <si>
    <t>BRACO REDE PROT TIPO L 354MM</t>
  </si>
  <si>
    <t>CONETOR IMPACT AL PROT 15KV35,0/ 35,0</t>
  </si>
  <si>
    <t>CINTA POSTE CIRC ACO CARB240,0MM</t>
  </si>
  <si>
    <t>MANILHA90 GRAUS9500DAN</t>
  </si>
  <si>
    <t>CRUZETA CONCT 1900 MM 350DAN</t>
  </si>
  <si>
    <t>SUPORTE INSTALACAO CHAVE POSTE</t>
  </si>
  <si>
    <t>4kg</t>
  </si>
  <si>
    <t>2,70kg</t>
  </si>
  <si>
    <t>CONECTOR PERF16,70,0/6,0-3,0</t>
  </si>
  <si>
    <t>PORCA QUAD SAE1020 MGM16</t>
  </si>
  <si>
    <t>ELO FUSIVEL 15,0/36,2 KV 2H COBRE</t>
  </si>
  <si>
    <t xml:space="preserve">PROJETO </t>
  </si>
  <si>
    <t>df</t>
  </si>
  <si>
    <t>MEDIÇÃO CONTRATADA</t>
  </si>
  <si>
    <t>MEDIÇÃO CONCESSIONÁRIA</t>
  </si>
  <si>
    <t>Equipe</t>
  </si>
  <si>
    <t>Meta D.U.(R$)</t>
  </si>
  <si>
    <t>Medido (R$)</t>
  </si>
  <si>
    <t>Desvio (R$)</t>
  </si>
  <si>
    <t>Perc. (%)</t>
  </si>
  <si>
    <t>Emitido (R$)</t>
  </si>
  <si>
    <t>LINHA VIVA R-101 - JOHNY TELES DE SIQUEIRA</t>
  </si>
  <si>
    <t>0,00 / 0,00</t>
  </si>
  <si>
    <t>0,00 % </t>
  </si>
  <si>
    <t>ND</t>
  </si>
  <si>
    <t>PODA R-201 - ANEILSON VITOR DE MELO SILVA</t>
  </si>
  <si>
    <t>PODA R-200 - CICERO VALENTIM GOMES</t>
  </si>
  <si>
    <t>LINHA VIVA R-105 - DANIEL PEREIRA DOS SANTOS</t>
  </si>
  <si>
    <t>LINHA VIVA R-106 - ISRAEL DINIZ DA SILVA</t>
  </si>
  <si>
    <t>LINHA VIVA R-103 - JOSÉ ELDER C. DE ALBUQUERQUE</t>
  </si>
  <si>
    <t>LINHA VIVA R-102 - CÍCERO CLECIO DA SILVA</t>
  </si>
  <si>
    <t>PODA R-203 - LEONARDO PIRES DE LIMA</t>
  </si>
  <si>
    <t>0,00 /0,00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</si>
</sst>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&quot;R$&quot;\ #,##0;[Red]\-&quot;R$&quot;\ #,##0"/>
    <numFmt numFmtId="166" formatCode="_-* #,##0_-;\-* #,##0_-;_-* &quot;-&quot;??_-;_-@"/>
  </numFmts>
  <fonts count="30">
    <font>
      <sz val="11.0"/>
      <color theme="1"/>
      <name val="Arial"/>
    </font>
    <font>
      <b/>
      <sz val="11.0"/>
      <color rgb="FF333333"/>
      <name val="Calibri"/>
    </font>
    <font>
      <b/>
      <sz val="11.0"/>
      <color rgb="FF333333"/>
    </font>
    <font>
      <sz val="11.0"/>
      <color rgb="FF333333"/>
      <name val="Arial"/>
    </font>
    <font>
      <sz val="11.0"/>
      <color rgb="FF333333"/>
      <name val="Calibri"/>
    </font>
    <font>
      <sz val="11.0"/>
      <color rgb="FF333333"/>
    </font>
    <font>
      <sz val="11.0"/>
      <color theme="1"/>
      <name val="Calibri"/>
    </font>
    <font>
      <b/>
      <sz val="22.0"/>
      <color rgb="FF5C881A"/>
      <name val="Calibri"/>
    </font>
    <font/>
    <font>
      <sz val="10.0"/>
      <color theme="1"/>
      <name val="Arial"/>
    </font>
    <font>
      <sz val="11.0"/>
      <color rgb="FFFF0000"/>
      <name val="Calibri"/>
    </font>
    <font>
      <color theme="1"/>
      <name val="Calibri"/>
    </font>
    <font>
      <sz val="11.0"/>
      <color theme="0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sz val="11.0"/>
      <color rgb="FF5C881A"/>
      <name val="Calibri"/>
    </font>
    <font>
      <b/>
      <sz val="11.0"/>
      <color theme="1"/>
      <name val="Calibri"/>
    </font>
    <font>
      <sz val="11.0"/>
      <color rgb="FF5C881A"/>
      <name val="Calibri"/>
    </font>
    <font>
      <sz val="9.0"/>
      <color rgb="FF5C881A"/>
      <name val="Calibri"/>
    </font>
    <font>
      <b/>
      <sz val="9.0"/>
      <color rgb="FF5C881A"/>
      <name val="Calibri"/>
    </font>
    <font>
      <sz val="11.0"/>
      <color rgb="FF000000"/>
      <name val="Calibri"/>
    </font>
    <font>
      <sz val="10.0"/>
      <color rgb="FF333333"/>
      <name val="Calibri"/>
    </font>
    <font>
      <b/>
      <sz val="10.0"/>
      <color rgb="FF333333"/>
      <name val="Calibri"/>
    </font>
    <font>
      <b/>
      <sz val="11.0"/>
      <color rgb="FF000000"/>
      <name val="Calibri"/>
    </font>
    <font>
      <b/>
      <sz val="10.0"/>
      <color theme="1"/>
      <name val="Arial"/>
    </font>
    <font>
      <sz val="11.0"/>
      <color rgb="FF4285F4"/>
      <name val="Calibri"/>
    </font>
    <font>
      <sz val="11.0"/>
      <color theme="1"/>
    </font>
    <font>
      <b/>
      <sz val="8.0"/>
      <color rgb="FFFFFFFF"/>
      <name val="Tahoma"/>
    </font>
    <font>
      <u/>
      <sz val="8.0"/>
      <color rgb="FF0000FF"/>
      <name val="Tahoma"/>
    </font>
    <font>
      <sz val="8.0"/>
      <color theme="1"/>
      <name val="Tahoma"/>
    </font>
  </fonts>
  <fills count="1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5C881A"/>
        <bgColor rgb="FF5C881A"/>
      </patternFill>
    </fill>
    <fill>
      <patternFill patternType="solid">
        <fgColor rgb="FFA5A5A5"/>
        <bgColor rgb="FFA5A5A5"/>
      </patternFill>
    </fill>
    <fill>
      <patternFill patternType="solid">
        <fgColor rgb="FFC4D79B"/>
        <bgColor rgb="FFC4D79B"/>
      </patternFill>
    </fill>
    <fill>
      <patternFill patternType="solid">
        <fgColor rgb="FF00FFFF"/>
        <bgColor rgb="FF00FFFF"/>
      </patternFill>
    </fill>
    <fill>
      <patternFill patternType="solid">
        <fgColor rgb="FF4F6128"/>
        <bgColor rgb="FF4F6128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F6F6F6"/>
        <bgColor rgb="FFF6F6F6"/>
      </patternFill>
    </fill>
    <fill>
      <patternFill patternType="solid">
        <fgColor rgb="FF008000"/>
        <bgColor rgb="FF008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5C881A"/>
      </left>
      <top style="medium">
        <color rgb="FF5C881A"/>
      </top>
    </border>
    <border>
      <top style="medium">
        <color rgb="FF5C881A"/>
      </top>
    </border>
    <border>
      <right/>
      <top style="medium">
        <color rgb="FF5C881A"/>
      </top>
    </border>
    <border>
      <left style="medium">
        <color rgb="FF5C881A"/>
      </left>
    </border>
    <border>
      <right/>
    </border>
    <border>
      <left style="medium">
        <color rgb="FF5C881A"/>
      </left>
      <bottom style="medium">
        <color rgb="FF5C881A"/>
      </bottom>
    </border>
    <border>
      <bottom style="medium">
        <color rgb="FF5C881A"/>
      </bottom>
    </border>
    <border>
      <right/>
      <bottom style="medium">
        <color rgb="FF5C881A"/>
      </bottom>
    </border>
    <border>
      <left style="medium">
        <color rgb="FF5C881A"/>
      </left>
      <right/>
      <top/>
      <bottom/>
    </border>
    <border>
      <left style="medium">
        <color rgb="FF5C881A"/>
      </left>
      <right/>
      <top/>
      <bottom style="medium">
        <color rgb="FF5C881A"/>
      </bottom>
    </border>
    <border>
      <left/>
      <right/>
      <top/>
      <bottom style="medium">
        <color rgb="FF5C881A"/>
      </bottom>
    </border>
    <border>
      <left/>
      <right/>
      <top/>
      <bottom style="thin">
        <color rgb="FF5C881A"/>
      </bottom>
    </border>
    <border>
      <left/>
      <right/>
      <top style="thin">
        <color rgb="FF5C881A"/>
      </top>
      <bottom/>
    </border>
    <border>
      <left style="medium">
        <color rgb="FF5C881A"/>
      </left>
      <top style="medium">
        <color rgb="FF5C881A"/>
      </top>
      <bottom style="medium">
        <color rgb="FF5C881A"/>
      </bottom>
    </border>
    <border>
      <top style="medium">
        <color rgb="FF5C881A"/>
      </top>
      <bottom style="medium">
        <color rgb="FF5C881A"/>
      </bottom>
    </border>
    <border>
      <right style="medium">
        <color rgb="FF5C881A"/>
      </right>
      <top style="medium">
        <color rgb="FF5C881A"/>
      </top>
      <bottom style="medium">
        <color rgb="FF5C881A"/>
      </bottom>
    </border>
    <border>
      <left style="medium">
        <color rgb="FF5C881A"/>
      </left>
      <right style="medium">
        <color rgb="FF5C881A"/>
      </right>
      <top style="medium">
        <color rgb="FF5C881A"/>
      </top>
    </border>
    <border>
      <left style="medium">
        <color rgb="FF5C881A"/>
      </left>
      <right style="medium">
        <color rgb="FFFFFFFF"/>
      </right>
      <top style="medium">
        <color rgb="FF5C881A"/>
      </top>
      <bottom style="thin">
        <color rgb="FF5C881A"/>
      </bottom>
    </border>
    <border>
      <left/>
      <right style="medium">
        <color rgb="FFFFFFFF"/>
      </right>
      <top style="medium">
        <color rgb="FF5C881A"/>
      </top>
      <bottom style="thin">
        <color rgb="FF5C881A"/>
      </bottom>
    </border>
    <border>
      <left/>
      <right style="medium">
        <color rgb="FF5C881A"/>
      </right>
      <top style="medium">
        <color rgb="FF5C881A"/>
      </top>
      <bottom style="thin">
        <color rgb="FF5C881A"/>
      </bottom>
    </border>
    <border>
      <left style="medium">
        <color rgb="FF5C881A"/>
      </left>
      <right style="medium">
        <color rgb="FF5C881A"/>
      </right>
      <bottom style="thin">
        <color rgb="FF5C881A"/>
      </bottom>
    </border>
    <border>
      <left style="medium">
        <color rgb="FF5C881A"/>
      </left>
      <right style="medium">
        <color rgb="FFFFFFFF"/>
      </right>
      <bottom style="medium">
        <color rgb="FFFFFFFF"/>
      </bottom>
    </border>
    <border>
      <right style="medium">
        <color rgb="FF5C881A"/>
      </right>
    </border>
    <border>
      <left/>
      <right style="medium">
        <color rgb="FF5C881A"/>
      </right>
      <top/>
      <bottom/>
    </border>
    <border>
      <left style="medium">
        <color rgb="FF5C881A"/>
      </left>
      <right style="medium">
        <color rgb="FF5C881A"/>
      </right>
    </border>
    <border>
      <left style="medium">
        <color rgb="FF5C881A"/>
      </left>
      <bottom style="thin">
        <color rgb="FF5C881A"/>
      </bottom>
    </border>
    <border>
      <bottom style="thin">
        <color rgb="FF5C881A"/>
      </bottom>
    </border>
    <border>
      <right style="medium">
        <color rgb="FF5C881A"/>
      </right>
      <bottom style="thin">
        <color rgb="FF5C881A"/>
      </bottom>
    </border>
    <border>
      <left/>
      <right style="medium">
        <color rgb="FF5C881A"/>
      </right>
      <top/>
      <bottom style="medium">
        <color rgb="FF5C881A"/>
      </bottom>
    </border>
    <border>
      <left style="medium">
        <color rgb="FF5C881A"/>
      </left>
      <right style="medium">
        <color rgb="FF5C881A"/>
      </right>
      <bottom style="medium">
        <color rgb="FF5C881A"/>
      </bottom>
    </border>
    <border>
      <left style="medium">
        <color rgb="FF5C881A"/>
      </left>
      <right style="medium">
        <color rgb="FFFFFFFF"/>
      </right>
      <top style="thin">
        <color rgb="FF5C881A"/>
      </top>
      <bottom style="medium">
        <color rgb="FF5C881A"/>
      </bottom>
    </border>
    <border>
      <left style="medium">
        <color rgb="FFFFFFFF"/>
      </left>
      <right style="medium">
        <color rgb="FFFFFFFF"/>
      </right>
      <top style="thin">
        <color rgb="FF5C881A"/>
      </top>
      <bottom style="medium">
        <color rgb="FF5C881A"/>
      </bottom>
    </border>
    <border>
      <left style="medium">
        <color rgb="FFFFFFFF"/>
      </left>
      <right style="medium">
        <color rgb="FF5C881A"/>
      </right>
      <top style="thin">
        <color rgb="FF5C881A"/>
      </top>
      <bottom style="medium">
        <color rgb="FF5C881A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ck">
        <color rgb="FFF6F6F6"/>
      </bottom>
    </border>
    <border>
      <top style="thin">
        <color rgb="FF000000"/>
      </top>
      <bottom style="thick">
        <color rgb="FFF6F6F6"/>
      </bottom>
    </border>
    <border>
      <right style="thin">
        <color rgb="FF000000"/>
      </right>
      <top style="thin">
        <color rgb="FF000000"/>
      </top>
      <bottom style="thick">
        <color rgb="FFF6F6F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6F6F6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4" fontId="1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2" fillId="6" fontId="3" numFmtId="0" xfId="0" applyBorder="1" applyFill="1" applyFont="1"/>
    <xf borderId="1" fillId="2" fontId="4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3" numFmtId="14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" fillId="6" fontId="4" numFmtId="0" xfId="0" applyBorder="1" applyFont="1"/>
    <xf borderId="1" fillId="2" fontId="4" numFmtId="0" xfId="0" applyBorder="1" applyFont="1"/>
    <xf borderId="1" fillId="6" fontId="4" numFmtId="165" xfId="0" applyBorder="1" applyFont="1" applyNumberFormat="1"/>
    <xf borderId="1" fillId="2" fontId="5" numFmtId="0" xfId="0" applyBorder="1" applyFont="1"/>
    <xf borderId="1" fillId="5" fontId="5" numFmtId="0" xfId="0" applyBorder="1" applyFont="1"/>
    <xf borderId="1" fillId="2" fontId="4" numFmtId="14" xfId="0" applyBorder="1" applyFont="1" applyNumberFormat="1"/>
    <xf borderId="1" fillId="5" fontId="3" numFmtId="14" xfId="0" applyBorder="1" applyFont="1" applyNumberFormat="1"/>
    <xf borderId="1" fillId="3" fontId="4" numFmtId="0" xfId="0" applyBorder="1" applyFont="1"/>
    <xf borderId="1" fillId="3" fontId="4" numFmtId="14" xfId="0" applyBorder="1" applyFont="1" applyNumberFormat="1"/>
    <xf borderId="1" fillId="3" fontId="3" numFmtId="0" xfId="0" applyBorder="1" applyFont="1"/>
    <xf borderId="1" fillId="6" fontId="4" numFmtId="164" xfId="0" applyBorder="1" applyFont="1" applyNumberFormat="1"/>
    <xf borderId="1" fillId="6" fontId="3" numFmtId="0" xfId="0" applyBorder="1" applyFont="1"/>
    <xf borderId="1" fillId="2" fontId="3" numFmtId="0" xfId="0" applyBorder="1" applyFont="1"/>
    <xf borderId="1" fillId="2" fontId="4" numFmtId="49" xfId="0" applyBorder="1" applyFont="1" applyNumberFormat="1"/>
    <xf borderId="1" fillId="5" fontId="4" numFmtId="0" xfId="0" applyAlignment="1" applyBorder="1" applyFont="1">
      <alignment horizontal="center" readingOrder="0"/>
    </xf>
    <xf borderId="1" fillId="5" fontId="4" numFmtId="14" xfId="0" applyBorder="1" applyFont="1" applyNumberFormat="1"/>
    <xf borderId="2" fillId="7" fontId="6" numFmtId="0" xfId="0" applyBorder="1" applyFill="1" applyFont="1"/>
    <xf borderId="3" fillId="7" fontId="7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7" fontId="7" numFmtId="0" xfId="0" applyAlignment="1" applyBorder="1" applyFont="1">
      <alignment horizontal="center" vertical="center"/>
    </xf>
    <xf borderId="2" fillId="7" fontId="7" numFmtId="0" xfId="0" applyAlignment="1" applyBorder="1" applyFont="1">
      <alignment horizontal="center" vertical="center"/>
    </xf>
    <xf borderId="11" fillId="7" fontId="6" numFmtId="0" xfId="0" applyBorder="1" applyFont="1"/>
    <xf borderId="1" fillId="2" fontId="5" numFmtId="0" xfId="0" applyAlignment="1" applyBorder="1" applyFont="1">
      <alignment horizontal="center"/>
    </xf>
    <xf borderId="0" fillId="2" fontId="9" numFmtId="0" xfId="0" applyFont="1"/>
    <xf borderId="1" fillId="6" fontId="5" numFmtId="0" xfId="0" applyAlignment="1" applyBorder="1" applyFont="1">
      <alignment horizontal="center"/>
    </xf>
    <xf borderId="1" fillId="5" fontId="5" numFmtId="0" xfId="0" applyAlignment="1" applyBorder="1" applyFont="1">
      <alignment horizontal="center"/>
    </xf>
    <xf borderId="1" fillId="6" fontId="5" numFmtId="0" xfId="0" applyBorder="1" applyFont="1"/>
    <xf borderId="1" fillId="6" fontId="5" numFmtId="164" xfId="0" applyBorder="1" applyFont="1" applyNumberFormat="1"/>
    <xf borderId="1" fillId="2" fontId="5" numFmtId="14" xfId="0" applyBorder="1" applyFont="1" applyNumberFormat="1"/>
    <xf borderId="1" fillId="5" fontId="5" numFmtId="14" xfId="0" applyBorder="1" applyFont="1" applyNumberFormat="1"/>
    <xf borderId="1" fillId="3" fontId="5" numFmtId="0" xfId="0" applyBorder="1" applyFont="1"/>
    <xf borderId="1" fillId="3" fontId="5" numFmtId="14" xfId="0" applyBorder="1" applyFont="1" applyNumberFormat="1"/>
    <xf borderId="1" fillId="6" fontId="3" numFmtId="0" xfId="0" applyAlignment="1" applyBorder="1" applyFont="1">
      <alignment horizontal="center"/>
    </xf>
    <xf borderId="1" fillId="6" fontId="3" numFmtId="1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6" fontId="4" numFmtId="14" xfId="0" applyBorder="1" applyFont="1" applyNumberFormat="1"/>
    <xf borderId="1" fillId="0" fontId="4" numFmtId="0" xfId="0" applyBorder="1" applyFont="1"/>
    <xf borderId="1" fillId="2" fontId="10" numFmtId="0" xfId="0" applyAlignment="1" applyBorder="1" applyFont="1">
      <alignment horizontal="center"/>
    </xf>
    <xf borderId="1" fillId="8" fontId="4" numFmtId="164" xfId="0" applyBorder="1" applyFill="1" applyFont="1" applyNumberFormat="1"/>
    <xf borderId="0" fillId="0" fontId="6" numFmtId="0" xfId="0" applyFont="1"/>
    <xf borderId="0" fillId="0" fontId="11" numFmtId="0" xfId="0" applyFont="1"/>
    <xf borderId="12" fillId="7" fontId="6" numFmtId="0" xfId="0" applyBorder="1" applyFont="1"/>
    <xf borderId="13" fillId="7" fontId="6" numFmtId="0" xfId="0" applyBorder="1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1" fillId="2" fontId="5" numFmtId="166" xfId="0" applyBorder="1" applyFont="1" applyNumberFormat="1"/>
    <xf borderId="14" fillId="9" fontId="12" numFmtId="0" xfId="0" applyAlignment="1" applyBorder="1" applyFill="1" applyFont="1">
      <alignment horizontal="center"/>
    </xf>
    <xf borderId="1" fillId="3" fontId="3" numFmtId="14" xfId="0" applyBorder="1" applyFont="1" applyNumberFormat="1"/>
    <xf borderId="15" fillId="9" fontId="12" numFmtId="0" xfId="0" applyAlignment="1" applyBorder="1" applyFont="1">
      <alignment horizontal="center"/>
    </xf>
    <xf borderId="16" fillId="9" fontId="13" numFmtId="0" xfId="0" applyAlignment="1" applyBorder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6" fillId="10" fontId="14" numFmtId="0" xfId="0" applyAlignment="1" applyBorder="1" applyFill="1" applyFont="1">
      <alignment horizontal="center" vertical="center"/>
    </xf>
    <xf borderId="19" fillId="0" fontId="15" numFmtId="0" xfId="0" applyAlignment="1" applyBorder="1" applyFont="1">
      <alignment horizontal="center" vertical="center"/>
    </xf>
    <xf borderId="20" fillId="11" fontId="16" numFmtId="0" xfId="0" applyAlignment="1" applyBorder="1" applyFill="1" applyFont="1">
      <alignment horizontal="center" vertical="center"/>
    </xf>
    <xf borderId="21" fillId="11" fontId="16" numFmtId="0" xfId="0" applyAlignment="1" applyBorder="1" applyFont="1">
      <alignment horizontal="center" vertical="center"/>
    </xf>
    <xf borderId="22" fillId="11" fontId="16" numFmtId="0" xfId="0" applyAlignment="1" applyBorder="1" applyFont="1">
      <alignment horizontal="center" vertical="center"/>
    </xf>
    <xf borderId="20" fillId="10" fontId="14" numFmtId="0" xfId="0" applyAlignment="1" applyBorder="1" applyFont="1">
      <alignment horizontal="center" vertical="center"/>
    </xf>
    <xf borderId="22" fillId="10" fontId="14" numFmtId="0" xfId="0" applyAlignment="1" applyBorder="1" applyFont="1">
      <alignment horizontal="center" vertical="center"/>
    </xf>
    <xf borderId="23" fillId="0" fontId="13" numFmtId="0" xfId="0" applyAlignment="1" applyBorder="1" applyFont="1">
      <alignment horizontal="center" vertical="center"/>
    </xf>
    <xf borderId="24" fillId="0" fontId="15" numFmtId="0" xfId="0" applyAlignment="1" applyBorder="1" applyFont="1">
      <alignment horizontal="center" vertical="center"/>
    </xf>
    <xf borderId="0" fillId="0" fontId="17" numFmtId="0" xfId="0" applyAlignment="1" applyFont="1">
      <alignment horizontal="center"/>
    </xf>
    <xf borderId="25" fillId="0" fontId="17" numFmtId="0" xfId="0" applyAlignment="1" applyBorder="1" applyFont="1">
      <alignment horizontal="center"/>
    </xf>
    <xf borderId="11" fillId="10" fontId="12" numFmtId="2" xfId="0" applyAlignment="1" applyBorder="1" applyFont="1" applyNumberFormat="1">
      <alignment horizontal="center"/>
    </xf>
    <xf borderId="26" fillId="10" fontId="12" numFmtId="0" xfId="0" applyAlignment="1" applyBorder="1" applyFont="1">
      <alignment horizontal="center"/>
    </xf>
    <xf borderId="27" fillId="0" fontId="10" numFmtId="0" xfId="0" applyAlignment="1" applyBorder="1" applyFont="1">
      <alignment horizontal="center" vertical="center"/>
    </xf>
    <xf borderId="25" fillId="0" fontId="17" numFmtId="2" xfId="0" applyAlignment="1" applyBorder="1" applyFont="1" applyNumberFormat="1">
      <alignment horizontal="center"/>
    </xf>
    <xf borderId="26" fillId="10" fontId="12" numFmtId="2" xfId="0" applyAlignment="1" applyBorder="1" applyFont="1" applyNumberFormat="1">
      <alignment horizontal="center"/>
    </xf>
    <xf borderId="28" fillId="0" fontId="15" numFmtId="0" xfId="0" applyAlignment="1" applyBorder="1" applyFont="1">
      <alignment horizontal="center" vertical="center"/>
    </xf>
    <xf borderId="29" fillId="0" fontId="17" numFmtId="0" xfId="0" applyAlignment="1" applyBorder="1" applyFont="1">
      <alignment horizontal="center"/>
    </xf>
    <xf borderId="30" fillId="0" fontId="17" numFmtId="0" xfId="0" applyAlignment="1" applyBorder="1" applyFont="1">
      <alignment horizontal="center"/>
    </xf>
    <xf borderId="12" fillId="10" fontId="12" numFmtId="2" xfId="0" applyAlignment="1" applyBorder="1" applyFont="1" applyNumberFormat="1">
      <alignment horizontal="center"/>
    </xf>
    <xf borderId="31" fillId="10" fontId="12" numFmtId="2" xfId="0" applyAlignment="1" applyBorder="1" applyFont="1" applyNumberFormat="1">
      <alignment horizontal="center"/>
    </xf>
    <xf borderId="32" fillId="0" fontId="10" numFmtId="0" xfId="0" applyAlignment="1" applyBorder="1" applyFont="1">
      <alignment horizontal="center" vertical="center"/>
    </xf>
    <xf borderId="33" fillId="9" fontId="13" numFmtId="0" xfId="0" applyAlignment="1" applyBorder="1" applyFont="1">
      <alignment horizontal="center" vertical="center"/>
    </xf>
    <xf borderId="34" fillId="9" fontId="13" numFmtId="1" xfId="0" applyAlignment="1" applyBorder="1" applyFont="1" applyNumberFormat="1">
      <alignment horizontal="center" vertical="center"/>
    </xf>
    <xf borderId="35" fillId="9" fontId="13" numFmtId="1" xfId="0" applyAlignment="1" applyBorder="1" applyFont="1" applyNumberFormat="1">
      <alignment horizontal="center" vertical="center"/>
    </xf>
    <xf borderId="0" fillId="0" fontId="18" numFmtId="0" xfId="0" applyAlignment="1" applyFont="1">
      <alignment horizontal="left"/>
    </xf>
    <xf borderId="0" fillId="0" fontId="15" numFmtId="9" xfId="0" applyAlignment="1" applyFont="1" applyNumberFormat="1">
      <alignment horizontal="center"/>
    </xf>
    <xf borderId="34" fillId="9" fontId="13" numFmtId="9" xfId="0" applyAlignment="1" applyBorder="1" applyFont="1" applyNumberFormat="1">
      <alignment horizontal="center" vertical="center"/>
    </xf>
    <xf borderId="35" fillId="9" fontId="13" numFmtId="9" xfId="0" applyAlignment="1" applyBorder="1" applyFont="1" applyNumberFormat="1">
      <alignment horizontal="center" vertical="center"/>
    </xf>
    <xf borderId="0" fillId="0" fontId="10" numFmtId="2" xfId="0" applyAlignment="1" applyFont="1" applyNumberFormat="1">
      <alignment horizontal="left"/>
    </xf>
    <xf borderId="0" fillId="0" fontId="10" numFmtId="2" xfId="0" applyAlignment="1" applyFont="1" applyNumberFormat="1">
      <alignment horizontal="center"/>
    </xf>
    <xf borderId="0" fillId="0" fontId="17" numFmtId="2" xfId="0" applyAlignment="1" applyFont="1" applyNumberFormat="1">
      <alignment horizontal="center"/>
    </xf>
    <xf borderId="33" fillId="9" fontId="14" numFmtId="0" xfId="0" applyAlignment="1" applyBorder="1" applyFont="1">
      <alignment horizontal="center" vertical="center"/>
    </xf>
    <xf borderId="34" fillId="9" fontId="14" numFmtId="1" xfId="0" applyAlignment="1" applyBorder="1" applyFont="1" applyNumberFormat="1">
      <alignment horizontal="center" vertical="center"/>
    </xf>
    <xf borderId="35" fillId="9" fontId="14" numFmtId="1" xfId="0" applyAlignment="1" applyBorder="1" applyFont="1" applyNumberFormat="1">
      <alignment horizontal="center" vertical="center"/>
    </xf>
    <xf borderId="0" fillId="0" fontId="19" numFmtId="0" xfId="0" applyFont="1"/>
    <xf borderId="34" fillId="9" fontId="14" numFmtId="9" xfId="0" applyAlignment="1" applyBorder="1" applyFont="1" applyNumberFormat="1">
      <alignment horizontal="center" vertical="center"/>
    </xf>
    <xf borderId="35" fillId="9" fontId="14" numFmtId="9" xfId="0" applyAlignment="1" applyBorder="1" applyFont="1" applyNumberFormat="1">
      <alignment horizontal="center" vertical="center"/>
    </xf>
    <xf borderId="36" fillId="2" fontId="4" numFmtId="0" xfId="0" applyBorder="1" applyFont="1"/>
    <xf borderId="36" fillId="2" fontId="4" numFmtId="0" xfId="0" applyAlignment="1" applyBorder="1" applyFont="1">
      <alignment horizontal="center"/>
    </xf>
    <xf borderId="37" fillId="2" fontId="4" numFmtId="0" xfId="0" applyAlignment="1" applyBorder="1" applyFont="1">
      <alignment horizontal="center"/>
    </xf>
    <xf borderId="36" fillId="6" fontId="4" numFmtId="0" xfId="0" applyAlignment="1" applyBorder="1" applyFont="1">
      <alignment horizontal="center"/>
    </xf>
    <xf borderId="36" fillId="6" fontId="4" numFmtId="164" xfId="0" applyBorder="1" applyFont="1" applyNumberFormat="1"/>
    <xf borderId="36" fillId="2" fontId="5" numFmtId="0" xfId="0" applyBorder="1" applyFont="1"/>
    <xf borderId="36" fillId="5" fontId="5" numFmtId="0" xfId="0" applyBorder="1" applyFont="1"/>
    <xf borderId="36" fillId="2" fontId="4" numFmtId="14" xfId="0" applyBorder="1" applyFont="1" applyNumberFormat="1"/>
    <xf borderId="36" fillId="5" fontId="4" numFmtId="14" xfId="0" applyBorder="1" applyFont="1" applyNumberFormat="1"/>
    <xf borderId="37" fillId="3" fontId="4" numFmtId="0" xfId="0" applyBorder="1" applyFont="1"/>
    <xf borderId="36" fillId="3" fontId="4" numFmtId="14" xfId="0" applyBorder="1" applyFont="1" applyNumberFormat="1"/>
    <xf borderId="36" fillId="3" fontId="3" numFmtId="0" xfId="0" applyBorder="1" applyFont="1"/>
    <xf borderId="36" fillId="6" fontId="3" numFmtId="0" xfId="0" applyBorder="1" applyFont="1"/>
    <xf borderId="36" fillId="2" fontId="3" numFmtId="0" xfId="0" applyBorder="1" applyFont="1"/>
    <xf borderId="38" fillId="0" fontId="16" numFmtId="0" xfId="0" applyAlignment="1" applyBorder="1" applyFont="1">
      <alignment horizontal="center" vertical="center"/>
    </xf>
    <xf borderId="39" fillId="0" fontId="8" numFmtId="0" xfId="0" applyBorder="1" applyFont="1"/>
    <xf borderId="1" fillId="0" fontId="16" numFmtId="0" xfId="0" applyAlignment="1" applyBorder="1" applyFont="1">
      <alignment horizontal="center" vertical="center"/>
    </xf>
    <xf borderId="1" fillId="5" fontId="16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/>
    </xf>
    <xf borderId="1" fillId="5" fontId="1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5" fontId="6" numFmtId="0" xfId="0" applyAlignment="1" applyBorder="1" applyFont="1">
      <alignment horizontal="center"/>
    </xf>
    <xf borderId="1" fillId="6" fontId="4" numFmtId="0" xfId="0" applyAlignment="1" applyBorder="1" applyFont="1">
      <alignment horizontal="center" vertical="center"/>
    </xf>
    <xf borderId="1" fillId="0" fontId="20" numFmtId="0" xfId="0" applyAlignment="1" applyBorder="1" applyFont="1">
      <alignment horizontal="center" vertical="center"/>
    </xf>
    <xf borderId="1" fillId="6" fontId="21" numFmtId="0" xfId="0" applyAlignment="1" applyBorder="1" applyFont="1">
      <alignment horizontal="center" vertical="center"/>
    </xf>
    <xf borderId="1" fillId="6" fontId="22" numFmtId="0" xfId="0" applyAlignment="1" applyBorder="1" applyFont="1">
      <alignment horizontal="center" vertical="center"/>
    </xf>
    <xf borderId="0" fillId="0" fontId="16" numFmtId="0" xfId="0" applyFont="1"/>
    <xf borderId="2" fillId="6" fontId="4" numFmtId="0" xfId="0" applyAlignment="1" applyBorder="1" applyFont="1">
      <alignment horizontal="center" vertical="center"/>
    </xf>
    <xf borderId="2" fillId="6" fontId="21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1" fillId="6" fontId="4" numFmtId="49" xfId="0" applyAlignment="1" applyBorder="1" applyFont="1" applyNumberFormat="1">
      <alignment horizontal="center"/>
    </xf>
    <xf borderId="1" fillId="6" fontId="10" numFmtId="0" xfId="0" applyAlignment="1" applyBorder="1" applyFont="1">
      <alignment horizontal="center"/>
    </xf>
    <xf borderId="0" fillId="2" fontId="4" numFmtId="0" xfId="0" applyAlignment="1" applyFont="1">
      <alignment horizontal="center" readingOrder="0"/>
    </xf>
    <xf borderId="0" fillId="0" fontId="16" numFmtId="0" xfId="0" applyAlignment="1" applyFont="1">
      <alignment horizontal="left"/>
    </xf>
    <xf borderId="0" fillId="0" fontId="6" numFmtId="1" xfId="0" applyAlignment="1" applyFont="1" applyNumberFormat="1">
      <alignment horizontal="left"/>
    </xf>
    <xf borderId="1" fillId="2" fontId="5" numFmtId="164" xfId="0" applyBorder="1" applyFont="1" applyNumberFormat="1"/>
    <xf borderId="2" fillId="6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2" fillId="2" fontId="3" numFmtId="14" xfId="0" applyAlignment="1" applyBorder="1" applyFont="1" applyNumberFormat="1">
      <alignment horizontal="center"/>
    </xf>
    <xf borderId="2" fillId="3" fontId="3" numFmtId="0" xfId="0" applyAlignment="1" applyBorder="1" applyFont="1">
      <alignment horizontal="center"/>
    </xf>
    <xf borderId="2" fillId="5" fontId="3" numFmtId="0" xfId="0" applyAlignment="1" applyBorder="1" applyFont="1">
      <alignment horizontal="center"/>
    </xf>
    <xf borderId="2" fillId="2" fontId="3" numFmtId="0" xfId="0" applyBorder="1" applyFont="1"/>
    <xf borderId="2" fillId="6" fontId="3" numFmtId="164" xfId="0" applyBorder="1" applyFont="1" applyNumberFormat="1"/>
    <xf borderId="2" fillId="3" fontId="4" numFmtId="14" xfId="0" applyBorder="1" applyFont="1" applyNumberFormat="1"/>
    <xf borderId="2" fillId="5" fontId="5" numFmtId="14" xfId="0" applyBorder="1" applyFont="1" applyNumberFormat="1"/>
    <xf borderId="2" fillId="5" fontId="3" numFmtId="0" xfId="0" applyBorder="1" applyFont="1"/>
    <xf borderId="2" fillId="2" fontId="4" numFmtId="14" xfId="0" applyBorder="1" applyFont="1" applyNumberFormat="1"/>
    <xf borderId="2" fillId="3" fontId="3" numFmtId="0" xfId="0" applyBorder="1" applyFont="1"/>
    <xf borderId="2" fillId="6" fontId="3" numFmtId="14" xfId="0" applyBorder="1" applyFont="1" applyNumberFormat="1"/>
    <xf borderId="2" fillId="5" fontId="4" numFmtId="14" xfId="0" applyBorder="1" applyFont="1" applyNumberFormat="1"/>
    <xf borderId="1" fillId="0" fontId="23" numFmtId="0" xfId="0" applyAlignment="1" applyBorder="1" applyFont="1">
      <alignment horizontal="center"/>
    </xf>
    <xf borderId="1" fillId="12" fontId="24" numFmtId="0" xfId="0" applyBorder="1" applyFill="1" applyFont="1"/>
    <xf borderId="1" fillId="2" fontId="24" numFmtId="0" xfId="0" applyAlignment="1" applyBorder="1" applyFont="1">
      <alignment horizontal="center"/>
    </xf>
    <xf borderId="1" fillId="3" fontId="24" numFmtId="0" xfId="0" applyAlignment="1" applyBorder="1" applyFont="1">
      <alignment horizontal="center"/>
    </xf>
    <xf borderId="1" fillId="0" fontId="20" numFmtId="0" xfId="0" applyAlignment="1" applyBorder="1" applyFont="1">
      <alignment horizontal="right"/>
    </xf>
    <xf borderId="1" fillId="0" fontId="20" numFmtId="0" xfId="0" applyBorder="1" applyFont="1"/>
    <xf borderId="1" fillId="0" fontId="20" numFmtId="0" xfId="0" applyAlignment="1" applyBorder="1" applyFont="1">
      <alignment horizontal="center"/>
    </xf>
    <xf borderId="1" fillId="0" fontId="9" numFmtId="0" xfId="0" applyBorder="1" applyFont="1"/>
    <xf borderId="1" fillId="0" fontId="9" numFmtId="0" xfId="0" applyAlignment="1" applyBorder="1" applyFont="1">
      <alignment horizontal="right"/>
    </xf>
    <xf borderId="1" fillId="0" fontId="9" numFmtId="0" xfId="0" applyAlignment="1" applyBorder="1" applyFont="1">
      <alignment vertical="center"/>
    </xf>
    <xf borderId="1" fillId="0" fontId="9" numFmtId="0" xfId="0" applyAlignment="1" applyBorder="1" applyFont="1">
      <alignment horizontal="center"/>
    </xf>
    <xf borderId="40" fillId="0" fontId="20" numFmtId="0" xfId="0" applyAlignment="1" applyBorder="1" applyFont="1">
      <alignment horizontal="right" shrinkToFit="0" wrapText="1"/>
    </xf>
    <xf borderId="41" fillId="0" fontId="20" numFmtId="0" xfId="0" applyAlignment="1" applyBorder="1" applyFont="1">
      <alignment horizontal="right" shrinkToFit="0" wrapText="1"/>
    </xf>
    <xf borderId="41" fillId="0" fontId="20" numFmtId="0" xfId="0" applyAlignment="1" applyBorder="1" applyFont="1">
      <alignment shrinkToFit="0" wrapText="1"/>
    </xf>
    <xf borderId="41" fillId="0" fontId="20" numFmtId="0" xfId="0" applyAlignment="1" applyBorder="1" applyFont="1">
      <alignment horizontal="center" shrinkToFit="0" wrapText="1"/>
    </xf>
    <xf borderId="42" fillId="0" fontId="9" numFmtId="0" xfId="0" applyAlignment="1" applyBorder="1" applyFont="1">
      <alignment shrinkToFit="0" wrapText="1"/>
    </xf>
    <xf borderId="42" fillId="0" fontId="9" numFmtId="0" xfId="0" applyAlignment="1" applyBorder="1" applyFont="1">
      <alignment horizontal="right" shrinkToFit="0" wrapText="1"/>
    </xf>
    <xf borderId="43" fillId="0" fontId="20" numFmtId="0" xfId="0" applyAlignment="1" applyBorder="1" applyFont="1">
      <alignment horizontal="right" shrinkToFit="0" wrapText="1"/>
    </xf>
    <xf borderId="44" fillId="0" fontId="20" numFmtId="0" xfId="0" applyAlignment="1" applyBorder="1" applyFont="1">
      <alignment horizontal="right" shrinkToFit="0" wrapText="1"/>
    </xf>
    <xf borderId="44" fillId="0" fontId="25" numFmtId="0" xfId="0" applyAlignment="1" applyBorder="1" applyFont="1">
      <alignment shrinkToFit="0" wrapText="1"/>
    </xf>
    <xf borderId="44" fillId="0" fontId="20" numFmtId="0" xfId="0" applyAlignment="1" applyBorder="1" applyFont="1">
      <alignment horizontal="center" shrinkToFit="0" wrapText="1"/>
    </xf>
    <xf borderId="44" fillId="0" fontId="6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horizontal="center" vertical="center"/>
    </xf>
    <xf borderId="2" fillId="4" fontId="16" numFmtId="0" xfId="0" applyAlignment="1" applyBorder="1" applyFont="1">
      <alignment horizontal="center" vertical="center"/>
    </xf>
    <xf borderId="1" fillId="14" fontId="20" numFmtId="0" xfId="0" applyAlignment="1" applyBorder="1" applyFill="1" applyFont="1">
      <alignment horizontal="center" shrinkToFit="0" vertical="center" wrapText="1"/>
    </xf>
    <xf borderId="36" fillId="14" fontId="20" numFmtId="0" xfId="0" applyAlignment="1" applyBorder="1" applyFont="1">
      <alignment horizontal="center" shrinkToFit="0" vertical="center" wrapText="1"/>
    </xf>
    <xf borderId="1" fillId="14" fontId="6" numFmtId="0" xfId="0" applyAlignment="1" applyBorder="1" applyFont="1">
      <alignment horizontal="center" vertical="center"/>
    </xf>
    <xf borderId="1" fillId="14" fontId="20" numFmtId="0" xfId="0" applyAlignment="1" applyBorder="1" applyFont="1">
      <alignment horizontal="center" vertical="center"/>
    </xf>
    <xf borderId="1" fillId="14" fontId="20" numFmtId="0" xfId="0" applyAlignment="1" applyBorder="1" applyFont="1">
      <alignment horizontal="center" shrinkToFit="0" wrapText="1"/>
    </xf>
    <xf borderId="2" fillId="14" fontId="20" numFmtId="0" xfId="0" applyAlignment="1" applyBorder="1" applyFont="1">
      <alignment horizontal="center" shrinkToFit="0" wrapText="1"/>
    </xf>
    <xf borderId="36" fillId="14" fontId="20" numFmtId="0" xfId="0" applyAlignment="1" applyBorder="1" applyFont="1">
      <alignment horizontal="center" shrinkToFit="0" wrapText="1"/>
    </xf>
    <xf borderId="1" fillId="14" fontId="26" numFmtId="0" xfId="0" applyAlignment="1" applyBorder="1" applyFont="1">
      <alignment horizontal="center"/>
    </xf>
    <xf borderId="1" fillId="14" fontId="6" numFmtId="0" xfId="0" applyBorder="1" applyFont="1"/>
    <xf borderId="2" fillId="14" fontId="20" numFmtId="0" xfId="0" applyAlignment="1" applyBorder="1" applyFont="1">
      <alignment horizontal="center" shrinkToFit="0" vertical="center" wrapText="1"/>
    </xf>
    <xf borderId="36" fillId="14" fontId="6" numFmtId="0" xfId="0" applyAlignment="1" applyBorder="1" applyFont="1">
      <alignment horizontal="center" vertical="center"/>
    </xf>
    <xf borderId="2" fillId="14" fontId="6" numFmtId="0" xfId="0" applyAlignment="1" applyBorder="1" applyFont="1">
      <alignment horizontal="center"/>
    </xf>
    <xf borderId="2" fillId="14" fontId="6" numFmtId="0" xfId="0" applyAlignment="1" applyBorder="1" applyFont="1">
      <alignment horizontal="center" vertical="center"/>
    </xf>
    <xf borderId="45" fillId="15" fontId="27" numFmtId="0" xfId="0" applyAlignment="1" applyBorder="1" applyFill="1" applyFont="1">
      <alignment horizontal="center" shrinkToFit="0" vertical="center" wrapText="1"/>
    </xf>
    <xf borderId="46" fillId="0" fontId="8" numFmtId="0" xfId="0" applyBorder="1" applyFont="1"/>
    <xf borderId="47" fillId="0" fontId="8" numFmtId="0" xfId="0" applyBorder="1" applyFont="1"/>
    <xf borderId="48" fillId="15" fontId="27" numFmtId="0" xfId="0" applyAlignment="1" applyBorder="1" applyFont="1">
      <alignment horizontal="left" shrinkToFit="0" vertical="center" wrapText="1"/>
    </xf>
    <xf borderId="48" fillId="15" fontId="27" numFmtId="0" xfId="0" applyAlignment="1" applyBorder="1" applyFont="1">
      <alignment horizontal="center" shrinkToFit="0" vertical="center" wrapText="1"/>
    </xf>
    <xf borderId="48" fillId="15" fontId="27" numFmtId="0" xfId="0" applyAlignment="1" applyBorder="1" applyFont="1">
      <alignment horizontal="right" shrinkToFit="0" vertical="center" wrapText="1"/>
    </xf>
    <xf borderId="1" fillId="16" fontId="28" numFmtId="0" xfId="0" applyAlignment="1" applyBorder="1" applyFill="1" applyFont="1">
      <alignment shrinkToFit="0" vertical="center" wrapText="1"/>
    </xf>
    <xf borderId="1" fillId="16" fontId="29" numFmtId="0" xfId="0" applyAlignment="1" applyBorder="1" applyFont="1">
      <alignment horizontal="center" shrinkToFit="0" vertical="center" wrapText="1"/>
    </xf>
    <xf borderId="1" fillId="16" fontId="29" numFmtId="4" xfId="0" applyAlignment="1" applyBorder="1" applyFont="1" applyNumberFormat="1">
      <alignment horizontal="center" shrinkToFit="0" vertical="center" wrapText="1"/>
    </xf>
    <xf borderId="1" fillId="16" fontId="29" numFmtId="4" xfId="0" applyAlignment="1" applyBorder="1" applyFont="1" applyNumberFormat="1">
      <alignment horizontal="right" shrinkToFit="0" vertical="center" wrapText="1"/>
    </xf>
    <xf borderId="1" fillId="16" fontId="29" numFmtId="0" xfId="0" applyAlignment="1" applyBorder="1" applyFont="1">
      <alignment horizontal="right" shrinkToFit="0" vertical="center" wrapText="1"/>
    </xf>
    <xf borderId="1" fillId="15" fontId="27" numFmtId="0" xfId="0" applyAlignment="1" applyBorder="1" applyFont="1">
      <alignment shrinkToFit="0" vertical="center" wrapText="1"/>
    </xf>
    <xf borderId="1" fillId="15" fontId="27" numFmtId="0" xfId="0" applyAlignment="1" applyBorder="1" applyFont="1">
      <alignment horizontal="center" shrinkToFit="0" vertical="center" wrapText="1"/>
    </xf>
    <xf borderId="1" fillId="15" fontId="27" numFmtId="4" xfId="0" applyAlignment="1" applyBorder="1" applyFont="1" applyNumberFormat="1">
      <alignment horizontal="center" shrinkToFit="0" vertical="center" wrapText="1"/>
    </xf>
    <xf borderId="1" fillId="17" fontId="27" numFmtId="4" xfId="0" applyAlignment="1" applyBorder="1" applyFill="1" applyFont="1" applyNumberFormat="1">
      <alignment horizontal="center" shrinkToFit="0" vertical="center" wrapText="1"/>
    </xf>
    <xf borderId="1" fillId="17" fontId="27" numFmtId="10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Base!$C$3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Base!$C$4:$C$13</c:f>
            </c:numRef>
          </c:val>
        </c:ser>
        <c:axId val="657950828"/>
        <c:axId val="83752372"/>
      </c:barChart>
      <c:catAx>
        <c:axId val="657950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83752372"/>
      </c:catAx>
      <c:valAx>
        <c:axId val="83752372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57950828"/>
      </c:valAx>
      <c:spPr>
        <a:solidFill>
          <a:srgbClr val="595959"/>
        </a:solidFill>
      </c:spPr>
    </c:plotArea>
    <c:plotVisOnly val="1"/>
  </c:chart>
  <c:spPr>
    <a:solidFill>
      <a:srgbClr val="59595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Base!$G$31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Base!$G$32:$G$39</c:f>
            </c:numRef>
          </c:val>
        </c:ser>
        <c:axId val="441867884"/>
        <c:axId val="1700938007"/>
      </c:barChart>
      <c:catAx>
        <c:axId val="441867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700938007"/>
      </c:catAx>
      <c:valAx>
        <c:axId val="1700938007"/>
        <c:scaling>
          <c:orientation val="minMax"/>
        </c:scaling>
        <c:delete val="0"/>
        <c:axPos val="l"/>
        <c:majorGridlines>
          <c:spPr>
            <a:ln>
              <a:solidFill>
                <a:srgbClr val="59595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441867884"/>
      </c:valAx>
      <c:spPr>
        <a:solidFill>
          <a:srgbClr val="595959"/>
        </a:solidFill>
      </c:spPr>
    </c:plotArea>
    <c:plotVisOnly val="1"/>
  </c:chart>
  <c:spPr>
    <a:solidFill>
      <a:srgbClr val="59595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2031475519040746"/>
          <c:y val="0.0"/>
          <c:w val="0.9779685244809595"/>
          <c:h val="0.8326532674225786"/>
        </c:manualLayout>
      </c:layout>
      <c:barChart>
        <c:barDir val="col"/>
        <c:ser>
          <c:idx val="0"/>
          <c:order val="0"/>
          <c:tx>
            <c:strRef>
              <c:f>Base!$B$58</c:f>
            </c:strRef>
          </c:tx>
          <c:cat>
            <c:strRef>
              <c:f>Base!$B$59:$B$67</c:f>
            </c:strRef>
          </c:cat>
          <c:val>
            <c:numRef>
              <c:f>Base!$B$59:$B$67</c:f>
            </c:numRef>
          </c:val>
        </c:ser>
        <c:axId val="74501286"/>
        <c:axId val="785593122"/>
      </c:barChart>
      <c:catAx>
        <c:axId val="74501286"/>
        <c:scaling>
          <c:orientation val="minMax"/>
        </c:scaling>
        <c:delete val="0"/>
        <c:axPos val="b"/>
        <c:crossAx val="785593122"/>
      </c:catAx>
      <c:valAx>
        <c:axId val="785593122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74501286"/>
      </c:valAx>
      <c:spPr>
        <a:solidFill>
          <a:srgbClr val="444444"/>
        </a:solidFill>
      </c:spPr>
    </c:plotArea>
    <c:plotVisOnly val="1"/>
  </c:chart>
  <c:spPr>
    <a:solidFill>
      <a:srgbClr val="404040"/>
    </a:solidFill>
  </c:spPr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152400" cy="152400"/>
    <xdr:pic>
      <xdr:nvPicPr>
        <xdr:cNvPr descr="https://s3.amazonaws.com/s3-gpm/includes/icons/Flag_greed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22</xdr:row>
      <xdr:rowOff>171450</xdr:rowOff>
    </xdr:from>
    <xdr:ext cx="13868400" cy="3324225"/>
    <xdr:graphicFrame>
      <xdr:nvGraphicFramePr>
        <xdr:cNvPr id="14038573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6</xdr:row>
      <xdr:rowOff>9525</xdr:rowOff>
    </xdr:from>
    <xdr:ext cx="13868400" cy="3086100"/>
    <xdr:graphicFrame>
      <xdr:nvGraphicFramePr>
        <xdr:cNvPr id="2369118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47625</xdr:colOff>
      <xdr:row>57</xdr:row>
      <xdr:rowOff>180975</xdr:rowOff>
    </xdr:from>
    <xdr:ext cx="13849350" cy="3838575"/>
    <xdr:graphicFrame>
      <xdr:nvGraphicFramePr>
        <xdr:cNvPr id="34528538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21</xdr:row>
      <xdr:rowOff>123825</xdr:rowOff>
    </xdr:from>
    <xdr:ext cx="13973175" cy="209550"/>
    <xdr:sp>
      <xdr:nvSpPr>
        <xdr:cNvPr id="3" name="Shape 3"/>
        <xdr:cNvSpPr/>
      </xdr:nvSpPr>
      <xdr:spPr>
        <a:xfrm>
          <a:off x="0" y="3679988"/>
          <a:ext cx="10692000" cy="200025"/>
        </a:xfrm>
        <a:prstGeom prst="rect">
          <a:avLst/>
        </a:prstGeom>
        <a:solidFill>
          <a:srgbClr val="5C881A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Quantidade</a:t>
          </a:r>
          <a:r>
            <a:rPr b="1"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de Postes por UTD</a:t>
          </a:r>
          <a:endParaRPr b="1" sz="14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9525</xdr:colOff>
      <xdr:row>39</xdr:row>
      <xdr:rowOff>142875</xdr:rowOff>
    </xdr:from>
    <xdr:ext cx="5686425" cy="266700"/>
    <xdr:sp>
      <xdr:nvSpPr>
        <xdr:cNvPr id="4" name="Shape 4"/>
        <xdr:cNvSpPr/>
      </xdr:nvSpPr>
      <xdr:spPr>
        <a:xfrm>
          <a:off x="2507550" y="3651413"/>
          <a:ext cx="5676900" cy="257175"/>
        </a:xfrm>
        <a:prstGeom prst="rect">
          <a:avLst/>
        </a:prstGeom>
        <a:solidFill>
          <a:srgbClr val="5C881A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KM</a:t>
          </a:r>
          <a:r>
            <a:rPr b="1"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de BT</a:t>
          </a:r>
          <a:endParaRPr b="1" sz="14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247650</xdr:colOff>
      <xdr:row>39</xdr:row>
      <xdr:rowOff>142875</xdr:rowOff>
    </xdr:from>
    <xdr:ext cx="8239125" cy="266700"/>
    <xdr:sp>
      <xdr:nvSpPr>
        <xdr:cNvPr id="5" name="Shape 5"/>
        <xdr:cNvSpPr/>
      </xdr:nvSpPr>
      <xdr:spPr>
        <a:xfrm>
          <a:off x="1231200" y="3646650"/>
          <a:ext cx="8229600" cy="266700"/>
        </a:xfrm>
        <a:prstGeom prst="rect">
          <a:avLst/>
        </a:prstGeom>
        <a:solidFill>
          <a:srgbClr val="5C881A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KM</a:t>
          </a:r>
          <a:r>
            <a:rPr b="1"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de AT</a:t>
          </a:r>
          <a:endParaRPr b="1" sz="14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56</xdr:row>
      <xdr:rowOff>28575</xdr:rowOff>
    </xdr:from>
    <xdr:ext cx="13973175" cy="304800"/>
    <xdr:sp>
      <xdr:nvSpPr>
        <xdr:cNvPr id="6" name="Shape 6"/>
        <xdr:cNvSpPr/>
      </xdr:nvSpPr>
      <xdr:spPr>
        <a:xfrm>
          <a:off x="0" y="3632363"/>
          <a:ext cx="10692000" cy="295275"/>
        </a:xfrm>
        <a:prstGeom prst="rect">
          <a:avLst/>
        </a:prstGeom>
        <a:solidFill>
          <a:srgbClr val="5C881A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Equipamentos</a:t>
          </a:r>
          <a:endParaRPr b="1" sz="12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4</xdr:row>
      <xdr:rowOff>123825</xdr:rowOff>
    </xdr:from>
    <xdr:ext cx="13963650" cy="266700"/>
    <xdr:sp>
      <xdr:nvSpPr>
        <xdr:cNvPr id="7" name="Shape 7"/>
        <xdr:cNvSpPr/>
      </xdr:nvSpPr>
      <xdr:spPr>
        <a:xfrm>
          <a:off x="0" y="3651413"/>
          <a:ext cx="10692000" cy="257175"/>
        </a:xfrm>
        <a:prstGeom prst="rect">
          <a:avLst/>
        </a:prstGeom>
        <a:solidFill>
          <a:srgbClr val="5C881A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Quantidade</a:t>
          </a:r>
          <a:r>
            <a:rPr b="1" lang="en-US" sz="14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de Projetos</a:t>
          </a:r>
          <a:endParaRPr b="1" sz="14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38100</xdr:colOff>
      <xdr:row>0</xdr:row>
      <xdr:rowOff>190500</xdr:rowOff>
    </xdr:from>
    <xdr:ext cx="723900" cy="75247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581025</xdr:colOff>
      <xdr:row>111</xdr:row>
      <xdr:rowOff>66675</xdr:rowOff>
    </xdr:from>
    <xdr:ext cx="13992225" cy="461010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Novembro%20(3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teira de Novembro"/>
      <sheetName val="Base"/>
      <sheetName val="Gráficos"/>
      <sheetName val="Parâmetros"/>
      <sheetName val="Plan1"/>
      <sheetName val="Plan2"/>
      <sheetName val="Plan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K203" sheet="Carteira de Novembro"/>
  </cacheSource>
  <cacheFields>
    <cacheField name="Projeto" numFmtId="0">
      <sharedItems containsSemiMixedTypes="0" containsString="0" containsNumber="1" containsInteger="1">
        <n v="326906.0"/>
        <n v="326967.0"/>
        <n v="327047.0"/>
        <n v="327052.0"/>
        <n v="327054.0"/>
        <n v="327181.0"/>
        <n v="327233.0"/>
        <n v="327236.0"/>
        <n v="327237.0"/>
        <n v="327259.0"/>
        <n v="327260.0"/>
        <n v="327267.0"/>
        <n v="327331.0"/>
        <n v="327334.0"/>
        <n v="327538.0"/>
        <n v="327540.0"/>
        <n v="327541.0"/>
        <n v="327547.0"/>
        <n v="327548.0"/>
        <n v="327553.0"/>
        <n v="327554.0"/>
        <n v="327560.0"/>
        <n v="327570.0"/>
        <n v="327571.0"/>
        <n v="327576.0"/>
        <n v="327760.0"/>
        <n v="328313.0"/>
        <n v="327445.0"/>
        <n v="238646.0"/>
        <n v="315327.0"/>
        <n v="316231.0"/>
        <n v="319670.0"/>
        <n v="322484.0"/>
        <n v="323274.0"/>
        <n v="324414.0"/>
        <n v="327480.0"/>
        <n v="327505.0"/>
        <n v="327516.0"/>
        <n v="327304.0"/>
        <n v="327378.0"/>
        <n v="327389.0"/>
        <n v="327397.0"/>
        <n v="327418.0"/>
        <n v="327420.0"/>
        <n v="327435.0"/>
        <n v="327441.0"/>
        <n v="327447.0"/>
        <n v="327451.0"/>
        <n v="327475.0"/>
        <n v="327483.0"/>
        <n v="327486.0"/>
        <n v="328506.0"/>
        <n v="328020.0"/>
        <n v="328028.0"/>
        <n v="328037.0"/>
        <n v="328049.0"/>
        <n v="328052.0"/>
        <n v="328082.0"/>
        <n v="328109.0"/>
        <n v="328115.0"/>
        <n v="328122.0"/>
        <n v="328150.0"/>
        <n v="328174.0"/>
        <n v="328186.0"/>
        <n v="328195.0"/>
        <n v="328203.0"/>
        <n v="328229.0"/>
        <n v="328233.0"/>
        <n v="328234.0"/>
        <n v="328235.0"/>
        <n v="328236.0"/>
        <n v="328250.0"/>
        <n v="324271.0"/>
        <n v="327586.0"/>
        <n v="327737.0"/>
        <n v="327767.0"/>
        <n v="327769.0"/>
        <n v="327779.0"/>
        <n v="327817.0"/>
        <n v="327886.0"/>
        <n v="327897.0"/>
        <n v="327899.0"/>
        <n v="327961.0"/>
        <n v="327971.0"/>
        <n v="327972.0"/>
        <n v="327974.0"/>
        <n v="327976.0"/>
        <n v="328303.0"/>
        <n v="328305.0"/>
        <n v="328343.0"/>
        <n v="328344.0"/>
        <n v="328384.0"/>
        <n v="328397.0"/>
        <n v="328400.0"/>
        <n v="328414.0"/>
        <n v="328418.0"/>
        <n v="328419.0"/>
        <n v="328421.0"/>
        <n v="328422.0"/>
        <n v="328454.0"/>
        <n v="328455.0"/>
        <n v="328473.0"/>
        <n v="328475.0"/>
        <n v="328477.0"/>
        <n v="328515.0"/>
        <n v="328518.0"/>
        <n v="328522.0"/>
        <n v="328526.0"/>
        <n v="328717.0"/>
        <n v="327765.0"/>
        <n v="327881.0"/>
        <n v="327883.0"/>
        <n v="327895.0"/>
        <n v="327900.0"/>
        <n v="327953.0"/>
        <n v="327970.0"/>
        <n v="327978.0"/>
        <n v="327523.0"/>
        <n v="327546.0"/>
        <n v="327552.0"/>
        <n v="327602.0"/>
        <n v="328024.0"/>
        <n v="328035.0"/>
        <n v="328039.0"/>
        <n v="328071.0"/>
        <n v="328117.0"/>
        <n v="328130.0"/>
        <n v="328147.0"/>
        <n v="328151.0"/>
        <n v="328165.0"/>
        <n v="328172.0"/>
        <n v="328239.0"/>
        <n v="328256.0"/>
        <n v="328257.0"/>
        <n v="327446.0"/>
        <n v="326349.0"/>
        <n v="326447.0"/>
        <n v="327995.0"/>
        <n v="327997.0"/>
        <n v="328551.0"/>
        <n v="328557.0"/>
        <n v="328577.0"/>
        <n v="328584.0"/>
        <n v="328586.0"/>
        <n v="109293.0"/>
        <n v="276301.0"/>
        <n v="282641.0"/>
        <n v="291244.0"/>
        <n v="295536.0"/>
        <n v="315331.0"/>
        <n v="317111.0"/>
        <n v="326825.0"/>
        <n v="327045.0"/>
        <n v="327256.0"/>
        <n v="327279.0"/>
        <n v="327339.0"/>
        <n v="327340.0"/>
        <n v="327341.0"/>
        <n v="326857.0"/>
        <n v="328609.0"/>
        <n v="328632.0"/>
        <n v="328635.0"/>
        <n v="328649.0"/>
        <n v="328651.0"/>
        <n v="328667.0"/>
        <n v="328707.0"/>
        <n v="328715.0"/>
        <n v="328716.0"/>
        <n v="328749.0"/>
        <n v="328752.0"/>
        <n v="328757.0"/>
        <n v="328799.0"/>
        <n v="328811.0"/>
        <n v="309017.0"/>
        <n v="327276.0"/>
        <n v="327292.0"/>
        <n v="327303.0"/>
        <n v="327345.0"/>
        <n v="327361.0"/>
        <n v="327375.0"/>
        <n v="327421.0"/>
        <n v="327422.0"/>
        <n v="327442.0"/>
        <n v="327473.0"/>
        <n v="327484.0"/>
        <n v="327489.0"/>
        <n v="327490.0"/>
        <n v="327493.0"/>
        <n v="327495.0"/>
        <n v="328493.0"/>
        <n v="319855.0"/>
        <n v="327114.0"/>
        <n v="327178.0"/>
        <n v="327207.0"/>
        <n v="316877.0"/>
        <n v="328817.0"/>
        <n v="328873.0"/>
        <n v="328874.0"/>
        <n v="328891.0"/>
        <n v="328905.0"/>
        <n v="328908.0"/>
        <n v="329168.0"/>
      </sharedItems>
    </cacheField>
    <cacheField name="Prioridade" numFmtId="0">
      <sharedItems containsBlank="1">
        <m/>
        <s v="Obra Prioritaria"/>
      </sharedItems>
    </cacheField>
    <cacheField name="ENCARREGADO ANT." numFmtId="0">
      <sharedItems containsBlank="1">
        <m/>
        <s v="MATHEUS OLEGARIO"/>
        <s v="LUCELIO"/>
        <s v="ADRIANO"/>
        <s v="GUILHERME"/>
        <s v="N/D"/>
        <s v="JOSÉ SOUZA"/>
        <s v="JOSELANDIO"/>
        <s v="ROGERIO"/>
      </sharedItems>
    </cacheField>
    <cacheField name="ENCARREGADO ATUAL" numFmtId="14">
      <sharedItems containsBlank="1">
        <s v="JARIO RAMALHO"/>
        <s v="JOSELANDIO"/>
        <s v="JOÃO PAULO/MAICON"/>
        <s v="GEORGE"/>
        <s v="ANTONIO BARBOSA"/>
        <s v="JOSÉ ILDO"/>
        <s v="JEAN"/>
        <s v="JOSÉ CARLOS"/>
        <s v="GUILHERME"/>
        <s v="JANDERSON"/>
        <s v="LUCELIO"/>
        <m/>
        <s v="JOSÉ SOUZA"/>
        <s v="SILVANO"/>
        <s v="ADRIANO"/>
      </sharedItems>
    </cacheField>
    <cacheField name="Mascara" numFmtId="0">
      <sharedItems>
        <e v="#N/A"/>
        <s v="64 - EM CONSTRUCAO"/>
        <s v="60 - UNITIZADA PAGA"/>
        <s v="FA - EM FATURAMENTO"/>
      </sharedItems>
    </cacheField>
    <cacheField name="Nota" numFmtId="0">
      <sharedItems containsSemiMixedTypes="0" containsString="0" containsNumber="1" containsInteger="1">
        <n v="9.100969131E9"/>
        <n v="9.100961132E9"/>
        <n v="9.100889445E9"/>
        <n v="9.100975135E9"/>
        <n v="9.100979639E9"/>
        <n v="9.100975134E9"/>
        <n v="9.100978131E9"/>
        <n v="9.10098013E9"/>
        <n v="9.100963652E9"/>
        <n v="9.10096365E9"/>
        <n v="9.100963651E9"/>
        <n v="9.100963648E9"/>
        <n v="9.100980632E9"/>
        <n v="9.100975138E9"/>
        <n v="9.100960639E9"/>
        <n v="9.10097565E9"/>
        <n v="9.100965145E9"/>
        <n v="9.10097516E9"/>
        <n v="9.100971654E9"/>
        <n v="9.100961156E9"/>
        <n v="9.100968143E9"/>
        <n v="9.100977153E9"/>
        <n v="9.100977158E9"/>
        <n v="9.10097864E9"/>
        <n v="9.100974642E9"/>
        <n v="9.100960645E9"/>
        <n v="9.100981656E9"/>
        <n v="9.100966156E9"/>
        <n v="9.100881479E9"/>
        <n v="9.100882671E9"/>
        <n v="9.100852677E9"/>
        <n v="9.100889803E9"/>
        <n v="9.100885471E9"/>
        <n v="9.100900157E9"/>
        <n v="9.100917638E9"/>
        <n v="9.100966155E9"/>
        <n v="9.100980642E9"/>
        <n v="9.100973144E9"/>
        <n v="9.100975634E9"/>
        <n v="9.100977139E9"/>
        <n v="9.100960138E9"/>
        <n v="9.100965138E9"/>
        <n v="9.100977137E9"/>
        <n v="9.100964156E9"/>
        <n v="9.100967144E9"/>
        <n v="9.100966149E9"/>
        <n v="9.100975645E9"/>
        <n v="9.10096615E9"/>
        <n v="9.100968135E9"/>
        <n v="9.100973641E9"/>
        <n v="9.100970163E9"/>
        <n v="9.100991196E9"/>
        <n v="9.100965155E9"/>
        <n v="9.100979675E9"/>
        <n v="9.100887622E9"/>
        <n v="9.100971727E9"/>
        <n v="9.100964265E9"/>
        <n v="9.100963189E9"/>
        <n v="9.10099413E9"/>
        <n v="9.100990633E9"/>
        <n v="9.10099763E9"/>
        <n v="9.100894263E9"/>
        <n v="9.100985633E9"/>
        <n v="9.100991632E9"/>
        <n v="9.100996631E9"/>
        <n v="9.101000632E9"/>
        <n v="9.100985139E9"/>
        <n v="9.100988633E9"/>
        <n v="9.100992136E9"/>
        <n v="9.10100413E9"/>
        <n v="9.100983136E9"/>
        <n v="9.101003633E9"/>
        <n v="9.100911632E9"/>
        <n v="9.100977154E9"/>
        <n v="9.100977155E9"/>
        <n v="9.100977644E9"/>
        <n v="9.100970179E9"/>
        <n v="9.100978641E9"/>
        <n v="9.100962641E9"/>
        <n v="9.100974152E9"/>
        <n v="9.100963168E9"/>
        <n v="9.100977646E9"/>
        <n v="9.100974153E9"/>
        <n v="9.100964259E9"/>
        <n v="9.100976155E9"/>
        <n v="9.100967149E9"/>
        <n v="9.100970184E9"/>
        <n v="9.10098514E9"/>
        <n v="9.100994642E9"/>
        <n v="9.100997637E9"/>
        <n v="9.100993144E9"/>
        <n v="9.100983148E9"/>
        <n v="9.100994648E9"/>
        <n v="9.100991638E9"/>
        <n v="9.100993146E9"/>
        <n v="9.100992142E9"/>
        <n v="9.101001637E9"/>
        <n v="9.100993147E9"/>
        <n v="9.100993145E9"/>
        <n v="9.10098315E9"/>
        <n v="9.100994141E9"/>
        <n v="9.100997658E9"/>
        <n v="9.101000637E9"/>
        <n v="9.100985641E9"/>
        <n v="9.100985157E9"/>
        <n v="9.100988168E9"/>
        <n v="9.100991648E9"/>
        <n v="9.100985158E9"/>
        <n v="9.101002152E9"/>
        <n v="9.100969144E9"/>
        <n v="9.100894299E9"/>
        <n v="9.100976154E9"/>
        <n v="9.10097018E9"/>
        <n v="9.100882359E9"/>
        <n v="9.100964249E9"/>
        <n v="9.100968641E9"/>
        <n v="9.10096425E9"/>
        <n v="9.100959142E9"/>
        <n v="9.100971658E9"/>
        <n v="9.100966639E9"/>
        <n v="9.100969142E9"/>
        <n v="9.100962213E9"/>
        <n v="9.100961219E9"/>
        <n v="9.100975661E9"/>
        <n v="9.100964267E9"/>
        <n v="9.100985133E9"/>
        <n v="9.100986631E9"/>
        <n v="9.100981632E9"/>
        <n v="9.10098563E9"/>
        <n v="9.100994639E9"/>
        <n v="9.100994132E9"/>
        <n v="9.101003632E9"/>
        <n v="9.100996135E9"/>
        <n v="9.101003131E9"/>
        <n v="9.100966153E9"/>
        <n v="9.100934709E9"/>
        <n v="9.100947679E9"/>
        <n v="9.100964263E9"/>
        <n v="9.100976156E9"/>
        <n v="9.100993164E9"/>
        <n v="9.100993165E9"/>
        <n v="9.10100315E9"/>
        <n v="9.100995139E9"/>
        <n v="9.100984149E9"/>
        <n v="9.001033163E9"/>
        <n v="9.100673792E9"/>
        <n v="9.100698256E9"/>
        <n v="9.100745704E9"/>
        <n v="9.100762309E9"/>
        <n v="9.100885799E9"/>
        <n v="9.100891214E9"/>
        <n v="9.100947698E9"/>
        <n v="9.100964632E9"/>
        <n v="9.100961634E9"/>
        <n v="9.100963649E9"/>
        <n v="9.100974142E9"/>
        <n v="9.100961637E9"/>
        <n v="9.100979646E9"/>
        <n v="9.100970647E9"/>
        <n v="9.10099615E9"/>
        <n v="9.100985644E9"/>
        <n v="9.10099115E9"/>
        <n v="9.100991149E9"/>
        <n v="9.101000149E9"/>
        <n v="9.100992646E9"/>
        <n v="9.10100065E9"/>
        <n v="9.100982653E9"/>
        <n v="9.101004138E9"/>
        <n v="9.101001646E9"/>
        <n v="9.101003156E9"/>
        <n v="9.101004643E9"/>
        <n v="9.10100016E9"/>
        <n v="9.100990674E9"/>
        <n v="9.10083414E9"/>
        <n v="9.100960632E9"/>
        <n v="9.100975141E9"/>
        <n v="9.100972132E9"/>
        <n v="9.100885436E9"/>
        <n v="9.100958145E9"/>
        <n v="9.100958638E9"/>
        <n v="9.100977141E9"/>
        <n v="9.100977638E9"/>
        <n v="9.100979133E9"/>
        <n v="9.100959639E9"/>
        <n v="9.100974145E9"/>
        <n v="9.100970156E9"/>
        <n v="9.100968136E9"/>
        <n v="9.100969139E9"/>
        <n v="9.100970638E9"/>
        <n v="9.1009927E9"/>
        <n v="9.100867003E9"/>
        <n v="9.100940772E9"/>
        <n v="9.100939951E9"/>
        <n v="9.100939979E9"/>
        <n v="9.100832815E9"/>
        <n v="9.100983649E9"/>
        <n v="9.100989206E9"/>
        <n v="9.101001651E9"/>
        <n v="9.100997675E9"/>
        <n v="9.100995147E9"/>
        <n v="9.100993654E9"/>
        <n v="9.100880594E9"/>
      </sharedItems>
    </cacheField>
    <cacheField name="Def. do Projeto" numFmtId="0">
      <sharedItems>
        <s v="OIST-EXT BT U INDIV C103872 SERRA TALHAD"/>
        <s v="OIST-EXT BT R INDIV M206738 SERRA TALHAD"/>
        <s v="OIST - EXT RD BT RUR INDIV G07500 CTA"/>
        <s v="OIST-EXT BT R INDIV C14346 CUSTODIA"/>
        <s v="OIST-EXT BT R INDIV X146307 BETANIA"/>
        <s v="OIST-EXT BT R INDIV X155914 CUSTODIA"/>
        <s v="OISG-EXT BT R INDIV M263550 SALGUEIRO"/>
        <s v="OISG-EXT BT R INDIV X174022 SALGUEIRO"/>
        <s v="OISG-EXT BT R INDIV S227865 FLORESTA"/>
        <s v="OISG-EXT BT U INDIV X025515 PETROLANDIA"/>
        <s v="OIST-EXT BT R INDIV M224593 FLORES"/>
        <s v="OIST-EXT BT R INDIV M253837 CUSTODIA"/>
        <s v="OISG-EXT BT R INDIV X141564 VERDEJANTE"/>
        <s v="OISG-EXT BT R INDIV S123582 CABROBO"/>
        <s v="OISG-EXT BT R INDIV X165099 SERRITA"/>
        <s v="OISG-EXT BT R INDIV X174236 SALGUEIRO"/>
        <s v="OISG-EXT BT R INDIV X050671 FLORESTA"/>
        <s v="OISG-EXT BT R INDIV X161721 CARNAUB PENH"/>
        <s v="OISG-EXT BT U INDIV X054418 JATOBA"/>
        <s v="OISG-EXT BT U INDIV M327951 TERRA NOVA"/>
        <s v="OISG-EXT BT R INDIV X035701 CARNAUB PENH"/>
        <s v="OISG-EXT BT R INDIV X167914 CARNAUB PENH"/>
        <s v="OISG-EXT BT R INDIV X037145 CARNAUB PENH"/>
        <s v="OISG-EXT BT R INDIV X142214 SERRITA"/>
        <s v="OIST-EXT BT R INDIV S144903 CARNAIBA"/>
        <s v="OIST-EXT BT R INDIV X069934 FLORES"/>
        <s v="OIST-DESL REDE S109475 S O J EGITO"/>
        <s v="OISG-EXT BT RUR MUC S132882 CEDRO"/>
        <s v="ONST-EXT-FAZ PASSAGEM-TERRA NOVA"/>
        <s v="OIST - EXT RD BT URB INDIV S067500 TAB"/>
        <s v="OIST - EXT RD BT RUR INDIV X129362 CTA"/>
        <s v="OIST-DESL REDE X064008 TABIRA"/>
        <s v="OIST-EXT BT R INDIV M238130 BETANIA"/>
        <s v="OIST-EXT BT R INDIV X24776 SANTA TEREZI"/>
        <s v="OIST-EXT BT R INDIV S144920 CARNAIBA"/>
        <s v="OISG-EXT BT R INDIV X117156 CEDRO"/>
        <s v="OIST-EXT BT R INDIV M267639 MIRANDIBA"/>
        <s v="OIST-EXT BT R INDIV X145818 QUIXABA"/>
        <s v="OIST-EXT BT R INDIV X027492 SERRA TALHAD"/>
        <s v="OISG-EXT BT R INDIV X077193 CABROBO"/>
        <s v="OISG-EXT BT URB INDIV X147352 CABROBO"/>
        <s v="OIST-EXT BT R INDIV X066632 C26-599 S O"/>
        <s v="OISG-EXT BT R INDIV X114230 TERRA NOVA"/>
        <s v="OISG-EXT BT R INDIV X107964 TACARATU"/>
        <s v="OIST-EXT BT U INDIV X099961 BETANIA"/>
        <s v="OISG-EXT BT R INDIV M333764 CARNAUB PENH"/>
        <s v="OIST-EXT BT R INDIV D03680 SANTA TEREZI"/>
        <s v="OIST-EXT BT R INDIV S064053 TABIRA"/>
        <s v="OIST-EXT BT R INDIV X029789 AFOGAD INGAZ"/>
        <s v="OISG-EXT BT R INDIV X042923 FLORESTA"/>
        <s v="OIST-EXT BT R INDIV X030458 D20-313 ITAP"/>
        <s v="OISG-DESL REDE X038806 JATOBA"/>
        <s v="OIST-EXT BT R INDIV S220593 A17-739 CARN"/>
        <s v="OISG-EXT BT R INDIV X170861 JATOBA"/>
        <s v="OIST - EXT RD BT RUR INDIV X067405 STZ"/>
        <s v="OISG-EXT BT R INDIV X021770 BELAM S FRAN"/>
        <s v="OISG-EXT BT R INDIV X047716 FLORESTA"/>
        <s v="OISG-EXT BT R INDIV M266745 VERDEJANTE"/>
        <s v="OISG-EXT BT R INDIV X171882 TACARATU"/>
        <s v="OIST-EXT BT R INDIV C90095 SERRA TALHAD"/>
        <s v="OIST-EXT BT R INDIV X049226 SERRA TALHAD"/>
        <s v="OISG- EXT RD LIG NOVA BT"/>
        <s v="OIST-EXT BT R INDIV G01307 TABIRA"/>
        <s v="OISG-EXT BT R INDIV X163479 CARNAUB PENH"/>
        <s v="OISG-EXT BT R INDIV X154921 SALGUEIRO"/>
        <s v="OIST-EXT BT R INDIV C70835 TABIRA"/>
        <s v="OIST-EXT BT U INDIV X131913 CUSTODIA"/>
        <s v="OIST-EXT BT R INDIV M209970 SERRA TALHAD"/>
        <s v="OISG-EXT BT U INDIV S139720 CEDRO"/>
        <s v="OISG-EXT BT U INDIV X171979 SALGUEIRO"/>
        <s v="OIST-EXT BT R INDIV S077931 FLORES"/>
        <s v="OISG-EXT BT UNB INDIV X082228 CABROBO"/>
        <s v="OISG-EXT BT U INDIV X121421 CABROBO"/>
        <s v="OIST-EXT BT U INDIV G22248 SANTA TEREZI"/>
        <s v="OISG-EXT BT R INDIV X170613 JATOBA"/>
        <s v="OISG-EXT BT U INDIV X150399 PETROLANDIA"/>
        <s v="OISG-EXT BT R INDIV M269400 TACARATU"/>
        <s v="OIST-EXT BT R INDIV M200990 SERRA TALHAD"/>
        <s v="OISG-EXT BT R INDIV X068179 PETROLANDIA"/>
        <s v="OIST-EXT BT R INDIV X155811 S O J BELMON"/>
        <s v="OIST-EXT BT R INDIV C75171 CUSTODIA"/>
        <s v="OISG-EXT BT U INDIV M332782 CARNAUB PENH"/>
        <s v="OISG-EXT BT R INDIV X011795 FLORESTA"/>
        <s v="OISG-EXT BT U INDIV X133441 PETROLANDIA"/>
        <s v="OISG-EXT BT R INDIV X167252 JATOBA"/>
        <s v="OIST-EXT BT R INDIV X163220 SERRA TALHAD"/>
        <s v="OIST-EXT BT R INDIV S247217 QUIXABA"/>
        <s v="OIST-EXT BT R INDIV X1014277 IGUARACI"/>
        <s v="OIST-EXT BT U INDIV X070501 SANT C BAIXA"/>
        <s v="OISG-EXT BT R INDIV X103674 CARNAUB PENH"/>
        <s v="OISG-EXT BT U INDIV X126140 CARNAUB PENH"/>
        <s v="OISG-EXT BT R INDIV M228896 VERDEJANTE"/>
        <s v="OISG-EXT BT U INDIV X118333 CARNAUB PENH"/>
        <s v="OIST-EXT BT R INDIV C66280 FLORES"/>
        <s v="OIST - EXT RD BT RUR INDIV X163568 AFI"/>
        <s v="OIST-EXT BT R INDIV M252433 AFOGAD INGAZ"/>
        <s v="OIST - EXT RD BT RUR INDIV X149892 AFI"/>
        <s v="OIST-EXT BT R INDIV M260634 CUSTODIA"/>
        <s v="OIST-EXT BT R INDIV M232173 SERRA TALHAD"/>
        <s v="OIST-EXT BT R INDIV M272181 C25-053 TUPA"/>
        <s v="OISG-EXT BT R INDIV X012886 CARNAUB PENH"/>
        <s v="OISG-EXT BT R INDIV X004752 SERRITA"/>
        <s v="OIST-EXT BT R INDIV X168772 S O J BELMON"/>
        <s v="OISG-EXT BT R INDIV X078411 SAGUEIRO"/>
        <s v="OIST-EXT BT R INDIV G08083 CUSTODIA"/>
        <s v="OIST-EXT BT R INDIV X143255 S O J BELMON"/>
        <s v="OIST - EXT RD BT RUR INDIV S027623 ITM"/>
        <s v="OIST-EXT BT R INDIV M260229 CUSTODIA"/>
        <s v="OIST-EXT BT U INDIV X153597 SERRA TALHAD"/>
        <s v="OISG-EXT BT R INDIV M337703 CARNAUB PENH"/>
        <s v="OISG-EXT RD AT-BT LIG NOV RURAL"/>
        <s v="OISG-EXT BT R INDIV X173994 FLORESTA"/>
        <s v="OIST-EXT BT R INDIV M322842 TUPARETAMA"/>
        <s v="OIST - EXT RD BT RUR INDIV X002737 IGI"/>
        <s v="OISG-EXT BT R INDIV S134647 CEDRO"/>
        <s v="OISG-EXT BT R INDIV X018806 FLORESTA"/>
        <s v="OIST-EXT BT R INDIV M223899 CUSTODIA"/>
        <s v="OIST-EXT BT R INDIV S159547 CARNAIBA"/>
        <s v="OIST-EXT BT R INDIV X056575 S O J EGITO"/>
        <s v="OIST-EXT BT R INDIV X084278 AFOGAD INGAZ"/>
        <s v="OISG-EXT BT U INDIV X119280 PETROLANDIA"/>
        <s v="OISG-EXT BT R INDIV S162995 FLORESTA"/>
        <s v="OISG-EXT BT R INDIV M334930 CARNAUB PENH"/>
        <s v="OISG-EXT BT R INDIV X069024 TACARATU"/>
        <s v="OISG-EXT BT R INDIV X143842 VERDEJANTE"/>
        <s v="OISG-EXT BT R INDIV X111787 PETROLANDIA"/>
        <s v="OISG-EXT BT R INDIV X038080 SALGUEIRO"/>
        <s v="OISG-EXT MT RUR PDE M363932 SALGUEIRO"/>
        <s v="OISG-EXT BT R INDIV X086224 CABROBO"/>
        <s v="OIST-EXT BT R INDIV M259669 CUSTODIA"/>
        <s v="OIST-EXT BT R INDIV X133467 S O J BELMON"/>
        <s v="OISG-EXT MT RUR PDE X161714 VERDEJANTE"/>
        <s v="OISG-EXT BT R INDIV X155111 PETROLANDIA"/>
        <s v="OIST - EXT RD BT RUR INDIV X168996 AFI"/>
        <s v="OIST-EXT BT R INDIV M247419 CUSTODIA"/>
        <s v="OIST-EXT MT URB PDE X146221 AFOGAD INGAZ"/>
        <s v="OISG-EXT MT RUR PDE S096088 BELEM S FRAN"/>
        <s v="OIST-EXT BT R INDIV X044523 MIRANDIBA"/>
        <s v="OIST - EXT RD BT RUR INDIV X171623 SJE"/>
        <s v="OIST-EXT BT R INDIV S119379 QUIXABA"/>
        <s v="OISG-EXT BT U INDIV X083162 JATOBA"/>
        <s v="OIST-EXT BT R INDIV X143837 SANTA TEREZI"/>
        <s v="OIST-EXT BT R INDIV G01711 AFOGAD INGAZ"/>
        <s v="OIST-EXT BT R INDIV X166163 CUSTODIA"/>
        <s v="ONST-EXT ST SERRINHA-SERRA TALHADA"/>
        <s v="UTD-SRT-EXT-ST POSSE-SAO J BELMONTE"/>
        <s v="UTD-SGR-EXT-FZ MILAGRE-CABROBO"/>
        <s v="OIST - EXT. RD BT RUR INDIV. M275426 TAB"/>
        <s v="OIST - EXT. RD BT RUR INDIV. X089329 BTA"/>
        <s v="OIST-EXT BT R INDIV S160344 SERRA TALHAD"/>
        <s v="OIST - EXT RD BT RUR INDIV M237386 SRT"/>
        <s v="OISG-EXT BT U INDIV S102816 BELEM S FRAN"/>
        <s v="OIST-EXT BT R INDIV S217887 S O J BELMON"/>
        <s v="OISG-EXT BT R INDIV X021829 BELEM S FRAN"/>
        <s v="OIST-EXT BT R INDIV M279367 IGUARACI"/>
        <s v="OIST - EXT RD BT RUR INDIV X064109 MDB"/>
        <s v="OISG-EXT BT R INDIV M302467 CARNAUB PENH"/>
        <s v="OISG-EXT BT R INDIV S216930 SALGUEIRO"/>
        <s v="OISG-DESL REDE X015497 FLORESTA"/>
        <s v="OIST-EXT BT R INDIV A20925 CARNAIBA"/>
        <s v="OIST-EXT BT R INDIV S067792 TRIUNFO"/>
        <s v="OIST-EXT BT R INDIV X18023 CUSTODIA"/>
        <s v="OIST-EXT BT R INDIV S065754 C23711 TABIR"/>
        <s v="OIST-EXT BT R INDIV M232981 CALUMBI"/>
        <s v="OIST-EXT BT R INDIV X133366 MIRANDIBA"/>
        <s v="OISG-EXT BT R INDIV C23978 SALGUEIRO"/>
        <s v="OIST-EXT BT R INDIV G19355 AFOGAD INGAZ"/>
        <s v="OIST-EXT BT R INDIV X116802 SERRA TALHAD"/>
        <s v="OIST-EXT BT U INDIV D00219 TABIRA"/>
        <s v="OIST-EXT BT R INDIV X26754 TRIUNFO"/>
        <s v="OIST-EXT BT U INDIV X15677 SANT C BAIXA"/>
        <s v="OISG-EXT BT R INDIV C11258 SALGUEIRO"/>
        <s v="OIST-EXT BT R INDIV X098158 SERRA TALHAD"/>
        <s v="OIST - EXT RD RUR CLIENTE MT M210071 SCV"/>
        <s v="OISG-EXT MT URB PDE M229540 SALGUEIRO"/>
        <s v="OISG-EXT BT R INDIV X106422 PETROLANDIA"/>
        <s v="OIST - EXT RD BT RUR INDIV S142612 SJB"/>
        <s v="OISG-EXT BT R INDIV X075759 TERRA NOVA"/>
        <s v="OIST-EXT BT R INDIV M21115 TRIUNFO"/>
        <s v="OIST - EXT RD BT RUR INDIV X118486 TPR"/>
        <s v="OIST-EXT BT R INDIV M250420 CUSTODIA"/>
        <s v="OISG-EXT BT R INDIV M216353 JATOBA"/>
        <s v="OIST-EXT BT U INDIV X094084 TABIRA"/>
        <s v="OIST-EXT BT R INDIV A02124 TRIUNFO"/>
        <s v="OISG-EXT BT R INDIV M217522 SALGUEIRO"/>
        <s v="OISG-EXT BT R INDIV S227626 ITACURUBA"/>
        <s v="OISG-EXT BT R INDIV S102824 BELEM S FRAN"/>
        <s v="OISG-EXT MT RUR PDE M263143 SERRITA"/>
        <s v="OISG-EXT BT R INDIV X047717 FLORESTA"/>
        <s v="OISG-PO CONST RD S229406 FLORESTA"/>
        <s v="OIST INST. RELIG S082802"/>
        <s v="OISG ENCAPS D08747 CENTRO FRT01C4"/>
        <s v="OISG ENC C06141 N PETROL ITP01Y1"/>
        <s v="OISG ENC A09838 CABROBO CBB01C8"/>
        <s v="OIST - EXT RD BT RUR INDIV X069469 IGI"/>
        <s v="OISG-EXT BT R INDIV S110517 CABROBO"/>
        <s v="OISG-EXT BT R INDIV M243599 SALGUEIRO"/>
        <s v="OISG-EXT BT R INDIV X155090 VERDEJANTE"/>
        <s v="OISG-EXT BT U INDIV C58495 TACARATU"/>
        <s v="OIST - EXT RD BT RUR INDIV X139520 BJO"/>
        <s v="OISG-EXT BT R INDIV M334826 CARNAUB PENH"/>
        <s v="OIST - EXT RD BT RUR INDIV S118852 QXB"/>
      </sharedItems>
    </cacheField>
    <cacheField name="ID" numFmtId="0">
      <sharedItems containsBlank="1">
        <s v="7.1.1.6"/>
        <s v="7.1.2.6"/>
        <s v="7.1.4.6"/>
        <s v="1.2.2.2.6"/>
        <s v="16.5.6"/>
        <m/>
      </sharedItems>
    </cacheField>
    <cacheField name="Escopo Principal" numFmtId="0">
      <sharedItems containsBlank="1">
        <s v="Extensão de Rede"/>
        <s v="dispatch"/>
        <s v="Plano de Obras"/>
        <s v="Blindagem de Rede"/>
        <m/>
      </sharedItems>
    </cacheField>
    <cacheField name="Escopo Secundario" numFmtId="0">
      <sharedItems>
        <s v="Obra Regulatória"/>
        <s v="Obra Regulatória Backlog"/>
        <s v="PO EQUIPAMENTOS RELIGADOR"/>
        <s v="Blindagem de Rede Grupo A"/>
      </sharedItems>
    </cacheField>
    <cacheField name="Tipo de Obra" numFmtId="0">
      <sharedItems>
        <s v="Ext RD Nova Ligação Urbano-BT Individual"/>
        <s v="Ext RD Nova Ligação Rural-BT Individual"/>
        <s v="Relocação / Deslocamento Rede"/>
        <s v="Extensão de Rede - Cliente MT"/>
        <s v="Substituição de Rede AT"/>
        <s v="Substituição de Rede BT"/>
      </sharedItems>
    </cacheField>
    <cacheField name="Local" numFmtId="0">
      <sharedItems>
        <s v="SERRA TALHADA"/>
        <s v="CUSTODIA"/>
        <s v="BETANIA"/>
        <s v="SALGUEIRO"/>
        <s v="FLORESTA"/>
        <s v="PETROLANDIA"/>
        <s v="FLORES"/>
        <s v="VERDEJANTE"/>
        <s v="CABROBO"/>
        <s v="SERRITA"/>
        <s v="CARNAUBEIRA DA PENHA"/>
        <s v="JATOBA"/>
        <s v="TERRA NOVA"/>
        <s v="CARNAIBA"/>
        <s v="SAO JOSE DO EGITO"/>
        <s v="CEDRO"/>
        <s v="TABIRA"/>
        <s v="SANTA TEREZINHA"/>
        <s v="MIRANDIBA"/>
        <s v="QUIXABA"/>
        <s v="TACARATU"/>
        <s v="AFOGADOS DA INGAZEIR"/>
        <s v="ITAPETIM"/>
        <s v="BELEM DE SAO FRANCIS"/>
        <s v="CALUMBI"/>
        <s v="SAO JOSE DO BELMONTE"/>
        <s v="IGUARACI"/>
        <s v="SANTA CRUZ DA BAIXA"/>
        <s v="TUPARETAMA"/>
        <s v="ITACURUBA"/>
        <s v="TRIUNFO"/>
        <s v="BREJINHO"/>
      </sharedItems>
    </cacheField>
    <cacheField name="UTD" numFmtId="0">
      <sharedItems>
        <s v="SERRA TALHADA"/>
        <s v="SALGUEIRO"/>
      </sharedItems>
    </cacheField>
    <cacheField name="LATITUDE">
      <sharedItems containsMixedTypes="1" containsNumber="1">
        <e v="#REF!"/>
        <s v="-8.0887401"/>
        <s v="-8.1280432"/>
        <s v="-8.2070493"/>
        <s v="-8.1285066"/>
        <s v="-8.6467452"/>
        <s v="-8.9639308"/>
        <s v="-8.0078797"/>
        <s v="-8.0564487"/>
        <s v="-8.3366438"/>
        <s v="-8.4928634"/>
        <s v="-8.3007336"/>
        <s v="-8.1149664"/>
        <s v="-8.3804627"/>
        <s v="-8.4295427"/>
        <s v="-8.4340843"/>
        <s v="-7.8469346"/>
        <s v="-7.7906067"/>
        <n v="-7.5956599"/>
        <n v="-7.985858"/>
        <n v="-7.5958045"/>
        <n v="-7.3564267"/>
        <n v="-8.5103429"/>
        <n v="-7.8385751"/>
        <s v="-7.7280313"/>
        <s v="-8.0349674"/>
        <s v="-8.4015843"/>
        <s v="-8.5034386"/>
        <s v="-8.277123"/>
        <s v="-8.4120623"/>
        <s v="-7.6277746"/>
        <s v="-8.7293711"/>
        <s v="-7.4777649"/>
        <s v="-7.9093907"/>
        <s v="-9.1623087"/>
        <s v="-8.7264942"/>
        <s v="-8.3785333"/>
        <s v="-8.4397951"/>
        <s v="-8.0954448"/>
        <s v="-8.0730326"/>
        <s v="-7.8411343"/>
        <s v="-8.4963666"/>
        <s v="-9.1625817"/>
        <s v="-8.9516407"/>
        <s v="-8.8785667"/>
        <s v="-8.1381687"/>
        <s v="-8.277541"/>
        <s v="-8.4993944"/>
        <s v="-8.9657086"/>
        <s v="-9.164956"/>
        <s v="-7.8325563"/>
        <s v="-8.3299789"/>
        <s v="-8.3165622"/>
        <s v="-8.3178267"/>
        <s v="-7.9667192"/>
        <s v="-7.7647326"/>
        <s v="-7.6873459"/>
        <s v="-7.7449366"/>
        <s v="-8.0565092"/>
        <s v="-8.5056996"/>
        <s v="-8.3329094"/>
        <s v="-8.49398"/>
        <s v="-7.7845193"/>
        <s v="-7.7309917"/>
        <s v="-8.5349596"/>
        <s v="-8.3272226"/>
        <s v="-7.9149195"/>
        <s v="-7.7485744"/>
        <s v="-8.9475302"/>
        <s v="-8.4889095"/>
        <s v="-8.3794818"/>
        <s v="-8.8940381"/>
        <s v="-8.3129643"/>
        <s v="-8.1336373"/>
        <s v="-8.8986142"/>
        <s v="-7.7618228"/>
        <s v="-8.0779655"/>
        <s v="-7.7623165"/>
        <s v="-8.739873"/>
        <s v="-8.1484151"/>
        <n v="-7.5846341"/>
        <n v="-8.3421595"/>
        <n v="-7.8016755"/>
        <n v="-8.1214133"/>
        <s v="-8.7186393"/>
        <s v="-8.723617"/>
        <s v="-7.8418815"/>
        <s v="-8.0520107"/>
        <s v="-8.2930539"/>
        <s v="-8.0498802"/>
        <s v="-9.2458651"/>
        <s v="-8.7754452"/>
        <s v="-8.7194429"/>
        <s v="-8.379456"/>
        <s v="-8.6025069"/>
        <n v="-8.1353831"/>
        <s v="-8.599462"/>
        <s v="-8.5122165"/>
      </sharedItems>
    </cacheField>
    <cacheField name="LONGITUDE">
      <sharedItems containsMixedTypes="1" containsNumber="1">
        <e v="#REF!"/>
        <s v="-37.6034571"/>
        <s v="-37.627045"/>
        <s v="-38.057225"/>
        <s v="-37.6262101"/>
        <s v="-38.5989251"/>
        <s v="-38.2235105"/>
        <s v="-37.995669"/>
        <s v="-37.6262188"/>
        <s v="-39.1335493"/>
        <s v="-38.5960583"/>
        <s v="-38.7527597"/>
        <s v="-38.9472947"/>
        <s v="-38.7189214"/>
        <s v="-38.7790625"/>
        <s v="-38.8094344"/>
        <s v="-37.7695366"/>
        <s v="-39.1930274"/>
        <n v="-37.5346837"/>
        <n v="-37.6759518"/>
        <n v="-37.5330195"/>
        <n v="-37.4474258"/>
        <n v="-39.3237997"/>
        <n v="-37.7659616"/>
        <s v="-39.2418708"/>
        <s v="-38.870617"/>
        <s v="-39.4815996"/>
        <s v="-39.312171"/>
        <s v="-38.0350731"/>
        <s v="-38.7796642"/>
        <s v="-37.6605147"/>
        <s v="-38.3281485"/>
        <s v="-37.0706605"/>
        <s v="-37.7005189"/>
        <s v="-38.2440626"/>
        <s v="-39.0231362"/>
        <s v="-38.5114583"/>
        <s v="-38.8354431"/>
        <s v="-37.6306442"/>
        <s v="-38.0375161"/>
        <s v="-37.860818"/>
        <s v="-39.3183581"/>
        <s v="-38.2483554"/>
        <s v="-38.2158005"/>
        <s v="-38.3967147"/>
        <s v="-37.726724"/>
        <s v="-38.8300677"/>
        <s v="-38.5176943"/>
        <s v="-38.2104174"/>
        <s v="-38.2878996"/>
        <s v="-37.5621721"/>
        <s v="-38.5338614"/>
        <s v="-38.7472338"/>
        <s v="-38.7454298"/>
        <s v="-37.9299628"/>
        <s v="-37.6384772"/>
        <s v="-37.5536031"/>
        <s v="-37.5571521"/>
        <s v="-37.5759615"/>
        <s v="-38.8083537"/>
        <s v="-39.3363084"/>
        <s v="-38.5629938"/>
        <s v="-37.4393537"/>
        <s v="-39.1883985"/>
        <s v="-37.8529453"/>
        <s v="-37.7198846"/>
        <s v="-37.6936629"/>
        <s v="-37.6480878"/>
        <s v="-38.2199053"/>
        <s v="-38.5312526"/>
        <s v="-38.6759373"/>
        <s v="-38.0943626"/>
        <s v="-39.3463505"/>
        <s v="-37.5328336"/>
        <s v="-38.238752"/>
        <s v="-37.5838949"/>
        <s v="-37.6693615"/>
        <s v="-37.6337781"/>
        <s v="-38.9604216"/>
        <s v="-38.7685737"/>
        <n v="-37.426906"/>
        <n v="-37.7927005"/>
        <n v="-37.8409583"/>
        <n v="-38.2424587"/>
        <s v="-39.0387507"/>
        <s v="-39.0505201"/>
        <s v="-37.522764"/>
        <s v="-38.6564407"/>
        <s v="-38.6933661"/>
        <s v="-37.6952999"/>
        <s v="-38.2408099"/>
        <s v="-38.7654956"/>
        <s v="-39.047617"/>
        <s v="-38.511716"/>
        <s v="-38.5785665"/>
        <n v="-38.445866"/>
        <s v="-38.5762459"/>
        <s v="-39.3219621"/>
      </sharedItems>
    </cacheField>
    <cacheField name=" Valor Servico" numFmtId="165">
      <sharedItems containsSemiMixedTypes="0" containsString="0" containsNumber="1" containsInteger="1">
        <n v="4061.0"/>
        <n v="10131.0"/>
        <n v="4950.0"/>
        <n v="5009.0"/>
        <n v="3135.0"/>
        <n v="6156.0"/>
        <n v="4339.0"/>
        <n v="3016.0"/>
        <n v="11402.0"/>
        <n v="1772.0"/>
        <n v="2830.0"/>
        <n v="3778.0"/>
        <n v="1709.0"/>
        <n v="2840.0"/>
        <n v="1700.0"/>
        <n v="5524.0"/>
        <n v="2811.0"/>
        <n v="6389.0"/>
        <n v="4379.0"/>
        <n v="4732.0"/>
        <n v="4635.0"/>
        <n v="5767.0"/>
        <n v="1648.0"/>
        <n v="3228.0"/>
        <n v="2440.0"/>
        <n v="8007.0"/>
        <n v="18058.0"/>
        <n v="4875.0"/>
        <n v="6470.0"/>
        <n v="3577.0"/>
        <n v="15963.0"/>
        <n v="8357.0"/>
        <n v="5400.0"/>
        <n v="8249.0"/>
        <n v="11121.0"/>
        <n v="2976.0"/>
        <n v="4686.0"/>
        <n v="1520.0"/>
        <n v="1544.0"/>
        <n v="2116.0"/>
        <n v="1427.0"/>
        <n v="3368.0"/>
        <n v="5788.0"/>
        <n v="3398.0"/>
        <n v="4701.0"/>
        <n v="3611.0"/>
        <n v="6299.0"/>
        <n v="1216.0"/>
        <n v="1721.0"/>
        <n v="4963.0"/>
        <n v="1831.0"/>
        <n v="8415.0"/>
        <n v="4622.0"/>
        <n v="1851.0"/>
        <n v="1634.0"/>
        <n v="6257.0"/>
        <n v="1404.0"/>
        <n v="3053.0"/>
        <n v="2489.0"/>
        <n v="1668.0"/>
        <n v="4718.0"/>
        <n v="1341.0"/>
        <n v="7607.0"/>
        <n v="1678.0"/>
        <n v="1613.0"/>
        <n v="4786.0"/>
        <n v="6176.0"/>
        <n v="1744.0"/>
        <n v="17527.0"/>
        <n v="2302.0"/>
        <n v="3415.0"/>
        <n v="4585.0"/>
        <n v="2389.0"/>
        <n v="4790.0"/>
        <n v="6342.0"/>
        <n v="4670.0"/>
        <n v="7525.0"/>
        <n v="4498.0"/>
        <n v="459.0"/>
        <n v="4891.0"/>
        <n v="4728.0"/>
        <n v="8370.0"/>
        <n v="4269.0"/>
        <n v="2985.0"/>
        <n v="5559.0"/>
        <n v="1620.0"/>
        <n v="1193.0"/>
        <n v="2543.0"/>
        <n v="7501.0"/>
        <n v="2175.0"/>
        <n v="4467.0"/>
        <n v="1473.0"/>
        <n v="998.0"/>
        <n v="3333.0"/>
        <n v="3257.0"/>
        <n v="3103.0"/>
        <n v="3435.0"/>
        <n v="6892.0"/>
        <n v="3180.0"/>
        <n v="5156.0"/>
        <n v="3121.0"/>
        <n v="2667.0"/>
        <n v="3311.0"/>
        <n v="2935.0"/>
        <n v="2249.0"/>
        <n v="4860.0"/>
        <n v="4771.0"/>
        <n v="3167.0"/>
        <n v="3353.0"/>
        <n v="12949.0"/>
        <n v="16070.0"/>
        <n v="12818.0"/>
        <n v="15207.0"/>
        <n v="20495.0"/>
        <n v="5269.0"/>
        <n v="47688.0"/>
        <n v="9040.0"/>
        <n v="17792.0"/>
        <n v="18537.0"/>
        <n v="10783.0"/>
        <n v="37145.0"/>
        <n v="29424.0"/>
        <n v="7548.0"/>
        <n v="12923.0"/>
        <n v="12474.0"/>
        <n v="7668.0"/>
        <n v="20221.0"/>
        <n v="59113.0"/>
        <n v="15987.0"/>
        <n v="3768.0"/>
        <n v="4080.0"/>
        <n v="18197.0"/>
        <n v="10782.0"/>
        <n v="25034.0"/>
        <n v="6351.0"/>
        <n v="4242.0"/>
        <n v="60938.0"/>
        <n v="4932.0"/>
        <n v="11828.0"/>
        <n v="3657.0"/>
        <n v="6952.0"/>
        <n v="1683.0"/>
        <n v="5380.0"/>
        <n v="5579.0"/>
        <n v="0.0"/>
        <n v="397474.0"/>
        <n v="68741.0"/>
        <n v="34943.0"/>
        <n v="366253.0"/>
        <n v="37973.0"/>
        <n v="5317.0"/>
        <n v="52309.0"/>
        <n v="14488.0"/>
        <n v="15065.0"/>
        <n v="6442.0"/>
        <n v="16724.0"/>
        <n v="17783.0"/>
        <n v="16194.0"/>
        <n v="1754.0"/>
        <n v="2431.0"/>
        <n v="2202.0"/>
        <n v="4849.0"/>
        <n v="1906.0"/>
        <n v="7925.0"/>
        <n v="8871.0"/>
        <n v="6529.0"/>
        <n v="4607.0"/>
        <n v="5862.0"/>
        <n v="1861.0"/>
        <n v="1757.0"/>
        <n v="2997.0"/>
        <n v="4764.0"/>
        <n v="12511.0"/>
        <n v="43141.0"/>
        <n v="5799.0"/>
        <n v="4724.0"/>
        <n v="43266.0"/>
        <n v="5093.0"/>
        <n v="111251.0"/>
        <n v="17111.0"/>
        <n v="42085.0"/>
        <n v="5989.0"/>
        <n v="3510.0"/>
        <n v="10529.0"/>
        <n v="42326.0"/>
        <n v="25525.0"/>
        <n v="6308.0"/>
        <n v="4360.0"/>
        <n v="4042.0"/>
        <n v="3565.0"/>
        <n v="431.0"/>
        <n v="12307.0"/>
        <n v="9244.0"/>
        <n v="8781.0"/>
        <n v="10146.0"/>
        <n v="41350.0"/>
        <n v="1892.0"/>
        <n v="16360.0"/>
        <n v="26161.0"/>
      </sharedItems>
    </cacheField>
    <cacheField name="Total de Postes" numFmtId="0">
      <sharedItems containsSemiMixedTypes="0" containsString="0" containsNumber="1" containsInteger="1">
        <n v="2.0"/>
        <n v="4.0"/>
        <n v="3.0"/>
        <n v="7.0"/>
        <n v="1.0"/>
        <n v="5.0"/>
        <n v="0.0"/>
        <n v="6.0"/>
        <n v="12.0"/>
        <n v="18.0"/>
        <n v="13.0"/>
        <n v="10.0"/>
        <n v="15.0"/>
        <n v="39.0"/>
        <n v="20.0"/>
        <n v="8.0"/>
        <n v="11.0"/>
      </sharedItems>
    </cacheField>
    <cacheField name="KM AT" numFmtId="0">
      <sharedItems containsSemiMixedTypes="0" containsString="0" containsNumber="1">
        <n v="0.0"/>
        <n v="0.03"/>
        <n v="0.39"/>
        <n v="0.16"/>
        <n v="0.4"/>
        <n v="0.63"/>
        <n v="0.22"/>
        <n v="0.04"/>
        <n v="0.54"/>
        <n v="1.3"/>
        <n v="0.36"/>
        <n v="0.3"/>
        <n v="0.51"/>
        <n v="0.02"/>
        <n v="0.52"/>
        <n v="0.05"/>
        <n v="0.18"/>
        <n v="2.3"/>
        <n v="0.55"/>
        <n v="0.42"/>
        <n v="0.79"/>
        <n v="0.01"/>
        <n v="1.4"/>
        <n v="0.53"/>
        <n v="0.2"/>
        <n v="5.29"/>
        <n v="1.53"/>
        <n v="0.62"/>
        <n v="4.3"/>
        <n v="0.21"/>
        <n v="0.67"/>
        <n v="0.23"/>
        <n v="0.34"/>
        <n v="3.52"/>
        <n v="0.15"/>
        <n v="0.88"/>
        <n v="1.9"/>
        <n v="5.1"/>
        <n v="1.1"/>
        <n v="0.26"/>
        <n v="0.32"/>
        <n v="0.35"/>
        <n v="0.31"/>
        <n v="0.58"/>
      </sharedItems>
    </cacheField>
    <cacheField name="KM BT" numFmtId="0">
      <sharedItems containsSemiMixedTypes="0" containsString="0" containsNumber="1">
        <n v="0.06"/>
        <n v="0.19"/>
        <n v="0.18"/>
        <n v="0.09"/>
        <n v="0.05"/>
        <n v="0.1"/>
        <n v="0.43"/>
        <n v="0.04"/>
        <n v="0.13"/>
        <n v="0.16"/>
        <n v="0.24"/>
        <n v="0.08"/>
        <n v="0.17"/>
        <n v="0.14"/>
        <n v="0.22"/>
        <n v="0.12"/>
        <n v="0.15"/>
        <n v="0.0"/>
        <n v="0.41"/>
        <n v="0.07"/>
        <n v="0.11"/>
        <n v="0.2"/>
        <n v="0.21"/>
        <n v="0.28"/>
        <n v="0.02"/>
        <n v="0.6"/>
        <n v="0.4"/>
        <n v="0.5"/>
        <n v="0.27"/>
        <n v="0.03"/>
        <n v="0.3"/>
        <n v="0.25"/>
        <n v="0.26"/>
        <n v="0.38"/>
        <n v="0.31"/>
        <n v="0.33"/>
      </sharedItems>
    </cacheField>
    <cacheField name="Inicio Prev da Obra" numFmtId="14">
      <sharedItems containsSemiMixedTypes="0" containsDate="1" containsString="0">
        <d v="2019-11-01T00:00:00Z"/>
        <d v="2019-11-08T00:00:00Z"/>
        <d v="2019-11-15T00:00:00Z"/>
        <d v="2019-11-22T00:00:00Z"/>
        <d v="2019-11-28T00:00:00Z"/>
      </sharedItems>
    </cacheField>
    <cacheField name="PRAZO FINAL" numFmtId="14">
      <sharedItems containsDate="1" containsString="0" containsBlank="1">
        <d v="2019-11-04T00:00:00Z"/>
        <d v="2019-11-05T00:00:00Z"/>
        <m/>
        <d v="2019-11-06T00:00:00Z"/>
        <d v="2019-11-10T00:00:00Z"/>
        <d v="2019-11-12T00:00:00Z"/>
        <d v="2019-11-19T00:00:00Z"/>
        <d v="2019-11-26T00:00:00Z"/>
        <d v="2019-11-27T00:00:00Z"/>
        <d v="2019-12-26T00:00:00Z"/>
      </sharedItems>
    </cacheField>
    <cacheField name="Fim Prev da Obra" numFmtId="14">
      <sharedItems containsSemiMixedTypes="0" containsDate="1" containsString="0">
        <d v="2019-11-07T00:00:00Z"/>
        <d v="2019-11-08T00:00:00Z"/>
        <d v="2019-11-09T00:00:00Z"/>
        <d v="2019-11-13T00:00:00Z"/>
        <d v="2019-11-15T00:00:00Z"/>
        <d v="2019-11-22T00:00:00Z"/>
        <d v="2019-11-29T00:00:00Z"/>
        <d v="2019-11-30T00:00:00Z"/>
        <d v="2019-12-29T00:00:00Z"/>
      </sharedItems>
    </cacheField>
    <cacheField name="Prazo Regulatorio" numFmtId="14">
      <sharedItems containsDate="1" containsString="0" containsBlank="1">
        <d v="2019-11-07T00:00:00Z"/>
        <d v="2019-11-14T00:00:00Z"/>
        <m/>
        <d v="2019-11-01T00:00:00Z"/>
        <d v="2019-03-22T00:00:00Z"/>
        <d v="2019-06-16T00:00:00Z"/>
        <d v="2019-10-22T00:00:00Z"/>
        <d v="2019-12-27T00:00:00Z"/>
        <d v="2019-11-09T00:00:00Z"/>
        <d v="2019-11-21T00:00:00Z"/>
        <d v="2019-11-23T00:00:00Z"/>
        <d v="2019-10-17T00:00:00Z"/>
        <d v="2019-11-16T00:00:00Z"/>
        <d v="2019-11-28T00:00:00Z"/>
        <d v="2019-11-29T00:00:00Z"/>
        <d v="2019-11-30T00:00:00Z"/>
        <d v="2020-01-15T00:00:00Z"/>
        <d v="2020-03-15T00:00:00Z"/>
        <d v="2020-01-13T00:00:00Z"/>
        <d v="2020-01-20T00:00:00Z"/>
        <d v="2020-01-22T00:00:00Z"/>
        <d v="2020-03-22T00:00:00Z"/>
        <d v="2020-01-11T00:00:00Z"/>
        <d v="2020-03-16T00:00:00Z"/>
        <d v="2019-12-05T00:00:00Z"/>
        <d v="2019-04-08T00:00:00Z"/>
        <d v="2019-03-24T00:00:00Z"/>
        <d v="2019-04-03T00:00:00Z"/>
        <d v="2019-03-23T00:00:00Z"/>
        <d v="2019-06-24T00:00:00Z"/>
        <d v="2020-01-06T00:00:00Z"/>
        <d v="2020-03-06T00:00:00Z"/>
        <d v="2019-12-08T00:00:00Z"/>
        <d v="2020-03-19T00:00:00Z"/>
        <d v="2020-01-08T00:00:00Z"/>
        <d v="2020-03-08T00:00:00Z"/>
        <d v="2020-02-10T00:00:00Z"/>
        <d v="2019-12-12T00:00:00Z"/>
        <d v="2020-02-07T00:00:00Z"/>
      </sharedItems>
    </cacheField>
    <cacheField name="Inicio Pri Prog">
      <sharedItems containsDate="1" containsString="0" containsBlank="1" containsMixedTypes="1">
        <n v="43770.0"/>
        <d v="2019-11-01T00:00:00Z"/>
        <d v="2019-11-22T00:00:00Z"/>
        <n v="43358.0"/>
        <n v="43534.0"/>
        <n v="43580.0"/>
        <n v="43685.0"/>
        <n v="43658.0"/>
        <n v="43678.0"/>
        <d v="2019-12-06T00:00:00Z"/>
        <n v="43694.0"/>
        <n v="43777.0"/>
        <d v="2019-11-15T00:00:00Z"/>
        <n v="43784.0"/>
        <d v="2019-11-08T00:00:00Z"/>
        <n v="43791.0"/>
        <m/>
        <n v="42926.0"/>
        <n v="43049.0"/>
        <n v="43175.0"/>
        <n v="43290.0"/>
        <n v="43515.0"/>
        <n v="43588.0"/>
        <n v="43797.0"/>
        <n v="43739.0"/>
      </sharedItems>
    </cacheField>
    <cacheField name="Fim Pri Prog" numFmtId="14">
      <sharedItems containsSemiMixedTypes="0" containsDate="1" containsString="0">
        <d v="2019-11-07T00:00:00Z"/>
        <d v="2019-11-08T00:00:00Z"/>
        <d v="2019-11-29T00:00:00Z"/>
        <d v="2018-09-30T00:00:00Z"/>
        <d v="2019-03-12T00:00:00Z"/>
        <d v="2019-04-29T00:00:00Z"/>
        <d v="2019-08-09T00:00:00Z"/>
        <d v="2019-07-12T00:00:00Z"/>
        <d v="2019-08-04T00:00:00Z"/>
        <d v="2019-08-13T00:00:00Z"/>
        <d v="2019-11-09T00:00:00Z"/>
        <d v="2019-12-13T00:00:00Z"/>
        <d v="2019-08-18T00:00:00Z"/>
        <d v="2019-11-15T00:00:00Z"/>
        <d v="2019-11-22T00:00:00Z"/>
        <d v="2020-01-22T00:00:00Z"/>
        <d v="2017-08-01T00:00:00Z"/>
        <d v="2017-12-01T00:00:00Z"/>
        <d v="2018-03-17T00:00:00Z"/>
        <d v="2018-07-28T00:00:00Z"/>
        <d v="2019-03-21T00:00:00Z"/>
        <d v="2019-05-03T00:00:00Z"/>
        <d v="2019-11-30T00:00:00Z"/>
        <d v="2019-10-31T00:00:00Z"/>
        <d v="2019-12-29T00:00:00Z"/>
      </sharedItems>
    </cacheField>
    <cacheField name="Andamento" numFmtId="0">
      <sharedItems>
        <s v="Programado"/>
        <s v="Interrompido"/>
      </sharedItems>
    </cacheField>
    <cacheField name="Ult Med CCS" numFmtId="0">
      <sharedItems>
        <s v="LIBEEXEC"/>
        <s v="OBRAEXEC"/>
        <s v="NINTERRP"/>
        <s v="APTECEMP"/>
      </sharedItems>
    </cacheField>
    <cacheField name="Fim Real da Obra" numFmtId="0">
      <sharedItems containsString="0" containsBlank="1">
        <m/>
      </sharedItems>
    </cacheField>
    <cacheField name="Reprogramacao" numFmtId="0">
      <sharedItems containsBlank="1">
        <m/>
        <s v="OBRA REPROGRAMADA"/>
      </sharedItems>
    </cacheField>
    <cacheField name="Expurgar" numFmtId="0">
      <sharedItems containsBlank="1">
        <m/>
        <s v="X"/>
      </sharedItems>
    </cacheField>
    <cacheField name="longitude2" numFmtId="0">
      <sharedItems containsString="0" containsBlank="1" containsNumber="1">
        <m/>
        <n v="-37.5346837"/>
        <n v="-37.6759518"/>
        <n v="-37.5330195"/>
        <n v="-38.445866"/>
        <n v="-37.4474258"/>
        <n v="-37.7659616"/>
        <n v="-39.3237997"/>
        <n v="-37.426906"/>
        <n v="-37.7927005"/>
        <n v="-37.8409583"/>
        <n v="-38.2424587"/>
      </sharedItems>
    </cacheField>
    <cacheField name="latitude2" numFmtId="0">
      <sharedItems containsString="0" containsBlank="1" containsNumber="1">
        <m/>
        <n v="-7.5956599"/>
        <n v="-7.985858"/>
        <n v="-7.5958045"/>
        <n v="-8.1353831"/>
        <n v="-7.3564267"/>
        <n v="-7.8385751"/>
        <n v="-8.5103429"/>
        <n v="-7.5846341"/>
        <n v="-8.3421595"/>
        <n v="-7.8016755"/>
        <n v="-8.1214133"/>
      </sharedItems>
    </cacheField>
    <cacheField name="Ucs" numFmtId="0">
      <sharedItems containsString="0" containsBlank="1">
        <m/>
      </sharedItems>
    </cacheField>
    <cacheField name="EPS" numFmtId="0">
      <sharedItems containsBlank="1">
        <m/>
        <s v="REFERENCIAL"/>
        <s v="REFERENCIAL ENGENHARIA LTDA"/>
      </sharedItems>
    </cacheField>
    <cacheField name="Justificativa" numFmtId="0">
      <sharedItems containsBlank="1">
        <m/>
        <s v="IMPEDIMENTO DA POPULACAO LOCAL"/>
        <s v="RELEVO IRREGULAR"/>
        <s v="SEM MATERIAL"/>
        <s v="ERRO DE PROJETO - INVIABILIDADE TECNICA"/>
        <s v="CLIENTE IMPEDIU REALIZACAO"/>
        <s v="CADASTRO DIFERENTE DO CAMPO"/>
      </sharedItems>
    </cacheField>
    <cacheField name="Material" numFmtId="0">
      <sharedItems containsBlank="1">
        <m/>
        <s v="SELECIONAR MATERIAL"/>
        <s v="CABO AS AL 1KV 1X25 RC + 1X25 NI (2230050)"/>
        <s v="PLACA CONC ESTAI 400 F22 (3324021)"/>
      </sharedItems>
    </cacheField>
    <cacheField name="Data Inserida" numFmtId="0">
      <sharedItems containsBlank="1">
        <m/>
        <s v="ProprietÃ¡rio do terreno onde seria implantado os postes nÃ£o permitiu o acesso ao local projetado. Aguardando novo traÃ§ado"/>
        <s v="A maior profundidade conseguida foi de 70 cm para que os postes de fibra. Para levar de concreto carregando manualmente a distÃ¢ncia e maior que 01 Km."/>
        <s v="O projeto SAP 322484 nÃ£o tem como ser executado pois como evidenciado os postes foram projetados dentro dos lotes e o dono dos mesmos nÃ£o autorizou a execuÃ§Ã£o, peÃ§o a interrupÃ§Ã£o do projeto e que o projetista realize uma nova visita."/>
        <s v="O saldo de cabo disponÃ­vel na MB52 trata-se de pontas de cabo nos impossibilitando de executar a obra, conforme estÃ¡ sendo tratado UTD e ProgramaÃ§Ã£o."/>
        <s v="FALTA DE ARQUIVO DO PROJETO"/>
        <s v="CLIENTE NÃO DEIXA A EQUIPE EXECUTAR A OBRA,POR CAUSA DA DEMORA E TAMBÃM SE RECUSA A ASSINAR O TERMO DE DESISTÃNCIA DA OBRA."/>
        <s v="NÃO EXISTE ESTOQUE EM 13/05/2019 DETSE CODIGO COMO TAMBÃM DO BLOCO DE CONCRETO"/>
        <s v="PROJETO NÃO DISPONIBILIZADO NO PORTAL BRNEO"/>
        <s v="Local atendido por outra obra. Nota sera cancelada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ase" cacheId="0" dataCaption="" rowGrandTotals="0" compact="0" compactData="0">
  <location ref="A3:C11" firstHeaderRow="0" firstDataRow="2" firstDataCol="0"/>
  <pivotFields>
    <pivotField name="Pro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Prioridade" compact="0" outline="0" multipleItemSelectionAllowed="1" showAll="0">
      <items>
        <item x="0"/>
        <item x="1"/>
        <item t="default"/>
      </items>
    </pivotField>
    <pivotField name="ENCARREGADO AN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NCARREGADO ATU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scara" compact="0" outline="0" multipleItemSelectionAllowed="1" showAll="0">
      <items>
        <item x="0"/>
        <item x="1"/>
        <item x="2"/>
        <item x="3"/>
        <item t="default"/>
      </items>
    </pivotField>
    <pivotField name="N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Def. do Pro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copo Princip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copo Secundario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Tipo de Obr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TD" axis="axisRow" compact="0" outline="0" multipleItemSelectionAllowed="1" showAll="0" sortType="ascending">
      <items>
        <item x="1"/>
        <item x="0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 Valor Servic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Total de Pos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KM 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KM B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nicio Prev da Obra" compact="0" numFmtId="14" outline="0" multipleItemSelectionAllowed="1" showAll="0">
      <items>
        <item x="0"/>
        <item x="1"/>
        <item x="2"/>
        <item x="3"/>
        <item x="4"/>
        <item t="default"/>
      </items>
    </pivotField>
    <pivotField name="PRAZO FIN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m Prev da Obr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azo Regulatori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icio Pri Pro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im Pri Pro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ndamento" compact="0" outline="0" multipleItemSelectionAllowed="1" showAll="0">
      <items>
        <item x="0"/>
        <item x="1"/>
        <item t="default"/>
      </items>
    </pivotField>
    <pivotField name="Ult Med CCS" compact="0" outline="0" multipleItemSelectionAllowed="1" showAll="0">
      <items>
        <item x="0"/>
        <item x="1"/>
        <item x="2"/>
        <item x="3"/>
        <item t="default"/>
      </items>
    </pivotField>
    <pivotField name="Fim Real da Obra" compact="0" outline="0" multipleItemSelectionAllowed="1" showAll="0">
      <items>
        <item x="0"/>
        <item t="default"/>
      </items>
    </pivotField>
    <pivotField name="Reprogramacao" compact="0" outline="0" multipleItemSelectionAllowed="1" showAll="0">
      <items>
        <item x="0"/>
        <item x="1"/>
        <item t="default"/>
      </items>
    </pivotField>
    <pivotField name="Expurgar" compact="0" outline="0" multipleItemSelectionAllowed="1" showAll="0">
      <items>
        <item x="0"/>
        <item x="1"/>
        <item t="default"/>
      </items>
    </pivotField>
    <pivotField name="long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at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cs" compact="0" outline="0" multipleItemSelectionAllowed="1" showAll="0">
      <items>
        <item x="0"/>
        <item t="default"/>
      </items>
    </pivotField>
    <pivotField name="EPS" compact="0" outline="0" multipleItemSelectionAllowed="1" showAll="0">
      <items>
        <item x="0"/>
        <item x="1"/>
        <item x="2"/>
        <item t="default"/>
      </items>
    </pivotField>
    <pivotField name="Justificativ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terial" compact="0" outline="0" multipleItemSelectionAllowed="1" showAll="0">
      <items>
        <item x="0"/>
        <item x="1"/>
        <item x="2"/>
        <item x="3"/>
        <item t="default"/>
      </items>
    </pivotField>
    <pivotField name="Data Inser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2"/>
    <field x="9"/>
  </rowFields>
  <dataFields>
    <dataField name="Soma de Total de Postes" fld="16" baseField="0"/>
  </dataFields>
</pivotTableDefinition>
</file>

<file path=xl/pivotTables/pivotTable2.xml><?xml version="1.0" encoding="utf-8"?>
<pivotTableDefinition xmlns="http://schemas.openxmlformats.org/spreadsheetml/2006/main" name="Base 2" cacheId="0" dataCaption="" rowGrandTotals="0" compact="0" compactData="0">
  <location ref="E3:I12" firstHeaderRow="0" firstDataRow="2" firstDataCol="0"/>
  <pivotFields>
    <pivotField name="Pro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Prioridade" compact="0" outline="0" multipleItemSelectionAllowed="1" showAll="0">
      <items>
        <item x="0"/>
        <item x="1"/>
        <item t="default"/>
      </items>
    </pivotField>
    <pivotField name="ENCARREGADO AN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NCARREGADO ATU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scara" compact="0" outline="0" multipleItemSelectionAllowed="1" showAll="0">
      <items>
        <item x="0"/>
        <item x="1"/>
        <item x="2"/>
        <item x="3"/>
        <item t="default"/>
      </items>
    </pivotField>
    <pivotField name="N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Def. do Pro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copo Princip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copo Secundario" axis="axisRow" compact="0" outline="0" multipleItemSelectionAllowed="1" showAll="0" sortType="ascending">
      <items>
        <item h="1" x="3"/>
        <item h="1" x="0"/>
        <item h="1" x="1"/>
        <item h="1" x="2"/>
        <item t="default"/>
      </items>
    </pivotField>
    <pivotField name="Tipo de Obr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TD" axis="axisRow" compact="0" outline="0" multipleItemSelectionAllowed="1" showAll="0" sortType="ascending">
      <items>
        <item x="1"/>
        <item x="0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 Valor Servic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Total de Pos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KM A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KM B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nicio Prev da Obra" compact="0" numFmtId="14" outline="0" multipleItemSelectionAllowed="1" showAll="0">
      <items>
        <item x="0"/>
        <item x="1"/>
        <item x="2"/>
        <item x="3"/>
        <item x="4"/>
        <item t="default"/>
      </items>
    </pivotField>
    <pivotField name="PRAZO FIN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m Prev da Obr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azo Regulatori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icio Pri Pro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im Pri Pro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ndamento" compact="0" outline="0" multipleItemSelectionAllowed="1" showAll="0">
      <items>
        <item x="0"/>
        <item x="1"/>
        <item t="default"/>
      </items>
    </pivotField>
    <pivotField name="Ult Med CCS" compact="0" outline="0" multipleItemSelectionAllowed="1" showAll="0">
      <items>
        <item x="0"/>
        <item x="1"/>
        <item x="2"/>
        <item x="3"/>
        <item t="default"/>
      </items>
    </pivotField>
    <pivotField name="Fim Real da Obra" compact="0" outline="0" multipleItemSelectionAllowed="1" showAll="0">
      <items>
        <item x="0"/>
        <item t="default"/>
      </items>
    </pivotField>
    <pivotField name="Reprogramacao" compact="0" outline="0" multipleItemSelectionAllowed="1" showAll="0">
      <items>
        <item x="0"/>
        <item x="1"/>
        <item t="default"/>
      </items>
    </pivotField>
    <pivotField name="Expurgar" compact="0" outline="0" multipleItemSelectionAllowed="1" showAll="0">
      <items>
        <item x="0"/>
        <item x="1"/>
        <item t="default"/>
      </items>
    </pivotField>
    <pivotField name="long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at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cs" compact="0" outline="0" multipleItemSelectionAllowed="1" showAll="0">
      <items>
        <item x="0"/>
        <item t="default"/>
      </items>
    </pivotField>
    <pivotField name="EPS" compact="0" outline="0" multipleItemSelectionAllowed="1" showAll="0">
      <items>
        <item x="0"/>
        <item x="1"/>
        <item x="2"/>
        <item t="default"/>
      </items>
    </pivotField>
    <pivotField name="Justificativ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terial" compact="0" outline="0" multipleItemSelectionAllowed="1" showAll="0">
      <items>
        <item x="0"/>
        <item x="1"/>
        <item x="2"/>
        <item x="3"/>
        <item t="default"/>
      </items>
    </pivotField>
    <pivotField name="Data Inser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2"/>
    <field x="9"/>
  </rowFields>
  <dataFields>
    <dataField name="Soma de KM AT" fld="17" baseField="0"/>
  </dataFields>
</pivotTableDefinition>
</file>

<file path=xl/pivotTables/pivotTable3.xml><?xml version="1.0" encoding="utf-8"?>
<pivotTableDefinition xmlns="http://schemas.openxmlformats.org/spreadsheetml/2006/main" name="Base 3" cacheId="0" dataCaption="" rowGrandTotals="0" compact="0" compactData="0">
  <location ref="A31:E31" firstHeaderRow="0" firstDataRow="2" firstDataCol="0"/>
  <pivotFields>
    <pivotField name="Pro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Prioridade" compact="0" outline="0" multipleItemSelectionAllowed="1" showAll="0">
      <items>
        <item x="0"/>
        <item x="1"/>
        <item t="default"/>
      </items>
    </pivotField>
    <pivotField name="ENCARREGADO AN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NCARREGADO ATU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scara" compact="0" outline="0" multipleItemSelectionAllowed="1" showAll="0">
      <items>
        <item x="0"/>
        <item x="1"/>
        <item x="2"/>
        <item x="3"/>
        <item t="default"/>
      </items>
    </pivotField>
    <pivotField name="N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Def. do Pro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copo Princip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copo Secundario" axis="axisRow" compact="0" outline="0" multipleItemSelectionAllowed="1" showAll="0" sortType="ascending">
      <items>
        <item h="1" x="3"/>
        <item h="1" x="0"/>
        <item h="1" x="1"/>
        <item h="1" x="2"/>
        <item t="default"/>
      </items>
    </pivotField>
    <pivotField name="Tipo de Obr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TD" axis="axisRow" compact="0" outline="0" multipleItemSelectionAllowed="1" showAll="0" sortType="ascending">
      <items>
        <item x="1"/>
        <item x="0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 Valor Servic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Total de Pos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KM 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KM B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nicio Prev da Obra" compact="0" numFmtId="14" outline="0" multipleItemSelectionAllowed="1" showAll="0">
      <items>
        <item x="0"/>
        <item x="1"/>
        <item x="2"/>
        <item x="3"/>
        <item x="4"/>
        <item t="default"/>
      </items>
    </pivotField>
    <pivotField name="PRAZO FIN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m Prev da Obr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azo Regulatori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icio Pri Pro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im Pri Pro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ndamento" compact="0" outline="0" multipleItemSelectionAllowed="1" showAll="0">
      <items>
        <item x="0"/>
        <item x="1"/>
        <item t="default"/>
      </items>
    </pivotField>
    <pivotField name="Ult Med CCS" compact="0" outline="0" multipleItemSelectionAllowed="1" showAll="0">
      <items>
        <item x="0"/>
        <item x="1"/>
        <item x="2"/>
        <item x="3"/>
        <item t="default"/>
      </items>
    </pivotField>
    <pivotField name="Fim Real da Obra" compact="0" outline="0" multipleItemSelectionAllowed="1" showAll="0">
      <items>
        <item x="0"/>
        <item t="default"/>
      </items>
    </pivotField>
    <pivotField name="Reprogramacao" compact="0" outline="0" multipleItemSelectionAllowed="1" showAll="0">
      <items>
        <item x="0"/>
        <item x="1"/>
        <item t="default"/>
      </items>
    </pivotField>
    <pivotField name="Expurgar" compact="0" outline="0" multipleItemSelectionAllowed="1" showAll="0">
      <items>
        <item x="0"/>
        <item x="1"/>
        <item t="default"/>
      </items>
    </pivotField>
    <pivotField name="long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at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cs" compact="0" outline="0" multipleItemSelectionAllowed="1" showAll="0">
      <items>
        <item x="0"/>
        <item t="default"/>
      </items>
    </pivotField>
    <pivotField name="EPS" compact="0" outline="0" multipleItemSelectionAllowed="1" showAll="0">
      <items>
        <item x="0"/>
        <item x="1"/>
        <item x="2"/>
        <item t="default"/>
      </items>
    </pivotField>
    <pivotField name="Justificativ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terial" compact="0" outline="0" multipleItemSelectionAllowed="1" showAll="0">
      <items>
        <item x="0"/>
        <item x="1"/>
        <item x="2"/>
        <item x="3"/>
        <item t="default"/>
      </items>
    </pivotField>
    <pivotField name="Data Inser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2"/>
    <field x="9"/>
  </rowFields>
  <dataFields>
    <dataField name="Soma de KM BT" fld="18" baseField="0"/>
  </dataFields>
</pivotTableDefinition>
</file>

<file path=xl/pivotTables/pivotTable4.xml><?xml version="1.0" encoding="utf-8"?>
<pivotTableDefinition xmlns="http://schemas.openxmlformats.org/spreadsheetml/2006/main" name="Base 4" cacheId="0" dataCaption="" rowGrandTotals="0" compact="0" compactData="0">
  <location ref="E31:G39" firstHeaderRow="0" firstDataRow="2" firstDataCol="0"/>
  <pivotFields>
    <pivotField name="Proje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Prioridade" compact="0" outline="0" multipleItemSelectionAllowed="1" showAll="0">
      <items>
        <item x="0"/>
        <item x="1"/>
        <item t="default"/>
      </items>
    </pivotField>
    <pivotField name="ENCARREGADO AN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NCARREGADO ATU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scara" compact="0" outline="0" multipleItemSelectionAllowed="1" showAll="0">
      <items>
        <item x="0"/>
        <item x="1"/>
        <item x="2"/>
        <item x="3"/>
        <item t="default"/>
      </items>
    </pivotField>
    <pivotField name="N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Def. do Pro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copo Princip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copo Secundario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Tipo de Obr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TD" axis="axisRow" compact="0" outline="0" multipleItemSelectionAllowed="1" showAll="0" sortType="ascending">
      <items>
        <item x="1"/>
        <item x="0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 Valor Servic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Total de Pos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KM 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KM B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nicio Prev da Obra" compact="0" numFmtId="14" outline="0" multipleItemSelectionAllowed="1" showAll="0">
      <items>
        <item x="0"/>
        <item x="1"/>
        <item x="2"/>
        <item x="3"/>
        <item x="4"/>
        <item t="default"/>
      </items>
    </pivotField>
    <pivotField name="PRAZO FIN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m Prev da Obr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azo Regulatori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icio Pri Pro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im Pri Pro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ndamento" compact="0" outline="0" multipleItemSelectionAllowed="1" showAll="0">
      <items>
        <item x="0"/>
        <item x="1"/>
        <item t="default"/>
      </items>
    </pivotField>
    <pivotField name="Ult Med CCS" compact="0" outline="0" multipleItemSelectionAllowed="1" showAll="0">
      <items>
        <item x="0"/>
        <item x="1"/>
        <item x="2"/>
        <item x="3"/>
        <item t="default"/>
      </items>
    </pivotField>
    <pivotField name="Fim Real da Obra" compact="0" outline="0" multipleItemSelectionAllowed="1" showAll="0">
      <items>
        <item x="0"/>
        <item t="default"/>
      </items>
    </pivotField>
    <pivotField name="Reprogramacao" compact="0" outline="0" multipleItemSelectionAllowed="1" showAll="0">
      <items>
        <item x="0"/>
        <item x="1"/>
        <item t="default"/>
      </items>
    </pivotField>
    <pivotField name="Expurgar" compact="0" outline="0" multipleItemSelectionAllowed="1" showAll="0">
      <items>
        <item x="0"/>
        <item x="1"/>
        <item t="default"/>
      </items>
    </pivotField>
    <pivotField name="long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at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cs" compact="0" outline="0" multipleItemSelectionAllowed="1" showAll="0">
      <items>
        <item x="0"/>
        <item t="default"/>
      </items>
    </pivotField>
    <pivotField name="EPS" compact="0" outline="0" multipleItemSelectionAllowed="1" showAll="0">
      <items>
        <item x="0"/>
        <item x="1"/>
        <item x="2"/>
        <item t="default"/>
      </items>
    </pivotField>
    <pivotField name="Justificativ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terial" compact="0" outline="0" multipleItemSelectionAllowed="1" showAll="0">
      <items>
        <item x="0"/>
        <item x="1"/>
        <item x="2"/>
        <item x="3"/>
        <item t="default"/>
      </items>
    </pivotField>
    <pivotField name="Data Inser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2"/>
    <field x="9"/>
  </rowFields>
  <dataFields>
    <dataField name="Contagem de Projeto" fld="0" subtotal="count" baseField="0"/>
  </dataFields>
</pivotTableDefinition>
</file>

<file path=xl/pivotTables/pivotTable5.xml><?xml version="1.0" encoding="utf-8"?>
<pivotTableDefinition xmlns="http://schemas.openxmlformats.org/spreadsheetml/2006/main" name="Base 5" cacheId="0" dataCaption="" compact="0" compactData="0">
  <location ref="A58:C67" firstHeaderRow="0" firstDataRow="2" firstDataCol="0"/>
  <pivotFields>
    <pivotField name="Proje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Prioridade" compact="0" outline="0" multipleItemSelectionAllowed="1" showAll="0">
      <items>
        <item x="0"/>
        <item x="1"/>
        <item t="default"/>
      </items>
    </pivotField>
    <pivotField name="ENCARREGADO AN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NCARREGADO ATU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scara" compact="0" outline="0" multipleItemSelectionAllowed="1" showAll="0">
      <items>
        <item x="0"/>
        <item x="1"/>
        <item x="2"/>
        <item x="3"/>
        <item t="default"/>
      </items>
    </pivotField>
    <pivotField name="N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Def. do Pro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copo Princip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copo Secundario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Tipo de Obr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TD" axis="axisRow" compact="0" outline="0" multipleItemSelectionAllowed="1" showAll="0" sortType="ascending">
      <items>
        <item x="1"/>
        <item x="0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 Valor Servic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Total de Pos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KM 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KM B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nicio Prev da Obra" compact="0" numFmtId="14" outline="0" multipleItemSelectionAllowed="1" showAll="0">
      <items>
        <item x="0"/>
        <item x="1"/>
        <item x="2"/>
        <item x="3"/>
        <item x="4"/>
        <item t="default"/>
      </items>
    </pivotField>
    <pivotField name="PRAZO FIN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m Prev da Obr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azo Regulatori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icio Pri Pro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im Pri Pro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ndamento" compact="0" outline="0" multipleItemSelectionAllowed="1" showAll="0">
      <items>
        <item x="0"/>
        <item x="1"/>
        <item t="default"/>
      </items>
    </pivotField>
    <pivotField name="Ult Med CCS" compact="0" outline="0" multipleItemSelectionAllowed="1" showAll="0">
      <items>
        <item x="0"/>
        <item x="1"/>
        <item x="2"/>
        <item x="3"/>
        <item t="default"/>
      </items>
    </pivotField>
    <pivotField name="Fim Real da Obra" compact="0" outline="0" multipleItemSelectionAllowed="1" showAll="0">
      <items>
        <item x="0"/>
        <item t="default"/>
      </items>
    </pivotField>
    <pivotField name="Reprogramacao" compact="0" outline="0" multipleItemSelectionAllowed="1" showAll="0">
      <items>
        <item x="0"/>
        <item x="1"/>
        <item t="default"/>
      </items>
    </pivotField>
    <pivotField name="Expurgar" compact="0" outline="0" multipleItemSelectionAllowed="1" showAll="0">
      <items>
        <item x="0"/>
        <item x="1"/>
        <item t="default"/>
      </items>
    </pivotField>
    <pivotField name="long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at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cs" compact="0" outline="0" multipleItemSelectionAllowed="1" showAll="0">
      <items>
        <item x="0"/>
        <item t="default"/>
      </items>
    </pivotField>
    <pivotField name="EPS" compact="0" outline="0" multipleItemSelectionAllowed="1" showAll="0">
      <items>
        <item x="0"/>
        <item x="1"/>
        <item x="2"/>
        <item t="default"/>
      </items>
    </pivotField>
    <pivotField name="Justificativ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terial" compact="0" outline="0" multipleItemSelectionAllowed="1" showAll="0">
      <items>
        <item x="0"/>
        <item x="1"/>
        <item x="2"/>
        <item x="3"/>
        <item t="default"/>
      </items>
    </pivotField>
    <pivotField name="Data Inser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2"/>
    <field x="9"/>
  </rowFields>
  <dataFields>
    <dataField name="Contagem de Projeto" fld="0" subtotal="count" baseField="0"/>
  </dataFields>
</pivotTableDefinition>
</file>

<file path=xl/pivotTables/pivotTable6.xml><?xml version="1.0" encoding="utf-8"?>
<pivotTableDefinition xmlns="http://schemas.openxmlformats.org/spreadsheetml/2006/main" name="Parâmetros" cacheId="0" dataCaption="" compact="0" compactData="0">
  <location ref="B2:G9" firstHeaderRow="0" firstDataRow="3" firstDataCol="0"/>
  <pivotFields>
    <pivotField name="Proje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Prioridade" compact="0" outline="0" multipleItemSelectionAllowed="1" showAll="0">
      <items>
        <item x="0"/>
        <item x="1"/>
        <item t="default"/>
      </items>
    </pivotField>
    <pivotField name="ENCARREGADO AN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NCARREGADO ATU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scara" compact="0" outline="0" multipleItemSelectionAllowed="1" showAll="0">
      <items>
        <item x="0"/>
        <item x="1"/>
        <item x="2"/>
        <item x="3"/>
        <item t="default"/>
      </items>
    </pivotField>
    <pivotField name="N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Def. do Pro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copo Princip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copo Secundario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Tipo de Obr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TD" axis="axisRow" compact="0" outline="0" multipleItemSelectionAllowed="1" showAll="0" sortType="descending" defaultSubtotal="0">
      <items>
        <item x="0"/>
        <item x="1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 Valor Servic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Total de Pos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KM A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KM B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Inicio Prev da Obra" compact="0" numFmtId="14" outline="0" multipleItemSelectionAllowed="1" showAll="0">
      <items>
        <item x="0"/>
        <item x="1"/>
        <item x="2"/>
        <item x="3"/>
        <item x="4"/>
        <item t="default"/>
      </items>
    </pivotField>
    <pivotField name="PRAZO FIN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m Prev da Obr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azo Regulatori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nicio Pri Pro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im Pri Pro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ndamento" compact="0" outline="0" multipleItemSelectionAllowed="1" showAll="0">
      <items>
        <item x="0"/>
        <item x="1"/>
        <item t="default"/>
      </items>
    </pivotField>
    <pivotField name="Ult Med CCS" compact="0" outline="0" multipleItemSelectionAllowed="1" showAll="0">
      <items>
        <item x="0"/>
        <item x="1"/>
        <item x="2"/>
        <item x="3"/>
        <item t="default"/>
      </items>
    </pivotField>
    <pivotField name="Fim Real da Obra" compact="0" outline="0" multipleItemSelectionAllowed="1" showAll="0">
      <items>
        <item x="0"/>
        <item t="default"/>
      </items>
    </pivotField>
    <pivotField name="Reprogramacao" compact="0" outline="0" multipleItemSelectionAllowed="1" showAll="0">
      <items>
        <item x="0"/>
        <item x="1"/>
        <item t="default"/>
      </items>
    </pivotField>
    <pivotField name="Expurgar" compact="0" outline="0" multipleItemSelectionAllowed="1" showAll="0">
      <items>
        <item x="0"/>
        <item x="1"/>
        <item t="default"/>
      </items>
    </pivotField>
    <pivotField name="long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atitud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cs" compact="0" outline="0" multipleItemSelectionAllowed="1" showAll="0">
      <items>
        <item x="0"/>
        <item t="default"/>
      </items>
    </pivotField>
    <pivotField name="EPS" compact="0" outline="0" multipleItemSelectionAllowed="1" showAll="0">
      <items>
        <item x="0"/>
        <item x="1"/>
        <item x="2"/>
        <item t="default"/>
      </items>
    </pivotField>
    <pivotField name="Justificativ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terial" compact="0" outline="0" multipleItemSelectionAllowed="1" showAll="0">
      <items>
        <item x="0"/>
        <item x="1"/>
        <item x="2"/>
        <item x="3"/>
        <item t="default"/>
      </items>
    </pivotField>
    <pivotField name="Data Inser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2"/>
    <field x="9"/>
  </rowFields>
  <colFields>
    <field x="-2"/>
  </colFields>
  <dataFields>
    <dataField name="Contagem de Projeto" fld="0" subtotal="count" baseField="0"/>
    <dataField name="Soma de Total de Postes" fld="16" baseField="0"/>
    <dataField name="Soma de KM BT" fld="18" baseField="0"/>
    <dataField name="Soma de KM AT" fld="1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5"/>
    <col customWidth="1" min="2" max="2" width="14.25"/>
    <col customWidth="1" min="3" max="3" width="22.75"/>
    <col customWidth="1" min="4" max="4" width="24.25"/>
    <col customWidth="1" min="5" max="5" width="20.63"/>
    <col customWidth="1" min="6" max="6" width="13.25"/>
    <col customWidth="1" hidden="1" min="7" max="7" width="40.13"/>
    <col customWidth="1" hidden="1" min="8" max="8" width="7.75"/>
    <col customWidth="1" min="9" max="9" width="40.75"/>
    <col customWidth="1" min="10" max="10" width="28.88"/>
    <col customWidth="1" hidden="1" min="11" max="11" width="39.88"/>
    <col customWidth="1" min="12" max="12" width="21.88"/>
    <col customWidth="1" min="13" max="15" width="14.38"/>
    <col customWidth="1" hidden="1" min="16" max="16" width="17.63"/>
    <col customWidth="1" min="17" max="17" width="18.0"/>
    <col customWidth="1" min="18" max="19" width="11.25"/>
    <col customWidth="1" min="20" max="21" width="20.75"/>
    <col customWidth="1" min="22" max="22" width="19.63"/>
    <col customWidth="1" min="23" max="23" width="19.88"/>
    <col customWidth="1" min="24" max="24" width="16.5"/>
    <col customWidth="1" min="25" max="25" width="15.5"/>
    <col customWidth="1" min="26" max="26" width="15.0"/>
    <col customWidth="1" min="27" max="27" width="15.63"/>
    <col customWidth="1" min="28" max="28" width="19.63"/>
    <col customWidth="1" min="29" max="29" width="22.75"/>
    <col customWidth="1" min="30" max="30" width="8.0"/>
    <col customWidth="1" min="31" max="31" width="12.75"/>
    <col customWidth="1" min="32" max="32" width="11.5"/>
    <col customWidth="1" min="33" max="33" width="3.88"/>
    <col customWidth="1" min="34" max="34" width="14.38"/>
    <col customWidth="1" min="35" max="35" width="36.38"/>
    <col customWidth="1" min="36" max="36" width="33.0"/>
    <col customWidth="1" min="37" max="37" width="183.5"/>
    <col customWidth="1" min="38" max="38" width="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1" t="s">
        <v>35</v>
      </c>
      <c r="AK1" s="4" t="s">
        <v>36</v>
      </c>
      <c r="AL1" s="9"/>
    </row>
    <row r="2">
      <c r="A2" s="10">
        <v>326906.0</v>
      </c>
      <c r="B2" s="11"/>
      <c r="C2" s="12"/>
      <c r="D2" s="12" t="s">
        <v>37</v>
      </c>
      <c r="E2" s="13" t="str">
        <f>VLOOKUP(A2,Plan3!$A$2:$B$4859,2,FALSE)</f>
        <v>#N/A</v>
      </c>
      <c r="F2" s="10">
        <v>9.100969131E9</v>
      </c>
      <c r="G2" s="14" t="s">
        <v>38</v>
      </c>
      <c r="H2" s="14" t="s">
        <v>39</v>
      </c>
      <c r="I2" s="15" t="s">
        <v>40</v>
      </c>
      <c r="J2" s="15" t="s">
        <v>41</v>
      </c>
      <c r="K2" s="16" t="s">
        <v>42</v>
      </c>
      <c r="L2" s="17" t="s">
        <v>43</v>
      </c>
      <c r="M2" s="17" t="s">
        <v>43</v>
      </c>
      <c r="N2" s="17" t="str">
        <f t="shared" ref="N2:N3" si="1">VLOOKUP(A2,'[1]Carteira de Novembro'!A$2:C$203,2,FALSE)</f>
        <v>#REF!</v>
      </c>
      <c r="O2" s="17" t="str">
        <f t="shared" ref="O2:O3" si="2">VLOOKUP(A2,'[1]Carteira de Novembro'!A$2:C$203,3,FALSE)</f>
        <v>#REF!</v>
      </c>
      <c r="P2" s="18">
        <v>4061.0</v>
      </c>
      <c r="Q2" s="19">
        <v>2.0</v>
      </c>
      <c r="R2" s="20">
        <v>0.0</v>
      </c>
      <c r="S2" s="20">
        <v>0.06</v>
      </c>
      <c r="T2" s="21">
        <v>43770.0</v>
      </c>
      <c r="U2" s="21">
        <f t="shared" ref="U2:U32" si="3">V2-3</f>
        <v>43773</v>
      </c>
      <c r="V2" s="21">
        <v>43776.0</v>
      </c>
      <c r="W2" s="22">
        <v>43776.0</v>
      </c>
      <c r="X2" s="23">
        <v>43770.0</v>
      </c>
      <c r="Y2" s="24">
        <v>43776.0</v>
      </c>
      <c r="Z2" s="25" t="s">
        <v>44</v>
      </c>
      <c r="AA2" s="23" t="s">
        <v>45</v>
      </c>
      <c r="AB2" s="23"/>
      <c r="AC2" s="23"/>
      <c r="AD2" s="23"/>
      <c r="AE2" s="23"/>
      <c r="AF2" s="23"/>
      <c r="AG2" s="23"/>
      <c r="AH2" s="23"/>
      <c r="AI2" s="16"/>
      <c r="AJ2" s="17"/>
      <c r="AK2" s="16"/>
      <c r="AL2" s="9"/>
    </row>
    <row r="3">
      <c r="A3" s="10">
        <v>326967.0</v>
      </c>
      <c r="B3" s="11"/>
      <c r="C3" s="12"/>
      <c r="D3" s="12" t="s">
        <v>37</v>
      </c>
      <c r="E3" s="13" t="str">
        <f>VLOOKUP(A3,Plan3!$A$2:$B$4859,2,FALSE)</f>
        <v>#N/A</v>
      </c>
      <c r="F3" s="10">
        <v>9.100961132E9</v>
      </c>
      <c r="G3" s="14" t="s">
        <v>46</v>
      </c>
      <c r="H3" s="14" t="s">
        <v>47</v>
      </c>
      <c r="I3" s="15" t="s">
        <v>40</v>
      </c>
      <c r="J3" s="15" t="s">
        <v>41</v>
      </c>
      <c r="K3" s="16" t="s">
        <v>48</v>
      </c>
      <c r="L3" s="17" t="s">
        <v>43</v>
      </c>
      <c r="M3" s="17" t="s">
        <v>43</v>
      </c>
      <c r="N3" s="17" t="str">
        <f t="shared" si="1"/>
        <v>#REF!</v>
      </c>
      <c r="O3" s="17" t="str">
        <f t="shared" si="2"/>
        <v>#REF!</v>
      </c>
      <c r="P3" s="26">
        <v>10131.0</v>
      </c>
      <c r="Q3" s="19">
        <v>4.0</v>
      </c>
      <c r="R3" s="20">
        <v>0.0</v>
      </c>
      <c r="S3" s="20">
        <v>0.19</v>
      </c>
      <c r="T3" s="21">
        <v>43770.0</v>
      </c>
      <c r="U3" s="21">
        <f t="shared" si="3"/>
        <v>43773</v>
      </c>
      <c r="V3" s="21">
        <v>43776.0</v>
      </c>
      <c r="W3" s="22">
        <v>43776.0</v>
      </c>
      <c r="X3" s="23">
        <v>43770.0</v>
      </c>
      <c r="Y3" s="24">
        <v>43776.0</v>
      </c>
      <c r="Z3" s="25" t="s">
        <v>44</v>
      </c>
      <c r="AA3" s="25" t="s">
        <v>45</v>
      </c>
      <c r="AB3" s="25"/>
      <c r="AC3" s="25"/>
      <c r="AD3" s="25"/>
      <c r="AE3" s="25"/>
      <c r="AF3" s="25"/>
      <c r="AG3" s="25"/>
      <c r="AH3" s="25"/>
      <c r="AI3" s="27"/>
      <c r="AJ3" s="28"/>
      <c r="AK3" s="27"/>
      <c r="AL3" s="9"/>
    </row>
    <row r="4">
      <c r="A4" s="10">
        <v>327047.0</v>
      </c>
      <c r="B4" s="11"/>
      <c r="C4" s="12"/>
      <c r="D4" s="12" t="s">
        <v>49</v>
      </c>
      <c r="E4" s="13" t="str">
        <f>VLOOKUP(A4,Plan3!$A$2:$B$4859,2,FALSE)</f>
        <v>#N/A</v>
      </c>
      <c r="F4" s="10">
        <v>9.100889445E9</v>
      </c>
      <c r="G4" s="14" t="s">
        <v>50</v>
      </c>
      <c r="H4" s="14" t="s">
        <v>47</v>
      </c>
      <c r="I4" s="15" t="s">
        <v>40</v>
      </c>
      <c r="J4" s="15" t="s">
        <v>41</v>
      </c>
      <c r="K4" s="16" t="s">
        <v>48</v>
      </c>
      <c r="L4" s="17" t="s">
        <v>51</v>
      </c>
      <c r="M4" s="17" t="s">
        <v>43</v>
      </c>
      <c r="N4" s="29" t="str">
        <f>VLOOKUP(A4,Plan2!$A$1:$F$92,5,FALSE)</f>
        <v>-8.0887401</v>
      </c>
      <c r="O4" s="29" t="str">
        <f>VLOOKUP(A4,Plan2!$A$1:$F$92,6,FALSE)</f>
        <v>-37.6034571</v>
      </c>
      <c r="P4" s="26">
        <v>4950.0</v>
      </c>
      <c r="Q4" s="19">
        <v>2.0</v>
      </c>
      <c r="R4" s="20">
        <v>0.0</v>
      </c>
      <c r="S4" s="20">
        <v>0.06</v>
      </c>
      <c r="T4" s="21">
        <v>43770.0</v>
      </c>
      <c r="U4" s="21">
        <f t="shared" si="3"/>
        <v>43773</v>
      </c>
      <c r="V4" s="21">
        <v>43776.0</v>
      </c>
      <c r="W4" s="22">
        <v>43776.0</v>
      </c>
      <c r="X4" s="23">
        <v>43770.0</v>
      </c>
      <c r="Y4" s="24">
        <v>43776.0</v>
      </c>
      <c r="Z4" s="25" t="s">
        <v>44</v>
      </c>
      <c r="AA4" s="23" t="s">
        <v>52</v>
      </c>
      <c r="AB4" s="23"/>
      <c r="AC4" s="23"/>
      <c r="AD4" s="23"/>
      <c r="AE4" s="23"/>
      <c r="AF4" s="23"/>
      <c r="AG4" s="23"/>
      <c r="AH4" s="23"/>
      <c r="AI4" s="16"/>
      <c r="AJ4" s="17"/>
      <c r="AK4" s="16"/>
      <c r="AL4" s="9"/>
    </row>
    <row r="5">
      <c r="A5" s="10">
        <v>327052.0</v>
      </c>
      <c r="B5" s="11"/>
      <c r="C5" s="12"/>
      <c r="D5" s="12" t="s">
        <v>49</v>
      </c>
      <c r="E5" s="13" t="str">
        <f>VLOOKUP(A5,Plan3!$A$2:$B$4859,2,FALSE)</f>
        <v>#N/A</v>
      </c>
      <c r="F5" s="10">
        <v>9.100975135E9</v>
      </c>
      <c r="G5" s="14" t="s">
        <v>53</v>
      </c>
      <c r="H5" s="14" t="s">
        <v>47</v>
      </c>
      <c r="I5" s="15" t="s">
        <v>40</v>
      </c>
      <c r="J5" s="15" t="s">
        <v>41</v>
      </c>
      <c r="K5" s="16" t="s">
        <v>48</v>
      </c>
      <c r="L5" s="17" t="s">
        <v>51</v>
      </c>
      <c r="M5" s="17" t="s">
        <v>43</v>
      </c>
      <c r="N5" s="29" t="str">
        <f>VLOOKUP(A5,Plan2!$A$1:$F$92,5,FALSE)</f>
        <v>-8.1280432</v>
      </c>
      <c r="O5" s="29" t="str">
        <f>VLOOKUP(A5,Plan2!$A$1:$F$92,6,FALSE)</f>
        <v>-37.627045</v>
      </c>
      <c r="P5" s="18">
        <v>5009.0</v>
      </c>
      <c r="Q5" s="19">
        <v>3.0</v>
      </c>
      <c r="R5" s="20">
        <v>0.0</v>
      </c>
      <c r="S5" s="20">
        <v>0.18</v>
      </c>
      <c r="T5" s="21">
        <v>43770.0</v>
      </c>
      <c r="U5" s="21">
        <f t="shared" si="3"/>
        <v>43773</v>
      </c>
      <c r="V5" s="21">
        <v>43776.0</v>
      </c>
      <c r="W5" s="22">
        <v>43776.0</v>
      </c>
      <c r="X5" s="23">
        <v>43770.0</v>
      </c>
      <c r="Y5" s="24">
        <v>43776.0</v>
      </c>
      <c r="Z5" s="25" t="s">
        <v>44</v>
      </c>
      <c r="AA5" s="23" t="s">
        <v>52</v>
      </c>
      <c r="AB5" s="23"/>
      <c r="AC5" s="23"/>
      <c r="AD5" s="23"/>
      <c r="AE5" s="23"/>
      <c r="AF5" s="23"/>
      <c r="AG5" s="23"/>
      <c r="AH5" s="23"/>
      <c r="AI5" s="16"/>
      <c r="AJ5" s="17"/>
      <c r="AK5" s="16"/>
      <c r="AL5" s="9"/>
    </row>
    <row r="6">
      <c r="A6" s="10">
        <v>327054.0</v>
      </c>
      <c r="B6" s="11"/>
      <c r="C6" s="12"/>
      <c r="D6" s="12" t="s">
        <v>49</v>
      </c>
      <c r="E6" s="13" t="str">
        <f>VLOOKUP(A6,Plan3!$A$2:$B$4859,2,FALSE)</f>
        <v>#N/A</v>
      </c>
      <c r="F6" s="10">
        <v>9.100979639E9</v>
      </c>
      <c r="G6" s="14" t="s">
        <v>54</v>
      </c>
      <c r="H6" s="14" t="s">
        <v>47</v>
      </c>
      <c r="I6" s="30" t="s">
        <v>55</v>
      </c>
      <c r="J6" s="15" t="s">
        <v>41</v>
      </c>
      <c r="K6" s="16" t="s">
        <v>48</v>
      </c>
      <c r="L6" s="17" t="s">
        <v>56</v>
      </c>
      <c r="M6" s="17" t="s">
        <v>43</v>
      </c>
      <c r="N6" s="29" t="str">
        <f>VLOOKUP(A6,Plan2!$A$1:$F$92,5,FALSE)</f>
        <v>-8.2070493</v>
      </c>
      <c r="O6" s="29" t="str">
        <f>VLOOKUP(A6,Plan2!$A$1:$F$92,6,FALSE)</f>
        <v>-38.057225</v>
      </c>
      <c r="P6" s="18">
        <v>3135.0</v>
      </c>
      <c r="Q6" s="19">
        <v>2.0</v>
      </c>
      <c r="R6" s="20">
        <v>0.0</v>
      </c>
      <c r="S6" s="20">
        <v>0.09</v>
      </c>
      <c r="T6" s="21">
        <v>43770.0</v>
      </c>
      <c r="U6" s="21">
        <f t="shared" si="3"/>
        <v>43773</v>
      </c>
      <c r="V6" s="21">
        <v>43776.0</v>
      </c>
      <c r="W6" s="31">
        <v>43776.0</v>
      </c>
      <c r="X6" s="23">
        <v>43770.0</v>
      </c>
      <c r="Y6" s="24">
        <v>43776.0</v>
      </c>
      <c r="Z6" s="25" t="s">
        <v>44</v>
      </c>
      <c r="AA6" s="23" t="s">
        <v>52</v>
      </c>
      <c r="AB6" s="23"/>
      <c r="AC6" s="23"/>
      <c r="AD6" s="23"/>
      <c r="AE6" s="23"/>
      <c r="AF6" s="23"/>
      <c r="AG6" s="23"/>
      <c r="AH6" s="23"/>
      <c r="AI6" s="16"/>
      <c r="AJ6" s="17"/>
      <c r="AK6" s="16"/>
      <c r="AL6" s="9"/>
    </row>
    <row r="7">
      <c r="A7" s="10">
        <v>327181.0</v>
      </c>
      <c r="B7" s="11"/>
      <c r="C7" s="12"/>
      <c r="D7" s="12" t="s">
        <v>49</v>
      </c>
      <c r="E7" s="13" t="str">
        <f>VLOOKUP(A7,Plan3!$A$2:$B$4859,2,FALSE)</f>
        <v>#N/A</v>
      </c>
      <c r="F7" s="10">
        <v>9.100975134E9</v>
      </c>
      <c r="G7" s="14" t="s">
        <v>57</v>
      </c>
      <c r="H7" s="14" t="s">
        <v>47</v>
      </c>
      <c r="I7" s="15" t="s">
        <v>40</v>
      </c>
      <c r="J7" s="15" t="s">
        <v>41</v>
      </c>
      <c r="K7" s="16" t="s">
        <v>48</v>
      </c>
      <c r="L7" s="17" t="s">
        <v>51</v>
      </c>
      <c r="M7" s="17" t="s">
        <v>43</v>
      </c>
      <c r="N7" s="29" t="str">
        <f>VLOOKUP(A7,Plan2!$A$1:$F$92,5,FALSE)</f>
        <v>-8.1285066</v>
      </c>
      <c r="O7" s="29" t="str">
        <f>VLOOKUP(A7,Plan2!$A$1:$F$92,6,FALSE)</f>
        <v>-37.6262101</v>
      </c>
      <c r="P7" s="18">
        <v>6156.0</v>
      </c>
      <c r="Q7" s="19">
        <v>4.0</v>
      </c>
      <c r="R7" s="20">
        <v>0.0</v>
      </c>
      <c r="S7" s="20">
        <v>0.18</v>
      </c>
      <c r="T7" s="21">
        <v>43770.0</v>
      </c>
      <c r="U7" s="21">
        <f t="shared" si="3"/>
        <v>43773</v>
      </c>
      <c r="V7" s="21">
        <v>43776.0</v>
      </c>
      <c r="W7" s="31">
        <v>43776.0</v>
      </c>
      <c r="X7" s="23">
        <v>43770.0</v>
      </c>
      <c r="Y7" s="24">
        <v>43776.0</v>
      </c>
      <c r="Z7" s="25" t="s">
        <v>44</v>
      </c>
      <c r="AA7" s="23" t="s">
        <v>52</v>
      </c>
      <c r="AB7" s="23"/>
      <c r="AC7" s="23"/>
      <c r="AD7" s="23"/>
      <c r="AE7" s="23"/>
      <c r="AF7" s="23"/>
      <c r="AG7" s="23"/>
      <c r="AH7" s="23"/>
      <c r="AI7" s="16"/>
      <c r="AJ7" s="17"/>
      <c r="AK7" s="16"/>
      <c r="AL7" s="9"/>
    </row>
    <row r="8">
      <c r="A8" s="10">
        <v>327233.0</v>
      </c>
      <c r="B8" s="11"/>
      <c r="C8" s="12"/>
      <c r="D8" s="12" t="s">
        <v>58</v>
      </c>
      <c r="E8" s="13" t="str">
        <f>VLOOKUP(A8,Plan3!$A$2:$B$4859,2,FALSE)</f>
        <v>#N/A</v>
      </c>
      <c r="F8" s="10">
        <v>9.100978131E9</v>
      </c>
      <c r="G8" s="14" t="s">
        <v>59</v>
      </c>
      <c r="H8" s="14" t="s">
        <v>47</v>
      </c>
      <c r="I8" s="15" t="s">
        <v>40</v>
      </c>
      <c r="J8" s="15" t="s">
        <v>41</v>
      </c>
      <c r="K8" s="16" t="s">
        <v>48</v>
      </c>
      <c r="L8" s="17" t="s">
        <v>60</v>
      </c>
      <c r="M8" s="17" t="s">
        <v>60</v>
      </c>
      <c r="N8" s="17" t="str">
        <f t="shared" ref="N8:N9" si="4">VLOOKUP(A8,'[1]Carteira de Novembro'!A$2:C$203,2,FALSE)</f>
        <v>#REF!</v>
      </c>
      <c r="O8" s="17" t="str">
        <f t="shared" ref="O8:O9" si="5">VLOOKUP(A8,'[1]Carteira de Novembro'!A$2:C$203,3,FALSE)</f>
        <v>#REF!</v>
      </c>
      <c r="P8" s="18">
        <v>4339.0</v>
      </c>
      <c r="Q8" s="19">
        <v>2.0</v>
      </c>
      <c r="R8" s="20">
        <v>0.0</v>
      </c>
      <c r="S8" s="20">
        <v>0.05</v>
      </c>
      <c r="T8" s="21">
        <v>43770.0</v>
      </c>
      <c r="U8" s="21">
        <f t="shared" si="3"/>
        <v>43773</v>
      </c>
      <c r="V8" s="21">
        <v>43776.0</v>
      </c>
      <c r="W8" s="31">
        <v>43776.0</v>
      </c>
      <c r="X8" s="23">
        <v>43770.0</v>
      </c>
      <c r="Y8" s="24">
        <v>43776.0</v>
      </c>
      <c r="Z8" s="25" t="s">
        <v>44</v>
      </c>
      <c r="AA8" s="23" t="s">
        <v>52</v>
      </c>
      <c r="AB8" s="23"/>
      <c r="AC8" s="23"/>
      <c r="AD8" s="23"/>
      <c r="AE8" s="23"/>
      <c r="AF8" s="23"/>
      <c r="AG8" s="23"/>
      <c r="AH8" s="23"/>
      <c r="AI8" s="16"/>
      <c r="AJ8" s="17"/>
      <c r="AK8" s="16"/>
      <c r="AL8" s="9"/>
    </row>
    <row r="9">
      <c r="A9" s="10">
        <v>327236.0</v>
      </c>
      <c r="B9" s="11"/>
      <c r="C9" s="12"/>
      <c r="D9" s="12" t="s">
        <v>58</v>
      </c>
      <c r="E9" s="13" t="str">
        <f>VLOOKUP(A9,Plan3!$A$2:$B$4859,2,FALSE)</f>
        <v>#N/A</v>
      </c>
      <c r="F9" s="10">
        <v>9.10098013E9</v>
      </c>
      <c r="G9" s="14" t="s">
        <v>61</v>
      </c>
      <c r="H9" s="14" t="s">
        <v>47</v>
      </c>
      <c r="I9" s="15" t="s">
        <v>40</v>
      </c>
      <c r="J9" s="15" t="s">
        <v>41</v>
      </c>
      <c r="K9" s="16" t="s">
        <v>48</v>
      </c>
      <c r="L9" s="17" t="s">
        <v>60</v>
      </c>
      <c r="M9" s="17" t="s">
        <v>60</v>
      </c>
      <c r="N9" s="17" t="str">
        <f t="shared" si="4"/>
        <v>#REF!</v>
      </c>
      <c r="O9" s="17" t="str">
        <f t="shared" si="5"/>
        <v>#REF!</v>
      </c>
      <c r="P9" s="18">
        <v>3016.0</v>
      </c>
      <c r="Q9" s="19">
        <v>2.0</v>
      </c>
      <c r="R9" s="20">
        <v>0.0</v>
      </c>
      <c r="S9" s="20">
        <v>0.1</v>
      </c>
      <c r="T9" s="21">
        <v>43770.0</v>
      </c>
      <c r="U9" s="21">
        <f t="shared" si="3"/>
        <v>43773</v>
      </c>
      <c r="V9" s="21">
        <v>43776.0</v>
      </c>
      <c r="W9" s="31">
        <v>43776.0</v>
      </c>
      <c r="X9" s="23">
        <v>43770.0</v>
      </c>
      <c r="Y9" s="24">
        <v>43776.0</v>
      </c>
      <c r="Z9" s="25" t="s">
        <v>44</v>
      </c>
      <c r="AA9" s="23" t="s">
        <v>52</v>
      </c>
      <c r="AB9" s="23"/>
      <c r="AC9" s="23"/>
      <c r="AD9" s="23"/>
      <c r="AE9" s="23"/>
      <c r="AF9" s="23"/>
      <c r="AG9" s="23"/>
      <c r="AH9" s="23"/>
      <c r="AI9" s="16"/>
      <c r="AJ9" s="17"/>
      <c r="AK9" s="16"/>
      <c r="AL9" s="9"/>
    </row>
    <row r="10">
      <c r="A10" s="10">
        <v>327237.0</v>
      </c>
      <c r="B10" s="11"/>
      <c r="C10" s="12"/>
      <c r="D10" s="12" t="s">
        <v>62</v>
      </c>
      <c r="E10" s="13" t="str">
        <f>VLOOKUP(A10,Plan3!$A$2:$B$4859,2,FALSE)</f>
        <v>#N/A</v>
      </c>
      <c r="F10" s="10">
        <v>9.100963652E9</v>
      </c>
      <c r="G10" s="14" t="s">
        <v>63</v>
      </c>
      <c r="H10" s="14" t="s">
        <v>47</v>
      </c>
      <c r="I10" s="15" t="s">
        <v>40</v>
      </c>
      <c r="J10" s="15" t="s">
        <v>41</v>
      </c>
      <c r="K10" s="16" t="s">
        <v>48</v>
      </c>
      <c r="L10" s="17" t="s">
        <v>64</v>
      </c>
      <c r="M10" s="17" t="s">
        <v>60</v>
      </c>
      <c r="N10" s="29" t="str">
        <f>VLOOKUP(A10,Plan2!$A$1:$F$92,5,FALSE)</f>
        <v>-8.6467452</v>
      </c>
      <c r="O10" s="29" t="str">
        <f>VLOOKUP(A10,Plan2!$A$1:$F$92,6,FALSE)</f>
        <v>-38.5989251</v>
      </c>
      <c r="P10" s="18">
        <v>11402.0</v>
      </c>
      <c r="Q10" s="19">
        <v>7.0</v>
      </c>
      <c r="R10" s="20">
        <v>0.0</v>
      </c>
      <c r="S10" s="20">
        <v>0.43</v>
      </c>
      <c r="T10" s="21">
        <v>43770.0</v>
      </c>
      <c r="U10" s="21">
        <f t="shared" si="3"/>
        <v>43773</v>
      </c>
      <c r="V10" s="21">
        <v>43776.0</v>
      </c>
      <c r="W10" s="31">
        <v>43776.0</v>
      </c>
      <c r="X10" s="23">
        <v>43770.0</v>
      </c>
      <c r="Y10" s="24">
        <v>43776.0</v>
      </c>
      <c r="Z10" s="25" t="s">
        <v>44</v>
      </c>
      <c r="AA10" s="23" t="s">
        <v>52</v>
      </c>
      <c r="AB10" s="23"/>
      <c r="AC10" s="23"/>
      <c r="AD10" s="23"/>
      <c r="AE10" s="23"/>
      <c r="AF10" s="23"/>
      <c r="AG10" s="23"/>
      <c r="AH10" s="23"/>
      <c r="AI10" s="16"/>
      <c r="AJ10" s="17"/>
      <c r="AK10" s="16"/>
      <c r="AL10" s="9"/>
    </row>
    <row r="11">
      <c r="A11" s="10">
        <v>327259.0</v>
      </c>
      <c r="B11" s="11"/>
      <c r="C11" s="12"/>
      <c r="D11" s="12" t="s">
        <v>65</v>
      </c>
      <c r="E11" s="13" t="str">
        <f>VLOOKUP(A11,Plan3!$A$2:$B$4859,2,FALSE)</f>
        <v>#N/A</v>
      </c>
      <c r="F11" s="10">
        <v>9.10096365E9</v>
      </c>
      <c r="G11" s="14" t="s">
        <v>66</v>
      </c>
      <c r="H11" s="14" t="s">
        <v>39</v>
      </c>
      <c r="I11" s="15" t="s">
        <v>40</v>
      </c>
      <c r="J11" s="15" t="s">
        <v>41</v>
      </c>
      <c r="K11" s="16" t="s">
        <v>42</v>
      </c>
      <c r="L11" s="17" t="s">
        <v>67</v>
      </c>
      <c r="M11" s="17" t="s">
        <v>60</v>
      </c>
      <c r="N11" s="29" t="str">
        <f>VLOOKUP(A11,Plan2!$A$1:$F$92,5,FALSE)</f>
        <v>-8.9639308</v>
      </c>
      <c r="O11" s="29" t="str">
        <f>VLOOKUP(A11,Plan2!$A$1:$F$92,6,FALSE)</f>
        <v>-38.2235105</v>
      </c>
      <c r="P11" s="18">
        <v>1772.0</v>
      </c>
      <c r="Q11" s="19">
        <v>1.0</v>
      </c>
      <c r="R11" s="20">
        <v>0.0</v>
      </c>
      <c r="S11" s="20">
        <v>0.04</v>
      </c>
      <c r="T11" s="21">
        <v>43770.0</v>
      </c>
      <c r="U11" s="21">
        <f t="shared" si="3"/>
        <v>43773</v>
      </c>
      <c r="V11" s="21">
        <v>43776.0</v>
      </c>
      <c r="W11" s="31">
        <v>43776.0</v>
      </c>
      <c r="X11" s="23">
        <v>43770.0</v>
      </c>
      <c r="Y11" s="24">
        <v>43776.0</v>
      </c>
      <c r="Z11" s="25" t="s">
        <v>44</v>
      </c>
      <c r="AA11" s="23" t="s">
        <v>52</v>
      </c>
      <c r="AB11" s="23"/>
      <c r="AC11" s="23"/>
      <c r="AD11" s="23"/>
      <c r="AE11" s="23"/>
      <c r="AF11" s="23"/>
      <c r="AG11" s="23"/>
      <c r="AH11" s="23"/>
      <c r="AI11" s="16"/>
      <c r="AJ11" s="17"/>
      <c r="AK11" s="16"/>
      <c r="AL11" s="9"/>
    </row>
    <row r="12">
      <c r="A12" s="10">
        <v>327260.0</v>
      </c>
      <c r="B12" s="11"/>
      <c r="C12" s="12"/>
      <c r="D12" s="12" t="s">
        <v>37</v>
      </c>
      <c r="E12" s="13" t="str">
        <f>VLOOKUP(A12,Plan3!$A$2:$B$4859,2,FALSE)</f>
        <v>#N/A</v>
      </c>
      <c r="F12" s="10">
        <v>9.100963651E9</v>
      </c>
      <c r="G12" s="14" t="s">
        <v>68</v>
      </c>
      <c r="H12" s="14" t="s">
        <v>47</v>
      </c>
      <c r="I12" s="15" t="s">
        <v>40</v>
      </c>
      <c r="J12" s="15" t="s">
        <v>41</v>
      </c>
      <c r="K12" s="16" t="s">
        <v>48</v>
      </c>
      <c r="L12" s="17" t="s">
        <v>69</v>
      </c>
      <c r="M12" s="17" t="s">
        <v>43</v>
      </c>
      <c r="N12" s="29" t="str">
        <f>VLOOKUP(A12,Plan2!$A$1:$F$92,5,FALSE)</f>
        <v>-8.0078797</v>
      </c>
      <c r="O12" s="29" t="str">
        <f>VLOOKUP(A12,Plan2!$A$1:$F$92,6,FALSE)</f>
        <v>-37.995669</v>
      </c>
      <c r="P12" s="18">
        <v>2830.0</v>
      </c>
      <c r="Q12" s="19">
        <v>2.0</v>
      </c>
      <c r="R12" s="20">
        <v>0.0</v>
      </c>
      <c r="S12" s="20">
        <v>0.04</v>
      </c>
      <c r="T12" s="21">
        <v>43770.0</v>
      </c>
      <c r="U12" s="21">
        <f t="shared" si="3"/>
        <v>43773</v>
      </c>
      <c r="V12" s="21">
        <v>43776.0</v>
      </c>
      <c r="W12" s="31">
        <v>43776.0</v>
      </c>
      <c r="X12" s="23">
        <v>43770.0</v>
      </c>
      <c r="Y12" s="24">
        <v>43776.0</v>
      </c>
      <c r="Z12" s="25" t="s">
        <v>44</v>
      </c>
      <c r="AA12" s="23" t="s">
        <v>52</v>
      </c>
      <c r="AB12" s="23"/>
      <c r="AC12" s="23"/>
      <c r="AD12" s="23"/>
      <c r="AE12" s="23"/>
      <c r="AF12" s="23"/>
      <c r="AG12" s="23"/>
      <c r="AH12" s="23"/>
      <c r="AI12" s="16"/>
      <c r="AJ12" s="17"/>
      <c r="AK12" s="16"/>
      <c r="AL12" s="9"/>
    </row>
    <row r="13">
      <c r="A13" s="10">
        <v>327267.0</v>
      </c>
      <c r="B13" s="11"/>
      <c r="C13" s="12"/>
      <c r="D13" s="12" t="s">
        <v>49</v>
      </c>
      <c r="E13" s="13" t="str">
        <f>VLOOKUP(A13,Plan3!$A$2:$B$4859,2,FALSE)</f>
        <v>#N/A</v>
      </c>
      <c r="F13" s="10">
        <v>9.100963648E9</v>
      </c>
      <c r="G13" s="14" t="s">
        <v>70</v>
      </c>
      <c r="H13" s="14" t="s">
        <v>47</v>
      </c>
      <c r="I13" s="15" t="s">
        <v>40</v>
      </c>
      <c r="J13" s="15" t="s">
        <v>41</v>
      </c>
      <c r="K13" s="16" t="s">
        <v>48</v>
      </c>
      <c r="L13" s="17" t="s">
        <v>51</v>
      </c>
      <c r="M13" s="17" t="s">
        <v>43</v>
      </c>
      <c r="N13" s="29" t="str">
        <f>VLOOKUP(A13,Plan2!$A$1:$F$92,5,FALSE)</f>
        <v>-8.0564487</v>
      </c>
      <c r="O13" s="29" t="str">
        <f>VLOOKUP(A13,Plan2!$A$1:$F$92,6,FALSE)</f>
        <v>-37.6262188</v>
      </c>
      <c r="P13" s="18">
        <v>3778.0</v>
      </c>
      <c r="Q13" s="19">
        <v>2.0</v>
      </c>
      <c r="R13" s="20">
        <v>0.0</v>
      </c>
      <c r="S13" s="20">
        <v>0.13</v>
      </c>
      <c r="T13" s="21">
        <v>43770.0</v>
      </c>
      <c r="U13" s="21">
        <f t="shared" si="3"/>
        <v>43773</v>
      </c>
      <c r="V13" s="21">
        <v>43776.0</v>
      </c>
      <c r="W13" s="31">
        <v>43776.0</v>
      </c>
      <c r="X13" s="23">
        <v>43770.0</v>
      </c>
      <c r="Y13" s="24">
        <v>43776.0</v>
      </c>
      <c r="Z13" s="25" t="s">
        <v>44</v>
      </c>
      <c r="AA13" s="23" t="s">
        <v>52</v>
      </c>
      <c r="AB13" s="23"/>
      <c r="AC13" s="23"/>
      <c r="AD13" s="23"/>
      <c r="AE13" s="23"/>
      <c r="AF13" s="23"/>
      <c r="AG13" s="23"/>
      <c r="AH13" s="23"/>
      <c r="AI13" s="16"/>
      <c r="AJ13" s="17"/>
      <c r="AK13" s="16"/>
      <c r="AL13" s="9"/>
    </row>
    <row r="14">
      <c r="A14" s="10">
        <v>327331.0</v>
      </c>
      <c r="B14" s="11"/>
      <c r="C14" s="12"/>
      <c r="D14" s="12" t="s">
        <v>58</v>
      </c>
      <c r="E14" s="13" t="str">
        <f>VLOOKUP(A14,Plan3!$A$2:$B$4859,2,FALSE)</f>
        <v>#N/A</v>
      </c>
      <c r="F14" s="10">
        <v>9.100980632E9</v>
      </c>
      <c r="G14" s="14" t="s">
        <v>72</v>
      </c>
      <c r="H14" s="14" t="s">
        <v>47</v>
      </c>
      <c r="I14" s="15" t="s">
        <v>40</v>
      </c>
      <c r="J14" s="15" t="s">
        <v>41</v>
      </c>
      <c r="K14" s="16" t="s">
        <v>42</v>
      </c>
      <c r="L14" s="17" t="s">
        <v>73</v>
      </c>
      <c r="M14" s="17" t="s">
        <v>60</v>
      </c>
      <c r="N14" s="17" t="str">
        <f>VLOOKUP(A14,'[1]Carteira de Novembro'!A$2:C$203,2,FALSE)</f>
        <v>#REF!</v>
      </c>
      <c r="O14" s="17" t="str">
        <f>VLOOKUP(A14,'[1]Carteira de Novembro'!A$2:C$203,3,FALSE)</f>
        <v>#REF!</v>
      </c>
      <c r="P14" s="18">
        <v>1709.0</v>
      </c>
      <c r="Q14" s="19">
        <v>1.0</v>
      </c>
      <c r="R14" s="20">
        <v>0.0</v>
      </c>
      <c r="S14" s="20">
        <v>0.06</v>
      </c>
      <c r="T14" s="21">
        <v>43770.0</v>
      </c>
      <c r="U14" s="21">
        <f t="shared" si="3"/>
        <v>43773</v>
      </c>
      <c r="V14" s="21">
        <v>43776.0</v>
      </c>
      <c r="W14" s="31">
        <v>43776.0</v>
      </c>
      <c r="X14" s="23">
        <v>43770.0</v>
      </c>
      <c r="Y14" s="24">
        <v>43776.0</v>
      </c>
      <c r="Z14" s="25" t="s">
        <v>44</v>
      </c>
      <c r="AA14" s="23" t="s">
        <v>52</v>
      </c>
      <c r="AB14" s="23"/>
      <c r="AC14" s="23"/>
      <c r="AD14" s="23"/>
      <c r="AE14" s="23"/>
      <c r="AF14" s="23"/>
      <c r="AG14" s="23"/>
      <c r="AH14" s="23"/>
      <c r="AI14" s="16"/>
      <c r="AJ14" s="17"/>
      <c r="AK14" s="16"/>
      <c r="AL14" s="9"/>
    </row>
    <row r="15">
      <c r="A15" s="10">
        <v>327334.0</v>
      </c>
      <c r="B15" s="11"/>
      <c r="C15" s="12"/>
      <c r="D15" s="12" t="s">
        <v>74</v>
      </c>
      <c r="E15" s="13" t="str">
        <f>VLOOKUP(A15,Plan3!$A$2:$B$4859,2,FALSE)</f>
        <v>#N/A</v>
      </c>
      <c r="F15" s="10">
        <v>9.100975138E9</v>
      </c>
      <c r="G15" s="14" t="s">
        <v>75</v>
      </c>
      <c r="H15" s="14" t="s">
        <v>47</v>
      </c>
      <c r="I15" s="15" t="s">
        <v>40</v>
      </c>
      <c r="J15" s="15" t="s">
        <v>41</v>
      </c>
      <c r="K15" s="16" t="s">
        <v>48</v>
      </c>
      <c r="L15" s="17" t="s">
        <v>76</v>
      </c>
      <c r="M15" s="17" t="s">
        <v>60</v>
      </c>
      <c r="N15" s="29" t="str">
        <f>VLOOKUP(A15,Plan2!$A$1:$F$92,5,FALSE)</f>
        <v>-8.3366438</v>
      </c>
      <c r="O15" s="29" t="str">
        <f>VLOOKUP(A15,Plan2!$A$1:$F$92,6,FALSE)</f>
        <v>-39.1335493</v>
      </c>
      <c r="P15" s="18">
        <v>2840.0</v>
      </c>
      <c r="Q15" s="19">
        <v>1.0</v>
      </c>
      <c r="R15" s="20">
        <v>0.0</v>
      </c>
      <c r="S15" s="20">
        <v>0.04</v>
      </c>
      <c r="T15" s="21">
        <v>43770.0</v>
      </c>
      <c r="U15" s="21">
        <f t="shared" si="3"/>
        <v>43773</v>
      </c>
      <c r="V15" s="21">
        <v>43776.0</v>
      </c>
      <c r="W15" s="31">
        <v>43776.0</v>
      </c>
      <c r="X15" s="23">
        <v>43770.0</v>
      </c>
      <c r="Y15" s="24">
        <v>43776.0</v>
      </c>
      <c r="Z15" s="25" t="s">
        <v>44</v>
      </c>
      <c r="AA15" s="23" t="s">
        <v>52</v>
      </c>
      <c r="AB15" s="23"/>
      <c r="AC15" s="23"/>
      <c r="AD15" s="23"/>
      <c r="AE15" s="23"/>
      <c r="AF15" s="23"/>
      <c r="AG15" s="23"/>
      <c r="AH15" s="23"/>
      <c r="AI15" s="16"/>
      <c r="AJ15" s="17"/>
      <c r="AK15" s="16"/>
      <c r="AL15" s="9"/>
    </row>
    <row r="16">
      <c r="A16" s="10">
        <v>327538.0</v>
      </c>
      <c r="B16" s="11"/>
      <c r="C16" s="12"/>
      <c r="D16" s="12" t="s">
        <v>77</v>
      </c>
      <c r="E16" s="13" t="str">
        <f>VLOOKUP(A16,Plan3!$A$2:$B$4859,2,FALSE)</f>
        <v>#N/A</v>
      </c>
      <c r="F16" s="10">
        <v>9.100960639E9</v>
      </c>
      <c r="G16" s="14" t="s">
        <v>78</v>
      </c>
      <c r="H16" s="14" t="s">
        <v>47</v>
      </c>
      <c r="I16" s="15" t="s">
        <v>40</v>
      </c>
      <c r="J16" s="15" t="s">
        <v>41</v>
      </c>
      <c r="K16" s="16" t="s">
        <v>48</v>
      </c>
      <c r="L16" s="17" t="s">
        <v>79</v>
      </c>
      <c r="M16" s="17" t="s">
        <v>60</v>
      </c>
      <c r="N16" s="17" t="str">
        <f t="shared" ref="N16:N17" si="6">VLOOKUP(A16,'[1]Carteira de Novembro'!A$2:C$203,2,FALSE)</f>
        <v>#REF!</v>
      </c>
      <c r="O16" s="17" t="str">
        <f t="shared" ref="O16:O17" si="7">VLOOKUP(A16,'[1]Carteira de Novembro'!A$2:C$203,3,FALSE)</f>
        <v>#REF!</v>
      </c>
      <c r="P16" s="26">
        <v>1700.0</v>
      </c>
      <c r="Q16" s="19">
        <v>1.0</v>
      </c>
      <c r="R16" s="20">
        <v>0.0</v>
      </c>
      <c r="S16" s="20">
        <v>0.06</v>
      </c>
      <c r="T16" s="21">
        <v>43770.0</v>
      </c>
      <c r="U16" s="21">
        <f t="shared" si="3"/>
        <v>43774</v>
      </c>
      <c r="V16" s="21">
        <v>43777.0</v>
      </c>
      <c r="W16" s="31">
        <v>43783.0</v>
      </c>
      <c r="X16" s="24">
        <v>43770.0</v>
      </c>
      <c r="Y16" s="24">
        <v>43777.0</v>
      </c>
      <c r="Z16" s="25" t="s">
        <v>44</v>
      </c>
      <c r="AA16" s="23" t="s">
        <v>52</v>
      </c>
      <c r="AB16" s="23"/>
      <c r="AC16" s="23"/>
      <c r="AD16" s="23"/>
      <c r="AE16" s="23"/>
      <c r="AF16" s="23"/>
      <c r="AG16" s="23"/>
      <c r="AH16" s="23"/>
      <c r="AI16" s="16"/>
      <c r="AJ16" s="17"/>
      <c r="AK16" s="16"/>
      <c r="AL16" s="9"/>
    </row>
    <row r="17">
      <c r="A17" s="10">
        <v>327540.0</v>
      </c>
      <c r="B17" s="11"/>
      <c r="C17" s="12"/>
      <c r="D17" s="12" t="s">
        <v>77</v>
      </c>
      <c r="E17" s="13" t="str">
        <f>VLOOKUP(A17,Plan3!$A$2:$B$4859,2,FALSE)</f>
        <v>#N/A</v>
      </c>
      <c r="F17" s="10">
        <v>9.10097565E9</v>
      </c>
      <c r="G17" s="14" t="s">
        <v>80</v>
      </c>
      <c r="H17" s="14" t="s">
        <v>47</v>
      </c>
      <c r="I17" s="15" t="s">
        <v>40</v>
      </c>
      <c r="J17" s="15" t="s">
        <v>41</v>
      </c>
      <c r="K17" s="16" t="s">
        <v>48</v>
      </c>
      <c r="L17" s="17" t="s">
        <v>60</v>
      </c>
      <c r="M17" s="17" t="s">
        <v>60</v>
      </c>
      <c r="N17" s="17" t="str">
        <f t="shared" si="6"/>
        <v>#REF!</v>
      </c>
      <c r="O17" s="17" t="str">
        <f t="shared" si="7"/>
        <v>#REF!</v>
      </c>
      <c r="P17" s="26">
        <v>5524.0</v>
      </c>
      <c r="Q17" s="19">
        <v>3.0</v>
      </c>
      <c r="R17" s="20">
        <v>0.0</v>
      </c>
      <c r="S17" s="20">
        <v>0.16</v>
      </c>
      <c r="T17" s="21">
        <v>43770.0</v>
      </c>
      <c r="U17" s="21">
        <f t="shared" si="3"/>
        <v>43774</v>
      </c>
      <c r="V17" s="21">
        <v>43777.0</v>
      </c>
      <c r="W17" s="31">
        <v>43783.0</v>
      </c>
      <c r="X17" s="24">
        <v>43770.0</v>
      </c>
      <c r="Y17" s="24">
        <v>43777.0</v>
      </c>
      <c r="Z17" s="25" t="s">
        <v>44</v>
      </c>
      <c r="AA17" s="23" t="s">
        <v>52</v>
      </c>
      <c r="AB17" s="23"/>
      <c r="AC17" s="23"/>
      <c r="AD17" s="23"/>
      <c r="AE17" s="23"/>
      <c r="AF17" s="23"/>
      <c r="AG17" s="23"/>
      <c r="AH17" s="23"/>
      <c r="AI17" s="16"/>
      <c r="AJ17" s="17"/>
      <c r="AK17" s="16"/>
      <c r="AL17" s="9"/>
    </row>
    <row r="18">
      <c r="A18" s="10">
        <v>327541.0</v>
      </c>
      <c r="B18" s="11"/>
      <c r="C18" s="12"/>
      <c r="D18" s="12" t="s">
        <v>62</v>
      </c>
      <c r="E18" s="13" t="str">
        <f>VLOOKUP(A18,Plan3!$A$2:$B$4859,2,FALSE)</f>
        <v>#N/A</v>
      </c>
      <c r="F18" s="10">
        <v>9.100965145E9</v>
      </c>
      <c r="G18" s="14" t="s">
        <v>81</v>
      </c>
      <c r="H18" s="14" t="s">
        <v>47</v>
      </c>
      <c r="I18" s="15" t="s">
        <v>40</v>
      </c>
      <c r="J18" s="15" t="s">
        <v>41</v>
      </c>
      <c r="K18" s="16" t="s">
        <v>48</v>
      </c>
      <c r="L18" s="17" t="s">
        <v>64</v>
      </c>
      <c r="M18" s="17" t="s">
        <v>60</v>
      </c>
      <c r="N18" s="29" t="str">
        <f>VLOOKUP(A18,Plan2!$A$1:$F$92,5,FALSE)</f>
        <v>-8.4928634</v>
      </c>
      <c r="O18" s="29" t="str">
        <f>VLOOKUP(A18,Plan2!$A$1:$F$92,6,FALSE)</f>
        <v>-38.5960583</v>
      </c>
      <c r="P18" s="26">
        <v>2811.0</v>
      </c>
      <c r="Q18" s="19">
        <v>1.0</v>
      </c>
      <c r="R18" s="20">
        <v>0.0</v>
      </c>
      <c r="S18" s="20">
        <v>0.06</v>
      </c>
      <c r="T18" s="21">
        <v>43770.0</v>
      </c>
      <c r="U18" s="21">
        <f t="shared" si="3"/>
        <v>43774</v>
      </c>
      <c r="V18" s="21">
        <v>43777.0</v>
      </c>
      <c r="W18" s="31">
        <v>43783.0</v>
      </c>
      <c r="X18" s="24">
        <v>43770.0</v>
      </c>
      <c r="Y18" s="24">
        <v>43777.0</v>
      </c>
      <c r="Z18" s="25" t="s">
        <v>44</v>
      </c>
      <c r="AA18" s="23" t="s">
        <v>52</v>
      </c>
      <c r="AB18" s="23"/>
      <c r="AC18" s="23"/>
      <c r="AD18" s="23"/>
      <c r="AE18" s="23"/>
      <c r="AF18" s="23"/>
      <c r="AG18" s="23"/>
      <c r="AH18" s="23"/>
      <c r="AI18" s="16"/>
      <c r="AJ18" s="17"/>
      <c r="AK18" s="16"/>
      <c r="AL18" s="9"/>
    </row>
    <row r="19">
      <c r="A19" s="10">
        <v>327547.0</v>
      </c>
      <c r="B19" s="11"/>
      <c r="C19" s="12"/>
      <c r="D19" s="12" t="s">
        <v>82</v>
      </c>
      <c r="E19" s="13" t="str">
        <f>VLOOKUP(A19,Plan3!$A$2:$B$4859,2,FALSE)</f>
        <v>#N/A</v>
      </c>
      <c r="F19" s="10">
        <v>9.10097516E9</v>
      </c>
      <c r="G19" s="14" t="s">
        <v>83</v>
      </c>
      <c r="H19" s="14" t="s">
        <v>47</v>
      </c>
      <c r="I19" s="15" t="s">
        <v>40</v>
      </c>
      <c r="J19" s="15" t="s">
        <v>41</v>
      </c>
      <c r="K19" s="16" t="s">
        <v>48</v>
      </c>
      <c r="L19" s="17" t="s">
        <v>84</v>
      </c>
      <c r="M19" s="17" t="s">
        <v>60</v>
      </c>
      <c r="N19" s="29" t="str">
        <f>VLOOKUP(A19,Plan2!$A$1:$F$92,5,FALSE)</f>
        <v>-8.3007336</v>
      </c>
      <c r="O19" s="29" t="str">
        <f>VLOOKUP(A19,Plan2!$A$1:$F$92,6,FALSE)</f>
        <v>-38.7527597</v>
      </c>
      <c r="P19" s="18">
        <v>6389.0</v>
      </c>
      <c r="Q19" s="19">
        <v>4.0</v>
      </c>
      <c r="R19" s="20">
        <v>0.0</v>
      </c>
      <c r="S19" s="20">
        <v>0.24</v>
      </c>
      <c r="T19" s="21">
        <v>43770.0</v>
      </c>
      <c r="U19" s="21">
        <f t="shared" si="3"/>
        <v>43774</v>
      </c>
      <c r="V19" s="21">
        <v>43777.0</v>
      </c>
      <c r="W19" s="22">
        <v>43783.0</v>
      </c>
      <c r="X19" s="24">
        <v>43770.0</v>
      </c>
      <c r="Y19" s="24">
        <v>43777.0</v>
      </c>
      <c r="Z19" s="25" t="s">
        <v>44</v>
      </c>
      <c r="AA19" s="23" t="s">
        <v>52</v>
      </c>
      <c r="AB19" s="23"/>
      <c r="AC19" s="23"/>
      <c r="AD19" s="23"/>
      <c r="AE19" s="23"/>
      <c r="AF19" s="23"/>
      <c r="AG19" s="23"/>
      <c r="AH19" s="23"/>
      <c r="AI19" s="16"/>
      <c r="AJ19" s="17"/>
      <c r="AK19" s="16"/>
      <c r="AL19" s="9"/>
    </row>
    <row r="20">
      <c r="A20" s="10">
        <v>327548.0</v>
      </c>
      <c r="B20" s="11"/>
      <c r="C20" s="12"/>
      <c r="D20" s="12" t="s">
        <v>65</v>
      </c>
      <c r="E20" s="13" t="str">
        <f>VLOOKUP(A20,Plan3!$A$2:$B$4859,2,FALSE)</f>
        <v>#N/A</v>
      </c>
      <c r="F20" s="10">
        <v>9.100971654E9</v>
      </c>
      <c r="G20" s="14" t="s">
        <v>85</v>
      </c>
      <c r="H20" s="14" t="s">
        <v>39</v>
      </c>
      <c r="I20" s="15" t="s">
        <v>40</v>
      </c>
      <c r="J20" s="15" t="s">
        <v>41</v>
      </c>
      <c r="K20" s="16" t="s">
        <v>42</v>
      </c>
      <c r="L20" s="17" t="s">
        <v>86</v>
      </c>
      <c r="M20" s="17" t="s">
        <v>60</v>
      </c>
      <c r="N20" s="29" t="str">
        <f>VLOOKUP(A20,Plan2!$A$1:$F$92,5,FALSE)</f>
        <v>-8.1149664</v>
      </c>
      <c r="O20" s="29" t="str">
        <f>VLOOKUP(A20,Plan2!$A$1:$F$92,6,FALSE)</f>
        <v>-38.9472947</v>
      </c>
      <c r="P20" s="26">
        <v>4379.0</v>
      </c>
      <c r="Q20" s="19">
        <v>2.0</v>
      </c>
      <c r="R20" s="20">
        <v>0.0</v>
      </c>
      <c r="S20" s="20">
        <v>0.08</v>
      </c>
      <c r="T20" s="21">
        <v>43770.0</v>
      </c>
      <c r="U20" s="21">
        <f t="shared" si="3"/>
        <v>43774</v>
      </c>
      <c r="V20" s="21">
        <v>43777.0</v>
      </c>
      <c r="W20" s="22">
        <v>43783.0</v>
      </c>
      <c r="X20" s="24">
        <v>43770.0</v>
      </c>
      <c r="Y20" s="24">
        <v>43777.0</v>
      </c>
      <c r="Z20" s="25" t="s">
        <v>44</v>
      </c>
      <c r="AA20" s="23" t="s">
        <v>45</v>
      </c>
      <c r="AB20" s="23"/>
      <c r="AC20" s="23"/>
      <c r="AD20" s="23"/>
      <c r="AE20" s="23"/>
      <c r="AF20" s="23"/>
      <c r="AG20" s="23"/>
      <c r="AH20" s="23"/>
      <c r="AI20" s="16"/>
      <c r="AJ20" s="17"/>
      <c r="AK20" s="16"/>
      <c r="AL20" s="9"/>
    </row>
    <row r="21" ht="15.75" customHeight="1">
      <c r="A21" s="10">
        <v>327553.0</v>
      </c>
      <c r="B21" s="11"/>
      <c r="C21" s="12"/>
      <c r="D21" s="12" t="s">
        <v>58</v>
      </c>
      <c r="E21" s="13" t="str">
        <f>VLOOKUP(A21,Plan3!$A$2:$B$4859,2,FALSE)</f>
        <v>#N/A</v>
      </c>
      <c r="F21" s="10">
        <v>9.100961156E9</v>
      </c>
      <c r="G21" s="14" t="s">
        <v>87</v>
      </c>
      <c r="H21" s="14" t="s">
        <v>47</v>
      </c>
      <c r="I21" s="15" t="s">
        <v>40</v>
      </c>
      <c r="J21" s="15" t="s">
        <v>41</v>
      </c>
      <c r="K21" s="16" t="s">
        <v>48</v>
      </c>
      <c r="L21" s="17" t="s">
        <v>88</v>
      </c>
      <c r="M21" s="17" t="s">
        <v>60</v>
      </c>
      <c r="N21" s="17" t="str">
        <f>VLOOKUP(A21,'[1]Carteira de Novembro'!A$2:C$203,2,FALSE)</f>
        <v>#REF!</v>
      </c>
      <c r="O21" s="17" t="str">
        <f>VLOOKUP(A21,'[1]Carteira de Novembro'!A$2:C$203,3,FALSE)</f>
        <v>#REF!</v>
      </c>
      <c r="P21" s="26">
        <v>4732.0</v>
      </c>
      <c r="Q21" s="19">
        <v>2.0</v>
      </c>
      <c r="R21" s="20">
        <v>0.0</v>
      </c>
      <c r="S21" s="20">
        <v>0.17</v>
      </c>
      <c r="T21" s="21">
        <v>43770.0</v>
      </c>
      <c r="U21" s="21">
        <f t="shared" si="3"/>
        <v>43774</v>
      </c>
      <c r="V21" s="21">
        <v>43777.0</v>
      </c>
      <c r="W21" s="22">
        <v>43783.0</v>
      </c>
      <c r="X21" s="24">
        <v>43770.0</v>
      </c>
      <c r="Y21" s="24">
        <v>43777.0</v>
      </c>
      <c r="Z21" s="25" t="s">
        <v>44</v>
      </c>
      <c r="AA21" s="23" t="s">
        <v>45</v>
      </c>
      <c r="AB21" s="23"/>
      <c r="AC21" s="23"/>
      <c r="AD21" s="23"/>
      <c r="AE21" s="23"/>
      <c r="AF21" s="23"/>
      <c r="AG21" s="23"/>
      <c r="AH21" s="23"/>
      <c r="AI21" s="16"/>
      <c r="AJ21" s="17"/>
      <c r="AK21" s="16"/>
      <c r="AL21" s="9"/>
    </row>
    <row r="22" ht="15.75" customHeight="1">
      <c r="A22" s="10">
        <v>327554.0</v>
      </c>
      <c r="B22" s="11"/>
      <c r="C22" s="12"/>
      <c r="D22" s="12" t="s">
        <v>82</v>
      </c>
      <c r="E22" s="13" t="str">
        <f>VLOOKUP(A22,Plan3!$A$2:$B$4859,2,FALSE)</f>
        <v>#N/A</v>
      </c>
      <c r="F22" s="10">
        <v>9.100968143E9</v>
      </c>
      <c r="G22" s="14" t="s">
        <v>89</v>
      </c>
      <c r="H22" s="14" t="s">
        <v>47</v>
      </c>
      <c r="I22" s="15" t="s">
        <v>40</v>
      </c>
      <c r="J22" s="15" t="s">
        <v>41</v>
      </c>
      <c r="K22" s="16" t="s">
        <v>48</v>
      </c>
      <c r="L22" s="17" t="s">
        <v>84</v>
      </c>
      <c r="M22" s="17" t="s">
        <v>60</v>
      </c>
      <c r="N22" s="29" t="str">
        <f>VLOOKUP(A22,Plan2!$A$1:$F$92,5,FALSE)</f>
        <v>-8.3804627</v>
      </c>
      <c r="O22" s="29" t="str">
        <f>VLOOKUP(A22,Plan2!$A$1:$F$92,6,FALSE)</f>
        <v>-38.7189214</v>
      </c>
      <c r="P22" s="26">
        <v>4635.0</v>
      </c>
      <c r="Q22" s="19">
        <v>3.0</v>
      </c>
      <c r="R22" s="20">
        <v>0.0</v>
      </c>
      <c r="S22" s="20">
        <v>0.14</v>
      </c>
      <c r="T22" s="21">
        <v>43770.0</v>
      </c>
      <c r="U22" s="21">
        <f t="shared" si="3"/>
        <v>43774</v>
      </c>
      <c r="V22" s="21">
        <v>43777.0</v>
      </c>
      <c r="W22" s="22">
        <v>43783.0</v>
      </c>
      <c r="X22" s="24">
        <v>43770.0</v>
      </c>
      <c r="Y22" s="24">
        <v>43777.0</v>
      </c>
      <c r="Z22" s="25" t="s">
        <v>44</v>
      </c>
      <c r="AA22" s="23" t="s">
        <v>52</v>
      </c>
      <c r="AB22" s="23"/>
      <c r="AC22" s="23"/>
      <c r="AD22" s="23"/>
      <c r="AE22" s="23"/>
      <c r="AF22" s="23"/>
      <c r="AG22" s="23"/>
      <c r="AH22" s="23"/>
      <c r="AI22" s="16"/>
      <c r="AJ22" s="17"/>
      <c r="AK22" s="16"/>
      <c r="AL22" s="9"/>
    </row>
    <row r="23" ht="15.75" customHeight="1">
      <c r="A23" s="10">
        <v>327560.0</v>
      </c>
      <c r="B23" s="11"/>
      <c r="C23" s="12"/>
      <c r="D23" s="12" t="s">
        <v>82</v>
      </c>
      <c r="E23" s="13" t="str">
        <f>VLOOKUP(A23,Plan3!$A$2:$B$4859,2,FALSE)</f>
        <v>#N/A</v>
      </c>
      <c r="F23" s="10">
        <v>9.100977153E9</v>
      </c>
      <c r="G23" s="14" t="s">
        <v>90</v>
      </c>
      <c r="H23" s="14" t="s">
        <v>47</v>
      </c>
      <c r="I23" s="15" t="s">
        <v>40</v>
      </c>
      <c r="J23" s="15" t="s">
        <v>41</v>
      </c>
      <c r="K23" s="16" t="s">
        <v>48</v>
      </c>
      <c r="L23" s="17" t="s">
        <v>84</v>
      </c>
      <c r="M23" s="17" t="s">
        <v>60</v>
      </c>
      <c r="N23" s="29" t="str">
        <f>VLOOKUP(A23,Plan2!$A$1:$F$92,5,FALSE)</f>
        <v>-8.4295427</v>
      </c>
      <c r="O23" s="29" t="str">
        <f>VLOOKUP(A23,Plan2!$A$1:$F$92,6,FALSE)</f>
        <v>-38.7790625</v>
      </c>
      <c r="P23" s="26">
        <v>5767.0</v>
      </c>
      <c r="Q23" s="19">
        <v>4.0</v>
      </c>
      <c r="R23" s="20">
        <v>0.0</v>
      </c>
      <c r="S23" s="20">
        <v>0.22</v>
      </c>
      <c r="T23" s="21">
        <v>43770.0</v>
      </c>
      <c r="U23" s="21">
        <f t="shared" si="3"/>
        <v>43774</v>
      </c>
      <c r="V23" s="21">
        <v>43777.0</v>
      </c>
      <c r="W23" s="22">
        <v>43783.0</v>
      </c>
      <c r="X23" s="24">
        <v>43770.0</v>
      </c>
      <c r="Y23" s="24">
        <v>43777.0</v>
      </c>
      <c r="Z23" s="25" t="s">
        <v>44</v>
      </c>
      <c r="AA23" s="23" t="s">
        <v>52</v>
      </c>
      <c r="AB23" s="23"/>
      <c r="AC23" s="23"/>
      <c r="AD23" s="23"/>
      <c r="AE23" s="23"/>
      <c r="AF23" s="23"/>
      <c r="AG23" s="23"/>
      <c r="AH23" s="23"/>
      <c r="AI23" s="16"/>
      <c r="AJ23" s="17"/>
      <c r="AK23" s="16"/>
      <c r="AL23" s="9"/>
    </row>
    <row r="24" ht="15.75" customHeight="1">
      <c r="A24" s="10">
        <v>327570.0</v>
      </c>
      <c r="B24" s="11"/>
      <c r="C24" s="12"/>
      <c r="D24" s="12" t="s">
        <v>82</v>
      </c>
      <c r="E24" s="13" t="str">
        <f>VLOOKUP(A24,Plan3!$A$2:$B$4859,2,FALSE)</f>
        <v>#N/A</v>
      </c>
      <c r="F24" s="10">
        <v>9.100977158E9</v>
      </c>
      <c r="G24" s="14" t="s">
        <v>91</v>
      </c>
      <c r="H24" s="14" t="s">
        <v>47</v>
      </c>
      <c r="I24" s="15" t="s">
        <v>40</v>
      </c>
      <c r="J24" s="15" t="s">
        <v>41</v>
      </c>
      <c r="K24" s="16" t="s">
        <v>48</v>
      </c>
      <c r="L24" s="17" t="s">
        <v>84</v>
      </c>
      <c r="M24" s="17" t="s">
        <v>60</v>
      </c>
      <c r="N24" s="29" t="str">
        <f>VLOOKUP(A24,Plan2!$A$1:$F$92,5,FALSE)</f>
        <v>-8.4340843</v>
      </c>
      <c r="O24" s="29" t="str">
        <f>VLOOKUP(A24,Plan2!$A$1:$F$92,6,FALSE)</f>
        <v>-38.8094344</v>
      </c>
      <c r="P24" s="18">
        <v>1648.0</v>
      </c>
      <c r="Q24" s="19">
        <v>1.0</v>
      </c>
      <c r="R24" s="20">
        <v>0.0</v>
      </c>
      <c r="S24" s="20">
        <v>0.06</v>
      </c>
      <c r="T24" s="21">
        <v>43770.0</v>
      </c>
      <c r="U24" s="21">
        <f t="shared" si="3"/>
        <v>43774</v>
      </c>
      <c r="V24" s="21">
        <v>43777.0</v>
      </c>
      <c r="W24" s="22">
        <v>43783.0</v>
      </c>
      <c r="X24" s="24">
        <v>43770.0</v>
      </c>
      <c r="Y24" s="24">
        <v>43777.0</v>
      </c>
      <c r="Z24" s="25" t="s">
        <v>44</v>
      </c>
      <c r="AA24" s="23" t="s">
        <v>52</v>
      </c>
      <c r="AB24" s="23"/>
      <c r="AC24" s="23"/>
      <c r="AD24" s="23"/>
      <c r="AE24" s="23"/>
      <c r="AF24" s="23"/>
      <c r="AG24" s="23"/>
      <c r="AH24" s="23"/>
      <c r="AI24" s="16"/>
      <c r="AJ24" s="17"/>
      <c r="AK24" s="16"/>
      <c r="AL24" s="9"/>
    </row>
    <row r="25" ht="15.75" customHeight="1">
      <c r="A25" s="10">
        <v>327571.0</v>
      </c>
      <c r="B25" s="11"/>
      <c r="C25" s="12"/>
      <c r="D25" s="12" t="s">
        <v>77</v>
      </c>
      <c r="E25" s="13" t="str">
        <f>VLOOKUP(A25,Plan3!$A$2:$B$4859,2,FALSE)</f>
        <v>#N/A</v>
      </c>
      <c r="F25" s="10">
        <v>9.10097864E9</v>
      </c>
      <c r="G25" s="14" t="s">
        <v>92</v>
      </c>
      <c r="H25" s="14" t="s">
        <v>47</v>
      </c>
      <c r="I25" s="15" t="s">
        <v>40</v>
      </c>
      <c r="J25" s="15" t="s">
        <v>41</v>
      </c>
      <c r="K25" s="16" t="s">
        <v>48</v>
      </c>
      <c r="L25" s="17" t="s">
        <v>79</v>
      </c>
      <c r="M25" s="17" t="s">
        <v>60</v>
      </c>
      <c r="N25" s="17" t="str">
        <f>VLOOKUP(A25,'[1]Carteira de Novembro'!A$2:C$203,2,FALSE)</f>
        <v>#REF!</v>
      </c>
      <c r="O25" s="17" t="str">
        <f>VLOOKUP(A25,'[1]Carteira de Novembro'!A$2:C$203,3,FALSE)</f>
        <v>#REF!</v>
      </c>
      <c r="P25" s="26">
        <v>3228.0</v>
      </c>
      <c r="Q25" s="19">
        <v>2.0</v>
      </c>
      <c r="R25" s="20">
        <v>0.0</v>
      </c>
      <c r="S25" s="20">
        <v>0.12</v>
      </c>
      <c r="T25" s="21">
        <v>43770.0</v>
      </c>
      <c r="U25" s="21">
        <f t="shared" si="3"/>
        <v>43774</v>
      </c>
      <c r="V25" s="21">
        <v>43777.0</v>
      </c>
      <c r="W25" s="22">
        <v>43783.0</v>
      </c>
      <c r="X25" s="24">
        <v>43770.0</v>
      </c>
      <c r="Y25" s="24">
        <v>43777.0</v>
      </c>
      <c r="Z25" s="25" t="s">
        <v>44</v>
      </c>
      <c r="AA25" s="23" t="s">
        <v>52</v>
      </c>
      <c r="AB25" s="23"/>
      <c r="AC25" s="23"/>
      <c r="AD25" s="23"/>
      <c r="AE25" s="23"/>
      <c r="AF25" s="23"/>
      <c r="AG25" s="23"/>
      <c r="AH25" s="23"/>
      <c r="AI25" s="16"/>
      <c r="AJ25" s="17"/>
      <c r="AK25" s="16"/>
      <c r="AL25" s="9"/>
    </row>
    <row r="26" ht="15.75" customHeight="1">
      <c r="A26" s="10">
        <v>327576.0</v>
      </c>
      <c r="B26" s="11"/>
      <c r="C26" s="12"/>
      <c r="D26" s="12" t="s">
        <v>93</v>
      </c>
      <c r="E26" s="13" t="str">
        <f>VLOOKUP(A26,Plan3!$A$2:$B$4859,2,FALSE)</f>
        <v>#N/A</v>
      </c>
      <c r="F26" s="10">
        <v>9.100974642E9</v>
      </c>
      <c r="G26" s="14" t="s">
        <v>94</v>
      </c>
      <c r="H26" s="14" t="s">
        <v>47</v>
      </c>
      <c r="I26" s="15" t="s">
        <v>40</v>
      </c>
      <c r="J26" s="15" t="s">
        <v>41</v>
      </c>
      <c r="K26" s="16" t="s">
        <v>48</v>
      </c>
      <c r="L26" s="17" t="s">
        <v>95</v>
      </c>
      <c r="M26" s="17" t="s">
        <v>43</v>
      </c>
      <c r="N26" s="29" t="str">
        <f>VLOOKUP(A26,Plan2!$A$1:$F$92,5,FALSE)</f>
        <v>-7.8469346</v>
      </c>
      <c r="O26" s="29" t="str">
        <f>VLOOKUP(A26,Plan2!$A$1:$F$92,6,FALSE)</f>
        <v>-37.7695366</v>
      </c>
      <c r="P26" s="26">
        <v>2440.0</v>
      </c>
      <c r="Q26" s="19">
        <v>2.0</v>
      </c>
      <c r="R26" s="20">
        <v>0.0</v>
      </c>
      <c r="S26" s="20">
        <v>0.08</v>
      </c>
      <c r="T26" s="21">
        <v>43770.0</v>
      </c>
      <c r="U26" s="21">
        <f t="shared" si="3"/>
        <v>43774</v>
      </c>
      <c r="V26" s="21">
        <v>43777.0</v>
      </c>
      <c r="W26" s="22">
        <v>43783.0</v>
      </c>
      <c r="X26" s="24">
        <v>43770.0</v>
      </c>
      <c r="Y26" s="24">
        <v>43777.0</v>
      </c>
      <c r="Z26" s="25" t="s">
        <v>44</v>
      </c>
      <c r="AA26" s="23" t="s">
        <v>52</v>
      </c>
      <c r="AB26" s="23"/>
      <c r="AC26" s="23"/>
      <c r="AD26" s="23"/>
      <c r="AE26" s="23"/>
      <c r="AF26" s="23"/>
      <c r="AG26" s="23"/>
      <c r="AH26" s="23"/>
      <c r="AI26" s="16"/>
      <c r="AJ26" s="17"/>
      <c r="AK26" s="16"/>
      <c r="AL26" s="9"/>
    </row>
    <row r="27" ht="15.75" customHeight="1">
      <c r="A27" s="10">
        <v>327760.0</v>
      </c>
      <c r="B27" s="11"/>
      <c r="C27" s="12"/>
      <c r="D27" s="12" t="s">
        <v>93</v>
      </c>
      <c r="E27" s="13" t="str">
        <f>VLOOKUP(A27,Plan3!$A$2:$B$4859,2, True)</f>
        <v>64 - EM CONSTRUCAO</v>
      </c>
      <c r="F27" s="10">
        <v>9.100960645E9</v>
      </c>
      <c r="G27" s="14" t="s">
        <v>96</v>
      </c>
      <c r="H27" s="14" t="s">
        <v>47</v>
      </c>
      <c r="I27" s="15" t="s">
        <v>40</v>
      </c>
      <c r="J27" s="15" t="s">
        <v>41</v>
      </c>
      <c r="K27" s="16" t="s">
        <v>42</v>
      </c>
      <c r="L27" s="17" t="s">
        <v>69</v>
      </c>
      <c r="M27" s="17" t="s">
        <v>43</v>
      </c>
      <c r="N27" s="17" t="str">
        <f t="shared" ref="N27:N28" si="8">VLOOKUP(A27,'[1]Carteira de Novembro'!A$2:C$203,2,FALSE)</f>
        <v>#REF!</v>
      </c>
      <c r="O27" s="17" t="str">
        <f t="shared" ref="O27:O28" si="9">VLOOKUP(A27,'[1]Carteira de Novembro'!A$2:C$203,3,FALSE)</f>
        <v>#REF!</v>
      </c>
      <c r="P27" s="26">
        <v>8007.0</v>
      </c>
      <c r="Q27" s="19">
        <v>3.0</v>
      </c>
      <c r="R27" s="20">
        <v>0.0</v>
      </c>
      <c r="S27" s="20">
        <v>0.15</v>
      </c>
      <c r="T27" s="21">
        <v>43770.0</v>
      </c>
      <c r="U27" s="21">
        <f t="shared" si="3"/>
        <v>43774</v>
      </c>
      <c r="V27" s="21">
        <v>43777.0</v>
      </c>
      <c r="W27" s="31">
        <v>43783.0</v>
      </c>
      <c r="X27" s="24">
        <v>43770.0</v>
      </c>
      <c r="Y27" s="24">
        <v>43777.0</v>
      </c>
      <c r="Z27" s="25" t="s">
        <v>44</v>
      </c>
      <c r="AA27" s="23" t="s">
        <v>45</v>
      </c>
      <c r="AB27" s="23"/>
      <c r="AC27" s="23"/>
      <c r="AD27" s="23"/>
      <c r="AE27" s="23"/>
      <c r="AF27" s="23"/>
      <c r="AG27" s="23"/>
      <c r="AH27" s="23"/>
      <c r="AI27" s="16"/>
      <c r="AJ27" s="17"/>
      <c r="AK27" s="16"/>
      <c r="AL27" s="9"/>
    </row>
    <row r="28" ht="15.75" customHeight="1">
      <c r="A28" s="10">
        <v>328313.0</v>
      </c>
      <c r="B28" s="11"/>
      <c r="C28" s="12"/>
      <c r="D28" s="12" t="s">
        <v>97</v>
      </c>
      <c r="E28" s="13" t="str">
        <f>VLOOKUP(A28,Plan3!$A$2:$B$4859,2, True)</f>
        <v>64 - EM CONSTRUCAO</v>
      </c>
      <c r="F28" s="10">
        <v>9.100981656E9</v>
      </c>
      <c r="G28" s="14" t="s">
        <v>98</v>
      </c>
      <c r="H28" s="14" t="s">
        <v>39</v>
      </c>
      <c r="I28" s="15" t="s">
        <v>40</v>
      </c>
      <c r="J28" s="15" t="s">
        <v>41</v>
      </c>
      <c r="K28" s="14" t="s">
        <v>99</v>
      </c>
      <c r="L28" s="17" t="s">
        <v>100</v>
      </c>
      <c r="M28" s="17" t="s">
        <v>43</v>
      </c>
      <c r="N28" s="17" t="str">
        <f t="shared" si="8"/>
        <v>#REF!</v>
      </c>
      <c r="O28" s="17" t="str">
        <f t="shared" si="9"/>
        <v>#REF!</v>
      </c>
      <c r="P28" s="26">
        <v>18058.0</v>
      </c>
      <c r="Q28" s="19">
        <v>1.0</v>
      </c>
      <c r="R28" s="20">
        <v>0.03</v>
      </c>
      <c r="S28" s="20">
        <v>0.0</v>
      </c>
      <c r="T28" s="21">
        <v>43770.0</v>
      </c>
      <c r="U28" s="21">
        <f t="shared" si="3"/>
        <v>43774</v>
      </c>
      <c r="V28" s="21">
        <v>43777.0</v>
      </c>
      <c r="W28" s="31"/>
      <c r="X28" s="24">
        <v>43791.0</v>
      </c>
      <c r="Y28" s="24">
        <v>43798.0</v>
      </c>
      <c r="Z28" s="25" t="s">
        <v>44</v>
      </c>
      <c r="AA28" s="25" t="s">
        <v>45</v>
      </c>
      <c r="AB28" s="25"/>
      <c r="AC28" s="25"/>
      <c r="AD28" s="25"/>
      <c r="AE28" s="25"/>
      <c r="AF28" s="25"/>
      <c r="AG28" s="25"/>
      <c r="AH28" s="25"/>
      <c r="AI28" s="27"/>
      <c r="AJ28" s="28"/>
      <c r="AK28" s="27"/>
      <c r="AL28" s="9"/>
    </row>
    <row r="29" ht="15.75" customHeight="1">
      <c r="A29" s="10">
        <v>327445.0</v>
      </c>
      <c r="B29" s="11"/>
      <c r="C29" s="12"/>
      <c r="D29" s="12" t="s">
        <v>77</v>
      </c>
      <c r="E29" s="13" t="str">
        <f>VLOOKUP(A29,Plan3!$A$2:$B$4859,2, True)</f>
        <v>64 - EM CONSTRUCAO</v>
      </c>
      <c r="F29" s="10">
        <v>9.100966156E9</v>
      </c>
      <c r="G29" s="14" t="s">
        <v>101</v>
      </c>
      <c r="H29" s="14" t="s">
        <v>47</v>
      </c>
      <c r="I29" s="15" t="s">
        <v>40</v>
      </c>
      <c r="J29" s="15" t="s">
        <v>41</v>
      </c>
      <c r="K29" s="16" t="s">
        <v>48</v>
      </c>
      <c r="L29" s="17" t="s">
        <v>102</v>
      </c>
      <c r="M29" s="17" t="s">
        <v>60</v>
      </c>
      <c r="N29" s="29" t="str">
        <f>VLOOKUP(A29,Plan2!$A$1:$F$92,5,FALSE)</f>
        <v>-7.7906067</v>
      </c>
      <c r="O29" s="29" t="str">
        <f>VLOOKUP(A29,Plan2!$A$1:$F$92,6,FALSE)</f>
        <v>-39.1930274</v>
      </c>
      <c r="P29" s="26">
        <v>4875.0</v>
      </c>
      <c r="Q29" s="19">
        <v>3.0</v>
      </c>
      <c r="R29" s="20">
        <v>0.0</v>
      </c>
      <c r="S29" s="20">
        <v>0.18</v>
      </c>
      <c r="T29" s="21">
        <v>43770.0</v>
      </c>
      <c r="U29" s="21">
        <f t="shared" si="3"/>
        <v>43774</v>
      </c>
      <c r="V29" s="21">
        <v>43777.0</v>
      </c>
      <c r="W29" s="31">
        <v>43783.0</v>
      </c>
      <c r="X29" s="24">
        <v>43770.0</v>
      </c>
      <c r="Y29" s="24">
        <v>43777.0</v>
      </c>
      <c r="Z29" s="25" t="s">
        <v>44</v>
      </c>
      <c r="AA29" s="25" t="s">
        <v>52</v>
      </c>
      <c r="AB29" s="25"/>
      <c r="AC29" s="25"/>
      <c r="AD29" s="25"/>
      <c r="AE29" s="25"/>
      <c r="AF29" s="25"/>
      <c r="AG29" s="25"/>
      <c r="AH29" s="25"/>
      <c r="AI29" s="27"/>
      <c r="AJ29" s="28"/>
      <c r="AK29" s="27"/>
      <c r="AL29" s="9"/>
    </row>
    <row r="30" ht="15.75" customHeight="1">
      <c r="A30" s="44">
        <v>238646.0</v>
      </c>
      <c r="B30" s="11"/>
      <c r="C30" s="45" t="s">
        <v>103</v>
      </c>
      <c r="D30" s="12" t="s">
        <v>58</v>
      </c>
      <c r="E30" s="13" t="str">
        <f>VLOOKUP(A30,Plan3!$A$2:$B$4859,2, True)</f>
        <v>#N/A</v>
      </c>
      <c r="F30" s="44">
        <v>9.100881479E9</v>
      </c>
      <c r="G30" s="46" t="s">
        <v>104</v>
      </c>
      <c r="H30" s="46" t="s">
        <v>105</v>
      </c>
      <c r="I30" s="47" t="s">
        <v>40</v>
      </c>
      <c r="J30" s="47" t="s">
        <v>106</v>
      </c>
      <c r="K30" s="48" t="s">
        <v>48</v>
      </c>
      <c r="L30" s="19" t="s">
        <v>88</v>
      </c>
      <c r="M30" s="19" t="s">
        <v>60</v>
      </c>
      <c r="N30" s="17" t="str">
        <f>VLOOKUP(A30,'[1]Carteira de Novembro'!A$2:C$203,2,FALSE)</f>
        <v>#REF!</v>
      </c>
      <c r="O30" s="17" t="str">
        <f>VLOOKUP(A30,'[1]Carteira de Novembro'!A$2:C$203,3,FALSE)</f>
        <v>#REF!</v>
      </c>
      <c r="P30" s="49">
        <v>6470.0</v>
      </c>
      <c r="Q30" s="19">
        <v>2.0</v>
      </c>
      <c r="R30" s="20">
        <v>0.0</v>
      </c>
      <c r="S30" s="20">
        <v>0.0</v>
      </c>
      <c r="T30" s="50">
        <v>43770.0</v>
      </c>
      <c r="U30" s="21">
        <f t="shared" si="3"/>
        <v>43774</v>
      </c>
      <c r="V30" s="50">
        <v>43777.0</v>
      </c>
      <c r="W30" s="51">
        <v>43770.0</v>
      </c>
      <c r="X30" s="52">
        <v>43358.0</v>
      </c>
      <c r="Y30" s="53">
        <v>43373.0</v>
      </c>
      <c r="Z30" s="25" t="s">
        <v>107</v>
      </c>
      <c r="AA30" s="25" t="s">
        <v>108</v>
      </c>
      <c r="AB30" s="25"/>
      <c r="AC30" s="25" t="s">
        <v>109</v>
      </c>
      <c r="AD30" s="25"/>
      <c r="AE30" s="25"/>
      <c r="AF30" s="25"/>
      <c r="AG30" s="25"/>
      <c r="AH30" s="25" t="s">
        <v>110</v>
      </c>
      <c r="AI30" s="27" t="s">
        <v>111</v>
      </c>
      <c r="AJ30" s="28" t="s">
        <v>112</v>
      </c>
      <c r="AK30" s="27"/>
      <c r="AL30" s="9"/>
    </row>
    <row r="31" ht="15.75" customHeight="1">
      <c r="A31" s="44">
        <v>315327.0</v>
      </c>
      <c r="B31" s="11"/>
      <c r="C31" s="12" t="s">
        <v>113</v>
      </c>
      <c r="D31" s="12" t="s">
        <v>113</v>
      </c>
      <c r="E31" s="13" t="str">
        <f>VLOOKUP(A31,Plan3!$A$2:$B$4859,2, True)</f>
        <v>60 - UNITIZADA PAGA</v>
      </c>
      <c r="F31" s="44">
        <v>9.100882671E9</v>
      </c>
      <c r="G31" s="46" t="s">
        <v>114</v>
      </c>
      <c r="H31" s="46" t="s">
        <v>39</v>
      </c>
      <c r="I31" s="47" t="s">
        <v>40</v>
      </c>
      <c r="J31" s="47" t="s">
        <v>41</v>
      </c>
      <c r="K31" s="48" t="s">
        <v>42</v>
      </c>
      <c r="L31" s="19" t="s">
        <v>115</v>
      </c>
      <c r="M31" s="19" t="s">
        <v>43</v>
      </c>
      <c r="N31" s="28">
        <v>-7.5956599</v>
      </c>
      <c r="O31" s="28">
        <v>-37.5346837</v>
      </c>
      <c r="P31" s="49">
        <v>3577.0</v>
      </c>
      <c r="Q31" s="19">
        <v>3.0</v>
      </c>
      <c r="R31" s="20">
        <v>0.0</v>
      </c>
      <c r="S31" s="20">
        <v>0.14</v>
      </c>
      <c r="T31" s="50">
        <v>43770.0</v>
      </c>
      <c r="U31" s="21">
        <f t="shared" si="3"/>
        <v>43774</v>
      </c>
      <c r="V31" s="50">
        <v>43777.0</v>
      </c>
      <c r="W31" s="51">
        <v>43546.0</v>
      </c>
      <c r="X31" s="52">
        <v>43534.0</v>
      </c>
      <c r="Y31" s="53">
        <v>43536.0</v>
      </c>
      <c r="Z31" s="25" t="s">
        <v>107</v>
      </c>
      <c r="AA31" s="25" t="s">
        <v>108</v>
      </c>
      <c r="AB31" s="25"/>
      <c r="AC31" s="25" t="s">
        <v>109</v>
      </c>
      <c r="AD31" s="25"/>
      <c r="AE31" s="25">
        <v>-37.5346837</v>
      </c>
      <c r="AF31" s="25">
        <v>-7.5956599</v>
      </c>
      <c r="AG31" s="25"/>
      <c r="AH31" s="25"/>
      <c r="AI31" s="27" t="s">
        <v>111</v>
      </c>
      <c r="AJ31" s="28" t="s">
        <v>112</v>
      </c>
      <c r="AK31" s="27" t="s">
        <v>116</v>
      </c>
      <c r="AL31" s="9"/>
    </row>
    <row r="32" ht="15.75" customHeight="1">
      <c r="A32" s="10">
        <v>316231.0</v>
      </c>
      <c r="B32" s="11"/>
      <c r="C32" s="12" t="s">
        <v>117</v>
      </c>
      <c r="D32" s="12" t="s">
        <v>49</v>
      </c>
      <c r="E32" s="13" t="str">
        <f>VLOOKUP(A32,Plan3!$A$2:$B$4859,2, True)</f>
        <v>60 - UNITIZADA PAGA</v>
      </c>
      <c r="F32" s="10">
        <v>9.100852677E9</v>
      </c>
      <c r="G32" s="14" t="s">
        <v>118</v>
      </c>
      <c r="H32" s="14" t="s">
        <v>47</v>
      </c>
      <c r="I32" s="15" t="s">
        <v>40</v>
      </c>
      <c r="J32" s="15" t="s">
        <v>41</v>
      </c>
      <c r="K32" s="16" t="s">
        <v>48</v>
      </c>
      <c r="L32" s="17" t="s">
        <v>51</v>
      </c>
      <c r="M32" s="17" t="s">
        <v>43</v>
      </c>
      <c r="N32" s="28">
        <v>-7.985858</v>
      </c>
      <c r="O32" s="28">
        <v>-37.6759518</v>
      </c>
      <c r="P32" s="26">
        <v>15963.0</v>
      </c>
      <c r="Q32" s="19">
        <v>4.0</v>
      </c>
      <c r="R32" s="20">
        <v>0.0</v>
      </c>
      <c r="S32" s="20">
        <v>0.0</v>
      </c>
      <c r="T32" s="21">
        <v>43770.0</v>
      </c>
      <c r="U32" s="21">
        <f t="shared" si="3"/>
        <v>43774</v>
      </c>
      <c r="V32" s="21">
        <v>43777.0</v>
      </c>
      <c r="W32" s="31">
        <v>43632.0</v>
      </c>
      <c r="X32" s="23">
        <v>43580.0</v>
      </c>
      <c r="Y32" s="24">
        <v>43584.0</v>
      </c>
      <c r="Z32" s="25" t="s">
        <v>107</v>
      </c>
      <c r="AA32" s="25" t="s">
        <v>108</v>
      </c>
      <c r="AB32" s="25"/>
      <c r="AC32" s="25" t="s">
        <v>109</v>
      </c>
      <c r="AD32" s="25" t="s">
        <v>119</v>
      </c>
      <c r="AE32" s="25">
        <v>-37.6759518</v>
      </c>
      <c r="AF32" s="25">
        <v>-7.985858</v>
      </c>
      <c r="AG32" s="25"/>
      <c r="AH32" s="25"/>
      <c r="AI32" s="27" t="s">
        <v>120</v>
      </c>
      <c r="AJ32" s="28" t="s">
        <v>112</v>
      </c>
      <c r="AK32" s="27" t="s">
        <v>121</v>
      </c>
      <c r="AL32" s="9"/>
    </row>
    <row r="33" ht="15.75" hidden="1" customHeight="1">
      <c r="A33" s="14">
        <v>319670.0</v>
      </c>
      <c r="B33" s="54"/>
      <c r="C33" s="55"/>
      <c r="D33" s="55"/>
      <c r="E33" s="14" t="str">
        <f>VLOOKUP(A33,Plan3!$A$2:$B$4859,2,FALSE)</f>
        <v>FA - EM FATURAMENTO</v>
      </c>
      <c r="F33" s="56">
        <v>9.100889803E9</v>
      </c>
      <c r="G33" s="14" t="s">
        <v>122</v>
      </c>
      <c r="H33" s="14" t="s">
        <v>47</v>
      </c>
      <c r="I33" s="14" t="s">
        <v>40</v>
      </c>
      <c r="J33" s="14" t="s">
        <v>41</v>
      </c>
      <c r="K33" s="14" t="s">
        <v>99</v>
      </c>
      <c r="L33" s="16" t="s">
        <v>115</v>
      </c>
      <c r="M33" s="16" t="s">
        <v>43</v>
      </c>
      <c r="N33" s="16">
        <v>-7.5958045</v>
      </c>
      <c r="O33" s="16">
        <v>-37.5330195</v>
      </c>
      <c r="P33" s="18">
        <v>8357.0</v>
      </c>
      <c r="Q33" s="16">
        <v>3.0</v>
      </c>
      <c r="R33" s="16">
        <v>0.0</v>
      </c>
      <c r="S33" s="16">
        <v>0.0</v>
      </c>
      <c r="T33" s="57">
        <v>43770.0</v>
      </c>
      <c r="U33" s="57"/>
      <c r="V33" s="57">
        <v>43777.0</v>
      </c>
      <c r="W33" s="57"/>
      <c r="X33" s="58">
        <v>43685.0</v>
      </c>
      <c r="Y33" s="57">
        <v>43686.0</v>
      </c>
      <c r="Z33" s="27" t="s">
        <v>44</v>
      </c>
      <c r="AA33" s="16" t="s">
        <v>45</v>
      </c>
      <c r="AB33" s="16"/>
      <c r="AC33" s="16" t="s">
        <v>109</v>
      </c>
      <c r="AD33" s="16" t="s">
        <v>119</v>
      </c>
      <c r="AE33" s="16">
        <v>-37.5330195</v>
      </c>
      <c r="AF33" s="16">
        <v>-7.5958045</v>
      </c>
      <c r="AG33" s="16"/>
      <c r="AH33" s="16"/>
      <c r="AI33" s="16"/>
      <c r="AJ33" s="16"/>
      <c r="AK33" s="16"/>
      <c r="AL33" s="9"/>
    </row>
    <row r="34" ht="15.75" customHeight="1">
      <c r="A34" s="10">
        <v>322484.0</v>
      </c>
      <c r="B34" s="11"/>
      <c r="C34" s="12" t="s">
        <v>117</v>
      </c>
      <c r="D34" s="12" t="s">
        <v>49</v>
      </c>
      <c r="E34" s="13" t="str">
        <f>VLOOKUP(A34,Plan3!$A$2:$B$4859,2, True)</f>
        <v>64 - EM CONSTRUCAO</v>
      </c>
      <c r="F34" s="10">
        <v>9.100885471E9</v>
      </c>
      <c r="G34" s="14" t="s">
        <v>123</v>
      </c>
      <c r="H34" s="14" t="s">
        <v>47</v>
      </c>
      <c r="I34" s="15" t="s">
        <v>40</v>
      </c>
      <c r="J34" s="15" t="s">
        <v>41</v>
      </c>
      <c r="K34" s="16" t="s">
        <v>42</v>
      </c>
      <c r="L34" s="17" t="s">
        <v>56</v>
      </c>
      <c r="M34" s="17" t="s">
        <v>43</v>
      </c>
      <c r="N34" s="17">
        <v>-7.3564267</v>
      </c>
      <c r="O34" s="17">
        <v>-37.4474258</v>
      </c>
      <c r="P34" s="26">
        <v>5400.0</v>
      </c>
      <c r="Q34" s="19">
        <v>3.0</v>
      </c>
      <c r="R34" s="20">
        <v>0.0</v>
      </c>
      <c r="S34" s="20">
        <v>0.14</v>
      </c>
      <c r="T34" s="21">
        <v>43770.0</v>
      </c>
      <c r="U34" s="21">
        <f t="shared" ref="U34:U149" si="10">V34-3</f>
        <v>43774</v>
      </c>
      <c r="V34" s="21">
        <v>43777.0</v>
      </c>
      <c r="W34" s="31">
        <v>43760.0</v>
      </c>
      <c r="X34" s="23">
        <v>43658.0</v>
      </c>
      <c r="Y34" s="24">
        <v>43658.0</v>
      </c>
      <c r="Z34" s="25" t="s">
        <v>107</v>
      </c>
      <c r="AA34" s="23" t="s">
        <v>108</v>
      </c>
      <c r="AB34" s="23"/>
      <c r="AC34" s="23" t="s">
        <v>109</v>
      </c>
      <c r="AD34" s="23"/>
      <c r="AE34" s="23">
        <v>-38.445866</v>
      </c>
      <c r="AF34" s="23">
        <v>-8.1353831</v>
      </c>
      <c r="AG34" s="23"/>
      <c r="AH34" s="23"/>
      <c r="AI34" s="16" t="s">
        <v>111</v>
      </c>
      <c r="AJ34" s="17" t="s">
        <v>112</v>
      </c>
      <c r="AK34" s="16" t="s">
        <v>124</v>
      </c>
      <c r="AL34" s="9"/>
    </row>
    <row r="35" ht="15.75" customHeight="1">
      <c r="A35" s="59">
        <v>323274.0</v>
      </c>
      <c r="B35" s="11"/>
      <c r="C35" s="12" t="s">
        <v>113</v>
      </c>
      <c r="D35" s="12" t="s">
        <v>113</v>
      </c>
      <c r="E35" s="13" t="str">
        <f>VLOOKUP(A35,Plan3!$A$2:$B$4859,2, True)</f>
        <v>60 - UNITIZADA PAGA</v>
      </c>
      <c r="F35" s="10">
        <v>9.100900157E9</v>
      </c>
      <c r="G35" s="14" t="s">
        <v>125</v>
      </c>
      <c r="H35" s="14" t="s">
        <v>47</v>
      </c>
      <c r="I35" s="15" t="s">
        <v>40</v>
      </c>
      <c r="J35" s="15" t="s">
        <v>41</v>
      </c>
      <c r="K35" s="16" t="s">
        <v>48</v>
      </c>
      <c r="L35" s="17" t="s">
        <v>126</v>
      </c>
      <c r="M35" s="17" t="s">
        <v>43</v>
      </c>
      <c r="N35" s="17">
        <v>-8.5103429</v>
      </c>
      <c r="O35" s="17">
        <v>-39.3237997</v>
      </c>
      <c r="P35" s="26">
        <v>8249.0</v>
      </c>
      <c r="Q35" s="19">
        <v>7.0</v>
      </c>
      <c r="R35" s="20">
        <v>0.0</v>
      </c>
      <c r="S35" s="20">
        <v>0.41</v>
      </c>
      <c r="T35" s="21">
        <v>43770.0</v>
      </c>
      <c r="U35" s="21">
        <f t="shared" si="10"/>
        <v>43774</v>
      </c>
      <c r="V35" s="21">
        <v>43777.0</v>
      </c>
      <c r="W35" s="31">
        <v>43760.0</v>
      </c>
      <c r="X35" s="23">
        <v>43678.0</v>
      </c>
      <c r="Y35" s="24">
        <v>43681.0</v>
      </c>
      <c r="Z35" s="25" t="s">
        <v>107</v>
      </c>
      <c r="AA35" s="23" t="s">
        <v>108</v>
      </c>
      <c r="AB35" s="23"/>
      <c r="AC35" s="23" t="s">
        <v>109</v>
      </c>
      <c r="AD35" s="23"/>
      <c r="AE35" s="23">
        <v>-37.4474258</v>
      </c>
      <c r="AF35" s="23">
        <v>-7.3564267</v>
      </c>
      <c r="AG35" s="23"/>
      <c r="AH35" s="23"/>
      <c r="AI35" s="16" t="s">
        <v>127</v>
      </c>
      <c r="AJ35" s="17" t="s">
        <v>128</v>
      </c>
      <c r="AK35" s="16" t="s">
        <v>129</v>
      </c>
      <c r="AL35" s="9"/>
    </row>
    <row r="36" ht="15.75" customHeight="1">
      <c r="A36" s="10">
        <v>324414.0</v>
      </c>
      <c r="B36" s="11"/>
      <c r="C36" s="12" t="s">
        <v>93</v>
      </c>
      <c r="D36" s="12" t="s">
        <v>93</v>
      </c>
      <c r="E36" s="13" t="str">
        <f>VLOOKUP(A36,Plan3!$A$2:$B$4859,2, True)</f>
        <v>60 - UNITIZADA PAGA</v>
      </c>
      <c r="F36" s="10">
        <v>9.100917638E9</v>
      </c>
      <c r="G36" s="14" t="s">
        <v>130</v>
      </c>
      <c r="H36" s="14" t="s">
        <v>47</v>
      </c>
      <c r="I36" s="15" t="s">
        <v>40</v>
      </c>
      <c r="J36" s="15" t="s">
        <v>41</v>
      </c>
      <c r="K36" s="16" t="s">
        <v>42</v>
      </c>
      <c r="L36" s="17" t="s">
        <v>95</v>
      </c>
      <c r="M36" s="17" t="s">
        <v>43</v>
      </c>
      <c r="N36" s="17">
        <v>-7.8385751</v>
      </c>
      <c r="O36" s="17">
        <v>-37.7659616</v>
      </c>
      <c r="P36" s="18">
        <v>11121.0</v>
      </c>
      <c r="Q36" s="19">
        <v>5.0</v>
      </c>
      <c r="R36" s="20">
        <v>0.39</v>
      </c>
      <c r="S36" s="20">
        <v>0.04</v>
      </c>
      <c r="T36" s="21">
        <v>43770.0</v>
      </c>
      <c r="U36" s="21">
        <f t="shared" si="10"/>
        <v>43774</v>
      </c>
      <c r="V36" s="21">
        <v>43777.0</v>
      </c>
      <c r="W36" s="22">
        <v>43826.0</v>
      </c>
      <c r="X36" s="23">
        <v>43685.0</v>
      </c>
      <c r="Y36" s="24">
        <v>43690.0</v>
      </c>
      <c r="Z36" s="25" t="s">
        <v>107</v>
      </c>
      <c r="AA36" s="23" t="s">
        <v>108</v>
      </c>
      <c r="AB36" s="23"/>
      <c r="AC36" s="23" t="s">
        <v>109</v>
      </c>
      <c r="AD36" s="23" t="s">
        <v>119</v>
      </c>
      <c r="AE36" s="23">
        <v>-37.7659616</v>
      </c>
      <c r="AF36" s="23">
        <v>-7.8385751</v>
      </c>
      <c r="AG36" s="23"/>
      <c r="AH36" s="23"/>
      <c r="AI36" s="16"/>
      <c r="AJ36" s="17"/>
      <c r="AK36" s="16"/>
      <c r="AL36" s="9"/>
    </row>
    <row r="37" ht="15.75" customHeight="1">
      <c r="A37" s="10">
        <v>327480.0</v>
      </c>
      <c r="B37" s="11"/>
      <c r="C37" s="12"/>
      <c r="D37" s="12" t="s">
        <v>77</v>
      </c>
      <c r="E37" s="13" t="str">
        <f>VLOOKUP(A37,Plan3!$A$2:$B$4859,2, True)</f>
        <v>64 - EM CONSTRUCAO</v>
      </c>
      <c r="F37" s="10">
        <v>9.100966155E9</v>
      </c>
      <c r="G37" s="14" t="s">
        <v>131</v>
      </c>
      <c r="H37" s="14" t="s">
        <v>47</v>
      </c>
      <c r="I37" s="15" t="s">
        <v>40</v>
      </c>
      <c r="J37" s="15" t="s">
        <v>41</v>
      </c>
      <c r="K37" s="16" t="s">
        <v>48</v>
      </c>
      <c r="L37" s="17" t="s">
        <v>102</v>
      </c>
      <c r="M37" s="17" t="s">
        <v>60</v>
      </c>
      <c r="N37" s="29" t="str">
        <f>VLOOKUP(A37,Plan2!$A$1:$F$92,5,FALSE)</f>
        <v>-7.7280313</v>
      </c>
      <c r="O37" s="29" t="str">
        <f>VLOOKUP(A37,Plan2!$A$1:$F$92,6,FALSE)</f>
        <v>-39.2418708</v>
      </c>
      <c r="P37" s="18">
        <v>2976.0</v>
      </c>
      <c r="Q37" s="19">
        <v>2.0</v>
      </c>
      <c r="R37" s="20">
        <v>0.0</v>
      </c>
      <c r="S37" s="20">
        <v>0.08</v>
      </c>
      <c r="T37" s="21">
        <v>43770.0</v>
      </c>
      <c r="U37" s="21">
        <f t="shared" si="10"/>
        <v>43774</v>
      </c>
      <c r="V37" s="21">
        <v>43777.0</v>
      </c>
      <c r="W37" s="31">
        <v>43783.0</v>
      </c>
      <c r="X37" s="23">
        <v>43770.0</v>
      </c>
      <c r="Y37" s="24">
        <v>43777.0</v>
      </c>
      <c r="Z37" s="25" t="s">
        <v>44</v>
      </c>
      <c r="AA37" s="23" t="s">
        <v>52</v>
      </c>
      <c r="AB37" s="23"/>
      <c r="AC37" s="23"/>
      <c r="AD37" s="23"/>
      <c r="AE37" s="23"/>
      <c r="AF37" s="23"/>
      <c r="AG37" s="23"/>
      <c r="AH37" s="23"/>
      <c r="AI37" s="16"/>
      <c r="AJ37" s="17"/>
      <c r="AK37" s="16"/>
      <c r="AL37" s="9"/>
    </row>
    <row r="38" ht="15.75" customHeight="1">
      <c r="A38" s="10">
        <v>327505.0</v>
      </c>
      <c r="B38" s="11"/>
      <c r="C38" s="12"/>
      <c r="D38" s="12" t="s">
        <v>82</v>
      </c>
      <c r="E38" s="13" t="str">
        <f>VLOOKUP(A38,Plan3!$A$2:$B$4859,2, True)</f>
        <v>64 - EM CONSTRUCAO</v>
      </c>
      <c r="F38" s="10">
        <v>9.100980642E9</v>
      </c>
      <c r="G38" s="14" t="s">
        <v>132</v>
      </c>
      <c r="H38" s="14" t="s">
        <v>47</v>
      </c>
      <c r="I38" s="15" t="s">
        <v>40</v>
      </c>
      <c r="J38" s="15" t="s">
        <v>41</v>
      </c>
      <c r="K38" s="16" t="s">
        <v>48</v>
      </c>
      <c r="L38" s="17" t="s">
        <v>133</v>
      </c>
      <c r="M38" s="17" t="s">
        <v>43</v>
      </c>
      <c r="N38" s="29" t="str">
        <f>VLOOKUP(A38,Plan2!$A$1:$F$92,5,FALSE)</f>
        <v>-8.0349674</v>
      </c>
      <c r="O38" s="29" t="str">
        <f>VLOOKUP(A38,Plan2!$A$1:$F$92,6,FALSE)</f>
        <v>-38.870617</v>
      </c>
      <c r="P38" s="18">
        <v>4686.0</v>
      </c>
      <c r="Q38" s="19">
        <v>3.0</v>
      </c>
      <c r="R38" s="20">
        <v>0.0</v>
      </c>
      <c r="S38" s="20">
        <v>0.15</v>
      </c>
      <c r="T38" s="21">
        <v>43770.0</v>
      </c>
      <c r="U38" s="21">
        <f t="shared" si="10"/>
        <v>43774</v>
      </c>
      <c r="V38" s="21">
        <v>43777.0</v>
      </c>
      <c r="W38" s="31">
        <v>43783.0</v>
      </c>
      <c r="X38" s="23">
        <v>43770.0</v>
      </c>
      <c r="Y38" s="24">
        <v>43777.0</v>
      </c>
      <c r="Z38" s="25" t="s">
        <v>44</v>
      </c>
      <c r="AA38" s="23" t="s">
        <v>52</v>
      </c>
      <c r="AB38" s="23"/>
      <c r="AC38" s="23"/>
      <c r="AD38" s="23"/>
      <c r="AE38" s="23"/>
      <c r="AF38" s="23"/>
      <c r="AG38" s="23"/>
      <c r="AH38" s="23"/>
      <c r="AI38" s="16"/>
      <c r="AJ38" s="17"/>
      <c r="AK38" s="16"/>
      <c r="AL38" s="9"/>
    </row>
    <row r="39" ht="15.75" customHeight="1">
      <c r="A39" s="10">
        <v>327516.0</v>
      </c>
      <c r="B39" s="11"/>
      <c r="C39" s="12"/>
      <c r="D39" s="12" t="s">
        <v>93</v>
      </c>
      <c r="E39" s="13" t="str">
        <f>VLOOKUP(A39,Plan3!$A$2:$B$4859,2, True)</f>
        <v>64 - EM CONSTRUCAO</v>
      </c>
      <c r="F39" s="10">
        <v>9.100973144E9</v>
      </c>
      <c r="G39" s="14" t="s">
        <v>134</v>
      </c>
      <c r="H39" s="14" t="s">
        <v>47</v>
      </c>
      <c r="I39" s="15" t="s">
        <v>40</v>
      </c>
      <c r="J39" s="15" t="s">
        <v>41</v>
      </c>
      <c r="K39" s="16" t="s">
        <v>48</v>
      </c>
      <c r="L39" s="17" t="s">
        <v>135</v>
      </c>
      <c r="M39" s="17" t="s">
        <v>43</v>
      </c>
      <c r="N39" s="17" t="str">
        <f t="shared" ref="N39:N40" si="11">VLOOKUP(A39,'[1]Carteira de Novembro'!A$2:C$203,2,FALSE)</f>
        <v>#REF!</v>
      </c>
      <c r="O39" s="17" t="str">
        <f t="shared" ref="O39:O40" si="12">VLOOKUP(A39,'[1]Carteira de Novembro'!A$2:C$203,3,FALSE)</f>
        <v>#REF!</v>
      </c>
      <c r="P39" s="18">
        <v>1520.0</v>
      </c>
      <c r="Q39" s="19">
        <v>1.0</v>
      </c>
      <c r="R39" s="20">
        <v>0.0</v>
      </c>
      <c r="S39" s="20">
        <v>0.05</v>
      </c>
      <c r="T39" s="21">
        <v>43770.0</v>
      </c>
      <c r="U39" s="21">
        <f t="shared" si="10"/>
        <v>43774</v>
      </c>
      <c r="V39" s="21">
        <v>43777.0</v>
      </c>
      <c r="W39" s="31">
        <v>43783.0</v>
      </c>
      <c r="X39" s="23">
        <v>43770.0</v>
      </c>
      <c r="Y39" s="24">
        <v>43777.0</v>
      </c>
      <c r="Z39" s="25" t="s">
        <v>44</v>
      </c>
      <c r="AA39" s="23" t="s">
        <v>52</v>
      </c>
      <c r="AB39" s="23"/>
      <c r="AC39" s="23"/>
      <c r="AD39" s="23"/>
      <c r="AE39" s="23"/>
      <c r="AF39" s="23"/>
      <c r="AG39" s="23"/>
      <c r="AH39" s="23"/>
      <c r="AI39" s="16"/>
      <c r="AJ39" s="17"/>
      <c r="AK39" s="16"/>
      <c r="AL39" s="9"/>
    </row>
    <row r="40" ht="15.75" customHeight="1">
      <c r="A40" s="10">
        <v>327304.0</v>
      </c>
      <c r="B40" s="11"/>
      <c r="C40" s="12"/>
      <c r="D40" s="12" t="s">
        <v>37</v>
      </c>
      <c r="E40" s="13" t="str">
        <f>VLOOKUP(A40,Plan3!$A$2:$B$4859,2, True)</f>
        <v>64 - EM CONSTRUCAO</v>
      </c>
      <c r="F40" s="10">
        <v>9.100975634E9</v>
      </c>
      <c r="G40" s="14" t="s">
        <v>136</v>
      </c>
      <c r="H40" s="14" t="s">
        <v>47</v>
      </c>
      <c r="I40" s="15" t="s">
        <v>40</v>
      </c>
      <c r="J40" s="15" t="s">
        <v>41</v>
      </c>
      <c r="K40" s="16" t="s">
        <v>48</v>
      </c>
      <c r="L40" s="17" t="s">
        <v>43</v>
      </c>
      <c r="M40" s="17" t="s">
        <v>43</v>
      </c>
      <c r="N40" s="17" t="str">
        <f t="shared" si="11"/>
        <v>#REF!</v>
      </c>
      <c r="O40" s="17" t="str">
        <f t="shared" si="12"/>
        <v>#REF!</v>
      </c>
      <c r="P40" s="26">
        <v>1544.0</v>
      </c>
      <c r="Q40" s="19">
        <v>1.0</v>
      </c>
      <c r="R40" s="20">
        <v>0.0</v>
      </c>
      <c r="S40" s="20">
        <v>0.04</v>
      </c>
      <c r="T40" s="21">
        <v>43770.0</v>
      </c>
      <c r="U40" s="21">
        <f t="shared" si="10"/>
        <v>43775</v>
      </c>
      <c r="V40" s="21">
        <v>43778.0</v>
      </c>
      <c r="W40" s="31">
        <v>43778.0</v>
      </c>
      <c r="X40" s="23">
        <v>43770.0</v>
      </c>
      <c r="Y40" s="24">
        <v>43778.0</v>
      </c>
      <c r="Z40" s="25" t="s">
        <v>44</v>
      </c>
      <c r="AA40" s="23" t="s">
        <v>52</v>
      </c>
      <c r="AB40" s="23"/>
      <c r="AC40" s="23"/>
      <c r="AD40" s="23"/>
      <c r="AE40" s="23"/>
      <c r="AF40" s="23"/>
      <c r="AG40" s="23"/>
      <c r="AH40" s="23"/>
      <c r="AI40" s="16"/>
      <c r="AJ40" s="17"/>
      <c r="AK40" s="16"/>
      <c r="AL40" s="9"/>
    </row>
    <row r="41" ht="15.75" customHeight="1">
      <c r="A41" s="10">
        <v>327378.0</v>
      </c>
      <c r="B41" s="11"/>
      <c r="C41" s="12"/>
      <c r="D41" s="12" t="s">
        <v>74</v>
      </c>
      <c r="E41" s="13" t="str">
        <f>VLOOKUP(A41,Plan3!$A$2:$B$4859,2, True)</f>
        <v>64 - EM CONSTRUCAO</v>
      </c>
      <c r="F41" s="10">
        <v>9.100977139E9</v>
      </c>
      <c r="G41" s="14" t="s">
        <v>137</v>
      </c>
      <c r="H41" s="14" t="s">
        <v>47</v>
      </c>
      <c r="I41" s="15" t="s">
        <v>40</v>
      </c>
      <c r="J41" s="15" t="s">
        <v>41</v>
      </c>
      <c r="K41" s="16" t="s">
        <v>48</v>
      </c>
      <c r="L41" s="17" t="s">
        <v>76</v>
      </c>
      <c r="M41" s="17" t="s">
        <v>60</v>
      </c>
      <c r="N41" s="29" t="str">
        <f>VLOOKUP(A41,Plan2!$A$1:$F$92,5,FALSE)</f>
        <v>-8.4015843</v>
      </c>
      <c r="O41" s="29" t="str">
        <f>VLOOKUP(A41,Plan2!$A$1:$F$92,6,FALSE)</f>
        <v>-39.4815996</v>
      </c>
      <c r="P41" s="18">
        <v>2116.0</v>
      </c>
      <c r="Q41" s="19">
        <v>1.0</v>
      </c>
      <c r="R41" s="20">
        <v>0.0</v>
      </c>
      <c r="S41" s="20">
        <v>0.05</v>
      </c>
      <c r="T41" s="21">
        <v>43770.0</v>
      </c>
      <c r="U41" s="21">
        <f t="shared" si="10"/>
        <v>43775</v>
      </c>
      <c r="V41" s="21">
        <v>43778.0</v>
      </c>
      <c r="W41" s="31">
        <v>43778.0</v>
      </c>
      <c r="X41" s="23">
        <v>43770.0</v>
      </c>
      <c r="Y41" s="24">
        <v>43778.0</v>
      </c>
      <c r="Z41" s="25" t="s">
        <v>44</v>
      </c>
      <c r="AA41" s="23" t="s">
        <v>52</v>
      </c>
      <c r="AB41" s="23"/>
      <c r="AC41" s="23"/>
      <c r="AD41" s="23"/>
      <c r="AE41" s="23"/>
      <c r="AF41" s="23"/>
      <c r="AG41" s="23"/>
      <c r="AH41" s="23"/>
      <c r="AI41" s="16"/>
      <c r="AJ41" s="17"/>
      <c r="AK41" s="16"/>
      <c r="AL41" s="9"/>
    </row>
    <row r="42" ht="15.75" customHeight="1">
      <c r="A42" s="10">
        <v>327389.0</v>
      </c>
      <c r="B42" s="11"/>
      <c r="C42" s="12"/>
      <c r="D42" s="12" t="s">
        <v>74</v>
      </c>
      <c r="E42" s="13" t="str">
        <f>VLOOKUP(A42,Plan3!$A$2:$B$4859,2, True)</f>
        <v>64 - EM CONSTRUCAO</v>
      </c>
      <c r="F42" s="10">
        <v>9.100960138E9</v>
      </c>
      <c r="G42" s="14" t="s">
        <v>138</v>
      </c>
      <c r="H42" s="14" t="s">
        <v>39</v>
      </c>
      <c r="I42" s="15" t="s">
        <v>40</v>
      </c>
      <c r="J42" s="15" t="s">
        <v>41</v>
      </c>
      <c r="K42" s="16" t="s">
        <v>42</v>
      </c>
      <c r="L42" s="17" t="s">
        <v>76</v>
      </c>
      <c r="M42" s="17" t="s">
        <v>60</v>
      </c>
      <c r="N42" s="29" t="str">
        <f>VLOOKUP(A42,Plan2!$A$1:$F$92,5,FALSE)</f>
        <v>-8.5034386</v>
      </c>
      <c r="O42" s="29" t="str">
        <f>VLOOKUP(A42,Plan2!$A$1:$F$92,6,FALSE)</f>
        <v>-39.312171</v>
      </c>
      <c r="P42" s="18">
        <v>1427.0</v>
      </c>
      <c r="Q42" s="19">
        <v>1.0</v>
      </c>
      <c r="R42" s="20">
        <v>0.0</v>
      </c>
      <c r="S42" s="20">
        <v>0.04</v>
      </c>
      <c r="T42" s="21">
        <v>43770.0</v>
      </c>
      <c r="U42" s="21">
        <f t="shared" si="10"/>
        <v>43775</v>
      </c>
      <c r="V42" s="21">
        <v>43778.0</v>
      </c>
      <c r="W42" s="31">
        <v>43778.0</v>
      </c>
      <c r="X42" s="23">
        <v>43770.0</v>
      </c>
      <c r="Y42" s="24">
        <v>43778.0</v>
      </c>
      <c r="Z42" s="25" t="s">
        <v>44</v>
      </c>
      <c r="AA42" s="23" t="s">
        <v>52</v>
      </c>
      <c r="AB42" s="23"/>
      <c r="AC42" s="23"/>
      <c r="AD42" s="23"/>
      <c r="AE42" s="23"/>
      <c r="AF42" s="23"/>
      <c r="AG42" s="23"/>
      <c r="AH42" s="23"/>
      <c r="AI42" s="16"/>
      <c r="AJ42" s="17"/>
      <c r="AK42" s="16"/>
      <c r="AL42" s="9"/>
    </row>
    <row r="43" ht="15.75" customHeight="1">
      <c r="A43" s="10">
        <v>327397.0</v>
      </c>
      <c r="B43" s="11"/>
      <c r="C43" s="12"/>
      <c r="D43" s="12" t="s">
        <v>97</v>
      </c>
      <c r="E43" s="13" t="str">
        <f>VLOOKUP(A43,Plan3!$A$2:$B$4859,2, True)</f>
        <v>64 - EM CONSTRUCAO</v>
      </c>
      <c r="F43" s="10">
        <v>9.100965138E9</v>
      </c>
      <c r="G43" s="14" t="s">
        <v>139</v>
      </c>
      <c r="H43" s="14" t="s">
        <v>47</v>
      </c>
      <c r="I43" s="15" t="s">
        <v>40</v>
      </c>
      <c r="J43" s="15" t="s">
        <v>41</v>
      </c>
      <c r="K43" s="16" t="s">
        <v>48</v>
      </c>
      <c r="L43" s="17" t="s">
        <v>100</v>
      </c>
      <c r="M43" s="17" t="s">
        <v>43</v>
      </c>
      <c r="N43" s="17" t="str">
        <f t="shared" ref="N43:N45" si="13">VLOOKUP(A43,'[1]Carteira de Novembro'!A$2:C$203,2,FALSE)</f>
        <v>#REF!</v>
      </c>
      <c r="O43" s="17" t="str">
        <f t="shared" ref="O43:O45" si="14">VLOOKUP(A43,'[1]Carteira de Novembro'!A$2:C$203,3,FALSE)</f>
        <v>#REF!</v>
      </c>
      <c r="P43" s="18">
        <v>3368.0</v>
      </c>
      <c r="Q43" s="19">
        <v>2.0</v>
      </c>
      <c r="R43" s="20">
        <v>0.0</v>
      </c>
      <c r="S43" s="20">
        <v>0.07</v>
      </c>
      <c r="T43" s="21">
        <v>43770.0</v>
      </c>
      <c r="U43" s="21">
        <f t="shared" si="10"/>
        <v>43775</v>
      </c>
      <c r="V43" s="21">
        <v>43778.0</v>
      </c>
      <c r="W43" s="31">
        <v>43778.0</v>
      </c>
      <c r="X43" s="23">
        <v>43770.0</v>
      </c>
      <c r="Y43" s="24">
        <v>43778.0</v>
      </c>
      <c r="Z43" s="25" t="s">
        <v>44</v>
      </c>
      <c r="AA43" s="23" t="s">
        <v>45</v>
      </c>
      <c r="AB43" s="23"/>
      <c r="AC43" s="23"/>
      <c r="AD43" s="23"/>
      <c r="AE43" s="23"/>
      <c r="AF43" s="23"/>
      <c r="AG43" s="23"/>
      <c r="AH43" s="23"/>
      <c r="AI43" s="16"/>
      <c r="AJ43" s="17"/>
      <c r="AK43" s="16"/>
      <c r="AL43" s="9"/>
    </row>
    <row r="44" ht="15.75" customHeight="1">
      <c r="A44" s="10">
        <v>327418.0</v>
      </c>
      <c r="B44" s="11"/>
      <c r="C44" s="12"/>
      <c r="D44" s="12" t="s">
        <v>58</v>
      </c>
      <c r="E44" s="13" t="str">
        <f>VLOOKUP(A44,Plan3!$A$2:$B$4859,2, True)</f>
        <v>64 - EM CONSTRUCAO</v>
      </c>
      <c r="F44" s="10">
        <v>9.100977137E9</v>
      </c>
      <c r="G44" s="14" t="s">
        <v>140</v>
      </c>
      <c r="H44" s="14" t="s">
        <v>47</v>
      </c>
      <c r="I44" s="15" t="s">
        <v>40</v>
      </c>
      <c r="J44" s="15" t="s">
        <v>41</v>
      </c>
      <c r="K44" s="16" t="s">
        <v>42</v>
      </c>
      <c r="L44" s="17" t="s">
        <v>88</v>
      </c>
      <c r="M44" s="17" t="s">
        <v>60</v>
      </c>
      <c r="N44" s="17" t="str">
        <f t="shared" si="13"/>
        <v>#REF!</v>
      </c>
      <c r="O44" s="17" t="str">
        <f t="shared" si="14"/>
        <v>#REF!</v>
      </c>
      <c r="P44" s="18">
        <v>5788.0</v>
      </c>
      <c r="Q44" s="19">
        <v>3.0</v>
      </c>
      <c r="R44" s="20">
        <v>0.0</v>
      </c>
      <c r="S44" s="20">
        <v>0.11</v>
      </c>
      <c r="T44" s="21">
        <v>43770.0</v>
      </c>
      <c r="U44" s="21">
        <f t="shared" si="10"/>
        <v>43775</v>
      </c>
      <c r="V44" s="21">
        <v>43778.0</v>
      </c>
      <c r="W44" s="31">
        <v>43778.0</v>
      </c>
      <c r="X44" s="23">
        <v>43770.0</v>
      </c>
      <c r="Y44" s="24">
        <v>43778.0</v>
      </c>
      <c r="Z44" s="25" t="s">
        <v>44</v>
      </c>
      <c r="AA44" s="23" t="s">
        <v>52</v>
      </c>
      <c r="AB44" s="23"/>
      <c r="AC44" s="23"/>
      <c r="AD44" s="23"/>
      <c r="AE44" s="23"/>
      <c r="AF44" s="23"/>
      <c r="AG44" s="23"/>
      <c r="AH44" s="23"/>
      <c r="AI44" s="16"/>
      <c r="AJ44" s="17"/>
      <c r="AK44" s="16"/>
      <c r="AL44" s="9"/>
    </row>
    <row r="45" ht="15.75" customHeight="1">
      <c r="A45" s="10">
        <v>327420.0</v>
      </c>
      <c r="B45" s="11"/>
      <c r="C45" s="12"/>
      <c r="D45" s="12" t="s">
        <v>65</v>
      </c>
      <c r="E45" s="13" t="str">
        <f>VLOOKUP(A45,Plan3!$A$2:$B$4859,2, True)</f>
        <v>64 - EM CONSTRUCAO</v>
      </c>
      <c r="F45" s="10">
        <v>9.100964156E9</v>
      </c>
      <c r="G45" s="14" t="s">
        <v>141</v>
      </c>
      <c r="H45" s="14" t="s">
        <v>47</v>
      </c>
      <c r="I45" s="15" t="s">
        <v>40</v>
      </c>
      <c r="J45" s="15" t="s">
        <v>41</v>
      </c>
      <c r="K45" s="16" t="s">
        <v>48</v>
      </c>
      <c r="L45" s="17" t="s">
        <v>142</v>
      </c>
      <c r="M45" s="17" t="s">
        <v>60</v>
      </c>
      <c r="N45" s="17" t="str">
        <f t="shared" si="13"/>
        <v>#REF!</v>
      </c>
      <c r="O45" s="17" t="str">
        <f t="shared" si="14"/>
        <v>#REF!</v>
      </c>
      <c r="P45" s="18">
        <v>3398.0</v>
      </c>
      <c r="Q45" s="19">
        <v>2.0</v>
      </c>
      <c r="R45" s="20">
        <v>0.0</v>
      </c>
      <c r="S45" s="20">
        <v>0.1</v>
      </c>
      <c r="T45" s="21">
        <v>43770.0</v>
      </c>
      <c r="U45" s="21">
        <f t="shared" si="10"/>
        <v>43775</v>
      </c>
      <c r="V45" s="21">
        <v>43778.0</v>
      </c>
      <c r="W45" s="31">
        <v>43778.0</v>
      </c>
      <c r="X45" s="23">
        <v>43770.0</v>
      </c>
      <c r="Y45" s="24">
        <v>43778.0</v>
      </c>
      <c r="Z45" s="25" t="s">
        <v>44</v>
      </c>
      <c r="AA45" s="23" t="s">
        <v>52</v>
      </c>
      <c r="AB45" s="23"/>
      <c r="AC45" s="23"/>
      <c r="AD45" s="23"/>
      <c r="AE45" s="23"/>
      <c r="AF45" s="23"/>
      <c r="AG45" s="23"/>
      <c r="AH45" s="23"/>
      <c r="AI45" s="16"/>
      <c r="AJ45" s="17"/>
      <c r="AK45" s="16"/>
      <c r="AL45" s="9"/>
    </row>
    <row r="46" ht="15.75" customHeight="1">
      <c r="A46" s="10">
        <v>327435.0</v>
      </c>
      <c r="B46" s="11"/>
      <c r="C46" s="12"/>
      <c r="D46" s="12" t="s">
        <v>49</v>
      </c>
      <c r="E46" s="13" t="str">
        <f>VLOOKUP(A46,Plan3!$A$2:$B$4859,2, True)</f>
        <v>64 - EM CONSTRUCAO</v>
      </c>
      <c r="F46" s="10">
        <v>9.100967144E9</v>
      </c>
      <c r="G46" s="14" t="s">
        <v>143</v>
      </c>
      <c r="H46" s="14" t="s">
        <v>39</v>
      </c>
      <c r="I46" s="15" t="s">
        <v>40</v>
      </c>
      <c r="J46" s="15" t="s">
        <v>41</v>
      </c>
      <c r="K46" s="16" t="s">
        <v>42</v>
      </c>
      <c r="L46" s="17" t="s">
        <v>56</v>
      </c>
      <c r="M46" s="17" t="s">
        <v>43</v>
      </c>
      <c r="N46" s="29" t="str">
        <f>VLOOKUP(A46,Plan2!$A$1:$F$92,5,FALSE)</f>
        <v>-8.277123</v>
      </c>
      <c r="O46" s="29" t="str">
        <f>VLOOKUP(A46,Plan2!$A$1:$F$92,6,FALSE)</f>
        <v>-38.0350731</v>
      </c>
      <c r="P46" s="18">
        <v>4701.0</v>
      </c>
      <c r="Q46" s="19">
        <v>3.0</v>
      </c>
      <c r="R46" s="20">
        <v>0.0</v>
      </c>
      <c r="S46" s="20">
        <v>0.1</v>
      </c>
      <c r="T46" s="21">
        <v>43770.0</v>
      </c>
      <c r="U46" s="21">
        <f t="shared" si="10"/>
        <v>43775</v>
      </c>
      <c r="V46" s="21">
        <v>43778.0</v>
      </c>
      <c r="W46" s="31">
        <v>43778.0</v>
      </c>
      <c r="X46" s="23">
        <v>43770.0</v>
      </c>
      <c r="Y46" s="24">
        <v>43778.0</v>
      </c>
      <c r="Z46" s="25" t="s">
        <v>44</v>
      </c>
      <c r="AA46" s="23" t="s">
        <v>52</v>
      </c>
      <c r="AB46" s="23"/>
      <c r="AC46" s="23"/>
      <c r="AD46" s="23"/>
      <c r="AE46" s="23"/>
      <c r="AF46" s="23"/>
      <c r="AG46" s="23"/>
      <c r="AH46" s="23"/>
      <c r="AI46" s="16"/>
      <c r="AJ46" s="17"/>
      <c r="AK46" s="16"/>
      <c r="AL46" s="9"/>
    </row>
    <row r="47" ht="15.75" customHeight="1">
      <c r="A47" s="10">
        <v>327441.0</v>
      </c>
      <c r="B47" s="11"/>
      <c r="C47" s="12"/>
      <c r="D47" s="12" t="s">
        <v>82</v>
      </c>
      <c r="E47" s="13" t="str">
        <f>VLOOKUP(A47,Plan3!$A$2:$B$4859,2, True)</f>
        <v>64 - EM CONSTRUCAO</v>
      </c>
      <c r="F47" s="10">
        <v>9.100966149E9</v>
      </c>
      <c r="G47" s="14" t="s">
        <v>144</v>
      </c>
      <c r="H47" s="14" t="s">
        <v>47</v>
      </c>
      <c r="I47" s="15" t="s">
        <v>40</v>
      </c>
      <c r="J47" s="15" t="s">
        <v>41</v>
      </c>
      <c r="K47" s="16" t="s">
        <v>48</v>
      </c>
      <c r="L47" s="17" t="s">
        <v>84</v>
      </c>
      <c r="M47" s="17" t="s">
        <v>60</v>
      </c>
      <c r="N47" s="29" t="str">
        <f>VLOOKUP(A47,Plan2!$A$1:$F$92,5,FALSE)</f>
        <v>-8.4120623</v>
      </c>
      <c r="O47" s="29" t="str">
        <f>VLOOKUP(A47,Plan2!$A$1:$F$92,6,FALSE)</f>
        <v>-38.7796642</v>
      </c>
      <c r="P47" s="18">
        <v>3611.0</v>
      </c>
      <c r="Q47" s="19">
        <v>2.0</v>
      </c>
      <c r="R47" s="20">
        <v>0.0</v>
      </c>
      <c r="S47" s="20">
        <v>0.14</v>
      </c>
      <c r="T47" s="21">
        <v>43770.0</v>
      </c>
      <c r="U47" s="21">
        <f t="shared" si="10"/>
        <v>43775</v>
      </c>
      <c r="V47" s="21">
        <v>43778.0</v>
      </c>
      <c r="W47" s="31">
        <v>43778.0</v>
      </c>
      <c r="X47" s="23">
        <v>43770.0</v>
      </c>
      <c r="Y47" s="24">
        <v>43778.0</v>
      </c>
      <c r="Z47" s="25" t="s">
        <v>44</v>
      </c>
      <c r="AA47" s="23" t="s">
        <v>52</v>
      </c>
      <c r="AB47" s="23"/>
      <c r="AC47" s="23"/>
      <c r="AD47" s="23"/>
      <c r="AE47" s="23"/>
      <c r="AF47" s="23"/>
      <c r="AG47" s="23"/>
      <c r="AH47" s="23"/>
      <c r="AI47" s="16"/>
      <c r="AJ47" s="17"/>
      <c r="AK47" s="16"/>
      <c r="AL47" s="9"/>
    </row>
    <row r="48" ht="15.75" customHeight="1">
      <c r="A48" s="10">
        <v>327447.0</v>
      </c>
      <c r="B48" s="11"/>
      <c r="C48" s="12"/>
      <c r="D48" s="12" t="s">
        <v>113</v>
      </c>
      <c r="E48" s="13" t="str">
        <f>VLOOKUP(A48,Plan3!$A$2:$B$4859,2, True)</f>
        <v>64 - EM CONSTRUCAO</v>
      </c>
      <c r="F48" s="10">
        <v>9.100975645E9</v>
      </c>
      <c r="G48" s="14" t="s">
        <v>145</v>
      </c>
      <c r="H48" s="14" t="s">
        <v>47</v>
      </c>
      <c r="I48" s="15" t="s">
        <v>40</v>
      </c>
      <c r="J48" s="15" t="s">
        <v>41</v>
      </c>
      <c r="K48" s="16" t="s">
        <v>48</v>
      </c>
      <c r="L48" s="17" t="s">
        <v>126</v>
      </c>
      <c r="M48" s="17" t="s">
        <v>43</v>
      </c>
      <c r="N48" s="17" t="str">
        <f t="shared" ref="N48:N49" si="15">VLOOKUP(A48,'[1]Carteira de Novembro'!A$2:C$203,2,FALSE)</f>
        <v>#REF!</v>
      </c>
      <c r="O48" s="17" t="str">
        <f t="shared" ref="O48:O49" si="16">VLOOKUP(A48,'[1]Carteira de Novembro'!A$2:C$203,3,FALSE)</f>
        <v>#REF!</v>
      </c>
      <c r="P48" s="18">
        <v>6299.0</v>
      </c>
      <c r="Q48" s="19">
        <v>4.0</v>
      </c>
      <c r="R48" s="20">
        <v>0.0</v>
      </c>
      <c r="S48" s="20">
        <v>0.2</v>
      </c>
      <c r="T48" s="21">
        <v>43770.0</v>
      </c>
      <c r="U48" s="21">
        <f t="shared" si="10"/>
        <v>43775</v>
      </c>
      <c r="V48" s="21">
        <v>43778.0</v>
      </c>
      <c r="W48" s="31">
        <v>43778.0</v>
      </c>
      <c r="X48" s="23">
        <v>43770.0</v>
      </c>
      <c r="Y48" s="24">
        <v>43778.0</v>
      </c>
      <c r="Z48" s="25" t="s">
        <v>44</v>
      </c>
      <c r="AA48" s="23" t="s">
        <v>52</v>
      </c>
      <c r="AB48" s="23"/>
      <c r="AC48" s="23"/>
      <c r="AD48" s="23"/>
      <c r="AE48" s="23"/>
      <c r="AF48" s="23"/>
      <c r="AG48" s="23"/>
      <c r="AH48" s="23"/>
      <c r="AI48" s="16"/>
      <c r="AJ48" s="17"/>
      <c r="AK48" s="16"/>
      <c r="AL48" s="9"/>
    </row>
    <row r="49" ht="15.75" customHeight="1">
      <c r="A49" s="10">
        <v>327451.0</v>
      </c>
      <c r="B49" s="11"/>
      <c r="C49" s="12"/>
      <c r="D49" s="12" t="s">
        <v>113</v>
      </c>
      <c r="E49" s="13" t="str">
        <f>VLOOKUP(A49,Plan3!$A$2:$B$4859,2, True)</f>
        <v>64 - EM CONSTRUCAO</v>
      </c>
      <c r="F49" s="10">
        <v>9.10096615E9</v>
      </c>
      <c r="G49" s="14" t="s">
        <v>146</v>
      </c>
      <c r="H49" s="14" t="s">
        <v>47</v>
      </c>
      <c r="I49" s="15" t="s">
        <v>40</v>
      </c>
      <c r="J49" s="15" t="s">
        <v>41</v>
      </c>
      <c r="K49" s="16" t="s">
        <v>48</v>
      </c>
      <c r="L49" s="17" t="s">
        <v>115</v>
      </c>
      <c r="M49" s="17" t="s">
        <v>43</v>
      </c>
      <c r="N49" s="17" t="str">
        <f t="shared" si="15"/>
        <v>#REF!</v>
      </c>
      <c r="O49" s="17" t="str">
        <f t="shared" si="16"/>
        <v>#REF!</v>
      </c>
      <c r="P49" s="18">
        <v>1216.0</v>
      </c>
      <c r="Q49" s="19">
        <v>0.0</v>
      </c>
      <c r="R49" s="20">
        <v>0.0</v>
      </c>
      <c r="S49" s="20">
        <v>0.04</v>
      </c>
      <c r="T49" s="21">
        <v>43770.0</v>
      </c>
      <c r="U49" s="21">
        <f t="shared" si="10"/>
        <v>43775</v>
      </c>
      <c r="V49" s="21">
        <v>43778.0</v>
      </c>
      <c r="W49" s="31">
        <v>43778.0</v>
      </c>
      <c r="X49" s="23">
        <v>43770.0</v>
      </c>
      <c r="Y49" s="24">
        <v>43778.0</v>
      </c>
      <c r="Z49" s="25" t="s">
        <v>44</v>
      </c>
      <c r="AA49" s="23" t="s">
        <v>52</v>
      </c>
      <c r="AB49" s="23"/>
      <c r="AC49" s="23"/>
      <c r="AD49" s="23"/>
      <c r="AE49" s="23"/>
      <c r="AF49" s="23"/>
      <c r="AG49" s="23"/>
      <c r="AH49" s="23"/>
      <c r="AI49" s="16"/>
      <c r="AJ49" s="17"/>
      <c r="AK49" s="16"/>
      <c r="AL49" s="9"/>
    </row>
    <row r="50" ht="15.75" customHeight="1">
      <c r="A50" s="10">
        <v>327475.0</v>
      </c>
      <c r="B50" s="11"/>
      <c r="C50" s="12"/>
      <c r="D50" s="12" t="s">
        <v>147</v>
      </c>
      <c r="E50" s="13" t="str">
        <f>VLOOKUP(A50,Plan3!$A$2:$B$4859,2, True)</f>
        <v>64 - EM CONSTRUCAO</v>
      </c>
      <c r="F50" s="10">
        <v>9.100968135E9</v>
      </c>
      <c r="G50" s="14" t="s">
        <v>148</v>
      </c>
      <c r="H50" s="14" t="s">
        <v>47</v>
      </c>
      <c r="I50" s="15" t="s">
        <v>40</v>
      </c>
      <c r="J50" s="15" t="s">
        <v>41</v>
      </c>
      <c r="K50" s="16" t="s">
        <v>48</v>
      </c>
      <c r="L50" s="17" t="s">
        <v>149</v>
      </c>
      <c r="M50" s="17" t="s">
        <v>43</v>
      </c>
      <c r="N50" s="29" t="str">
        <f>VLOOKUP(A50,Plan2!$A$1:$F$92,5,FALSE)</f>
        <v>-7.6277746</v>
      </c>
      <c r="O50" s="29" t="str">
        <f>VLOOKUP(A50,Plan2!$A$1:$F$92,6,FALSE)</f>
        <v>-37.6605147</v>
      </c>
      <c r="P50" s="18">
        <v>1721.0</v>
      </c>
      <c r="Q50" s="19">
        <v>1.0</v>
      </c>
      <c r="R50" s="20">
        <v>0.0</v>
      </c>
      <c r="S50" s="20">
        <v>0.05</v>
      </c>
      <c r="T50" s="21">
        <v>43770.0</v>
      </c>
      <c r="U50" s="21">
        <f t="shared" si="10"/>
        <v>43775</v>
      </c>
      <c r="V50" s="21">
        <v>43778.0</v>
      </c>
      <c r="W50" s="31">
        <v>43778.0</v>
      </c>
      <c r="X50" s="23">
        <v>43770.0</v>
      </c>
      <c r="Y50" s="24">
        <v>43778.0</v>
      </c>
      <c r="Z50" s="25" t="s">
        <v>44</v>
      </c>
      <c r="AA50" s="23" t="s">
        <v>52</v>
      </c>
      <c r="AB50" s="23"/>
      <c r="AC50" s="23"/>
      <c r="AD50" s="23"/>
      <c r="AE50" s="23"/>
      <c r="AF50" s="23"/>
      <c r="AG50" s="23"/>
      <c r="AH50" s="23"/>
      <c r="AI50" s="16"/>
      <c r="AJ50" s="17"/>
      <c r="AK50" s="16"/>
      <c r="AL50" s="9"/>
    </row>
    <row r="51" ht="15.75" customHeight="1">
      <c r="A51" s="10">
        <v>327483.0</v>
      </c>
      <c r="B51" s="11"/>
      <c r="C51" s="12"/>
      <c r="D51" s="12" t="s">
        <v>62</v>
      </c>
      <c r="E51" s="13" t="str">
        <f>VLOOKUP(A51,Plan3!$A$2:$B$4859,2, True)</f>
        <v>64 - EM CONSTRUCAO</v>
      </c>
      <c r="F51" s="10">
        <v>9.100973641E9</v>
      </c>
      <c r="G51" s="14" t="s">
        <v>150</v>
      </c>
      <c r="H51" s="14" t="s">
        <v>47</v>
      </c>
      <c r="I51" s="15" t="s">
        <v>40</v>
      </c>
      <c r="J51" s="15" t="s">
        <v>41</v>
      </c>
      <c r="K51" s="16" t="s">
        <v>48</v>
      </c>
      <c r="L51" s="17" t="s">
        <v>64</v>
      </c>
      <c r="M51" s="17" t="s">
        <v>60</v>
      </c>
      <c r="N51" s="29" t="str">
        <f>VLOOKUP(A51,Plan2!$A$1:$F$92,5,FALSE)</f>
        <v>-8.7293711</v>
      </c>
      <c r="O51" s="29" t="str">
        <f>VLOOKUP(A51,Plan2!$A$1:$F$92,6,FALSE)</f>
        <v>-38.3281485</v>
      </c>
      <c r="P51" s="18">
        <v>4963.0</v>
      </c>
      <c r="Q51" s="19">
        <v>3.0</v>
      </c>
      <c r="R51" s="20">
        <v>0.0</v>
      </c>
      <c r="S51" s="20">
        <v>0.17</v>
      </c>
      <c r="T51" s="21">
        <v>43770.0</v>
      </c>
      <c r="U51" s="21">
        <f t="shared" si="10"/>
        <v>43775</v>
      </c>
      <c r="V51" s="21">
        <v>43778.0</v>
      </c>
      <c r="W51" s="31">
        <v>43778.0</v>
      </c>
      <c r="X51" s="23">
        <v>43770.0</v>
      </c>
      <c r="Y51" s="24">
        <v>43778.0</v>
      </c>
      <c r="Z51" s="25" t="s">
        <v>44</v>
      </c>
      <c r="AA51" s="23" t="s">
        <v>52</v>
      </c>
      <c r="AB51" s="23"/>
      <c r="AC51" s="23"/>
      <c r="AD51" s="23"/>
      <c r="AE51" s="23"/>
      <c r="AF51" s="23"/>
      <c r="AG51" s="23"/>
      <c r="AH51" s="23"/>
      <c r="AI51" s="16"/>
      <c r="AJ51" s="17"/>
      <c r="AK51" s="16"/>
      <c r="AL51" s="9"/>
    </row>
    <row r="52" ht="15.75" customHeight="1">
      <c r="A52" s="10">
        <v>327486.0</v>
      </c>
      <c r="B52" s="11"/>
      <c r="C52" s="12"/>
      <c r="D52" s="12" t="s">
        <v>97</v>
      </c>
      <c r="E52" s="13" t="str">
        <f>VLOOKUP(A52,Plan3!$A$2:$B$4859,2, True)</f>
        <v>64 - EM CONSTRUCAO</v>
      </c>
      <c r="F52" s="10">
        <v>9.100970163E9</v>
      </c>
      <c r="G52" s="14" t="s">
        <v>151</v>
      </c>
      <c r="H52" s="14" t="s">
        <v>47</v>
      </c>
      <c r="I52" s="15" t="s">
        <v>40</v>
      </c>
      <c r="J52" s="15" t="s">
        <v>41</v>
      </c>
      <c r="K52" s="16" t="s">
        <v>48</v>
      </c>
      <c r="L52" s="17" t="s">
        <v>152</v>
      </c>
      <c r="M52" s="17" t="s">
        <v>43</v>
      </c>
      <c r="N52" s="29" t="str">
        <f>VLOOKUP(A52,Plan2!$A$1:$F$92,5,FALSE)</f>
        <v>-7.4777649</v>
      </c>
      <c r="O52" s="29" t="str">
        <f>VLOOKUP(A52,Plan2!$A$1:$F$92,6,FALSE)</f>
        <v>-37.0706605</v>
      </c>
      <c r="P52" s="18">
        <v>1831.0</v>
      </c>
      <c r="Q52" s="19">
        <v>1.0</v>
      </c>
      <c r="R52" s="20">
        <v>0.0</v>
      </c>
      <c r="S52" s="20">
        <v>0.05</v>
      </c>
      <c r="T52" s="21">
        <v>43770.0</v>
      </c>
      <c r="U52" s="21">
        <f t="shared" si="10"/>
        <v>43775</v>
      </c>
      <c r="V52" s="21">
        <v>43778.0</v>
      </c>
      <c r="W52" s="31">
        <v>43778.0</v>
      </c>
      <c r="X52" s="23">
        <v>43770.0</v>
      </c>
      <c r="Y52" s="24">
        <v>43778.0</v>
      </c>
      <c r="Z52" s="25" t="s">
        <v>44</v>
      </c>
      <c r="AA52" s="23" t="s">
        <v>52</v>
      </c>
      <c r="AB52" s="23"/>
      <c r="AC52" s="23"/>
      <c r="AD52" s="23"/>
      <c r="AE52" s="23"/>
      <c r="AF52" s="23"/>
      <c r="AG52" s="23"/>
      <c r="AH52" s="23"/>
      <c r="AI52" s="16"/>
      <c r="AJ52" s="17"/>
      <c r="AK52" s="16"/>
      <c r="AL52" s="9"/>
    </row>
    <row r="53" ht="15.75" customHeight="1">
      <c r="A53" s="10">
        <v>328506.0</v>
      </c>
      <c r="B53" s="11"/>
      <c r="C53" s="12" t="s">
        <v>153</v>
      </c>
      <c r="D53" s="12" t="s">
        <v>154</v>
      </c>
      <c r="E53" s="13" t="str">
        <f>VLOOKUP(A53,Plan3!$A$2:$B$4859,2,FALSE)</f>
        <v>64 - EM CONSTRUCAO</v>
      </c>
      <c r="F53" s="10">
        <v>9.100991196E9</v>
      </c>
      <c r="G53" s="14" t="s">
        <v>155</v>
      </c>
      <c r="H53" s="14" t="s">
        <v>47</v>
      </c>
      <c r="I53" s="15" t="s">
        <v>40</v>
      </c>
      <c r="J53" s="15" t="s">
        <v>41</v>
      </c>
      <c r="K53" s="14" t="s">
        <v>99</v>
      </c>
      <c r="L53" s="17" t="s">
        <v>86</v>
      </c>
      <c r="M53" s="17" t="s">
        <v>60</v>
      </c>
      <c r="N53" s="17" t="str">
        <f>VLOOKUP(A53,'[1]Carteira de Novembro'!A$2:C$203,2,FALSE)</f>
        <v>#REF!</v>
      </c>
      <c r="O53" s="17" t="str">
        <f>VLOOKUP(A53,'[1]Carteira de Novembro'!A$2:C$203,3,FALSE)</f>
        <v>#REF!</v>
      </c>
      <c r="P53" s="26">
        <v>8415.0</v>
      </c>
      <c r="Q53" s="19">
        <v>2.0</v>
      </c>
      <c r="R53" s="20">
        <v>0.16</v>
      </c>
      <c r="S53" s="20">
        <v>0.0</v>
      </c>
      <c r="T53" s="21">
        <v>43770.0</v>
      </c>
      <c r="U53" s="21">
        <f t="shared" si="10"/>
        <v>43779</v>
      </c>
      <c r="V53" s="21">
        <v>43782.0</v>
      </c>
      <c r="W53" s="31"/>
      <c r="X53" s="24">
        <v>43805.0</v>
      </c>
      <c r="Y53" s="24">
        <v>43812.0</v>
      </c>
      <c r="Z53" s="25" t="s">
        <v>44</v>
      </c>
      <c r="AA53" s="25" t="s">
        <v>52</v>
      </c>
      <c r="AB53" s="25"/>
      <c r="AC53" s="25" t="s">
        <v>109</v>
      </c>
      <c r="AD53" s="25"/>
      <c r="AE53" s="25"/>
      <c r="AF53" s="25"/>
      <c r="AG53" s="25"/>
      <c r="AH53" s="25"/>
      <c r="AI53" s="27"/>
      <c r="AJ53" s="28"/>
      <c r="AK53" s="27"/>
      <c r="AL53" s="9"/>
    </row>
    <row r="54" ht="15.75" customHeight="1">
      <c r="A54" s="10">
        <v>328020.0</v>
      </c>
      <c r="B54" s="11"/>
      <c r="C54" s="12"/>
      <c r="D54" s="12" t="s">
        <v>93</v>
      </c>
      <c r="E54" s="13" t="str">
        <f>VLOOKUP(A54,Plan3!$A$2:$B$4859,2,FALSE)</f>
        <v>#N/A</v>
      </c>
      <c r="F54" s="10">
        <v>9.100965155E9</v>
      </c>
      <c r="G54" s="14" t="s">
        <v>156</v>
      </c>
      <c r="H54" s="14" t="s">
        <v>47</v>
      </c>
      <c r="I54" s="15" t="s">
        <v>40</v>
      </c>
      <c r="J54" s="15" t="s">
        <v>41</v>
      </c>
      <c r="K54" s="16" t="s">
        <v>42</v>
      </c>
      <c r="L54" s="17" t="s">
        <v>95</v>
      </c>
      <c r="M54" s="17" t="s">
        <v>43</v>
      </c>
      <c r="N54" s="29" t="str">
        <f>VLOOKUP(A54,Plan2!$A$1:$F$92,5,FALSE)</f>
        <v>-7.9093907</v>
      </c>
      <c r="O54" s="29" t="str">
        <f>VLOOKUP(A54,Plan2!$A$1:$F$92,6,FALSE)</f>
        <v>-37.7005189</v>
      </c>
      <c r="P54" s="26">
        <v>4622.0</v>
      </c>
      <c r="Q54" s="19">
        <v>2.0</v>
      </c>
      <c r="R54" s="20">
        <v>0.0</v>
      </c>
      <c r="S54" s="20">
        <v>0.09</v>
      </c>
      <c r="T54" s="21">
        <v>43777.0</v>
      </c>
      <c r="U54" s="21">
        <f t="shared" si="10"/>
        <v>43781</v>
      </c>
      <c r="V54" s="21">
        <v>43784.0</v>
      </c>
      <c r="W54" s="31">
        <v>43790.0</v>
      </c>
      <c r="X54" s="24">
        <v>43770.0</v>
      </c>
      <c r="Y54" s="24">
        <v>43777.0</v>
      </c>
      <c r="Z54" s="25" t="s">
        <v>44</v>
      </c>
      <c r="AA54" s="23" t="s">
        <v>52</v>
      </c>
      <c r="AB54" s="23"/>
      <c r="AC54" s="23"/>
      <c r="AD54" s="23"/>
      <c r="AE54" s="23"/>
      <c r="AF54" s="23"/>
      <c r="AG54" s="23"/>
      <c r="AH54" s="23"/>
      <c r="AI54" s="16"/>
      <c r="AJ54" s="17"/>
      <c r="AK54" s="16"/>
      <c r="AL54" s="9"/>
    </row>
    <row r="55" ht="15.75" customHeight="1">
      <c r="A55" s="10">
        <v>328028.0</v>
      </c>
      <c r="B55" s="11"/>
      <c r="C55" s="12"/>
      <c r="D55" s="12" t="s">
        <v>154</v>
      </c>
      <c r="E55" s="13" t="str">
        <f>VLOOKUP(A55,Plan3!$A$2:$B$4859,2,FALSE)</f>
        <v>#N/A</v>
      </c>
      <c r="F55" s="10">
        <v>9.100979675E9</v>
      </c>
      <c r="G55" s="14" t="s">
        <v>157</v>
      </c>
      <c r="H55" s="14" t="s">
        <v>47</v>
      </c>
      <c r="I55" s="15" t="s">
        <v>40</v>
      </c>
      <c r="J55" s="15" t="s">
        <v>41</v>
      </c>
      <c r="K55" s="16" t="s">
        <v>48</v>
      </c>
      <c r="L55" s="17" t="s">
        <v>86</v>
      </c>
      <c r="M55" s="17" t="s">
        <v>60</v>
      </c>
      <c r="N55" s="29" t="str">
        <f>VLOOKUP(A55,Plan2!$A$1:$F$92,5,FALSE)</f>
        <v>-9.1623087</v>
      </c>
      <c r="O55" s="29" t="str">
        <f>VLOOKUP(A55,Plan2!$A$1:$F$92,6,FALSE)</f>
        <v>-38.2440626</v>
      </c>
      <c r="P55" s="26">
        <v>1851.0</v>
      </c>
      <c r="Q55" s="19">
        <v>1.0</v>
      </c>
      <c r="R55" s="20">
        <v>0.0</v>
      </c>
      <c r="S55" s="20">
        <v>0.06</v>
      </c>
      <c r="T55" s="21">
        <v>43777.0</v>
      </c>
      <c r="U55" s="21">
        <f t="shared" si="10"/>
        <v>43781</v>
      </c>
      <c r="V55" s="21">
        <v>43784.0</v>
      </c>
      <c r="W55" s="31">
        <v>43790.0</v>
      </c>
      <c r="X55" s="24">
        <v>43770.0</v>
      </c>
      <c r="Y55" s="24">
        <v>43777.0</v>
      </c>
      <c r="Z55" s="25" t="s">
        <v>44</v>
      </c>
      <c r="AA55" s="23" t="s">
        <v>52</v>
      </c>
      <c r="AB55" s="23"/>
      <c r="AC55" s="23"/>
      <c r="AD55" s="23"/>
      <c r="AE55" s="23"/>
      <c r="AF55" s="23"/>
      <c r="AG55" s="23"/>
      <c r="AH55" s="23"/>
      <c r="AI55" s="16"/>
      <c r="AJ55" s="17"/>
      <c r="AK55" s="16"/>
      <c r="AL55" s="9"/>
    </row>
    <row r="56" ht="15.75" customHeight="1">
      <c r="A56" s="10">
        <v>328037.0</v>
      </c>
      <c r="B56" s="11"/>
      <c r="C56" s="12"/>
      <c r="D56" s="12" t="s">
        <v>113</v>
      </c>
      <c r="E56" s="13" t="str">
        <f>VLOOKUP(A56,Plan3!$A$2:$B$4859,2,FALSE)</f>
        <v>#N/A</v>
      </c>
      <c r="F56" s="10">
        <v>9.100887622E9</v>
      </c>
      <c r="G56" s="14" t="s">
        <v>158</v>
      </c>
      <c r="H56" s="14" t="s">
        <v>47</v>
      </c>
      <c r="I56" s="15" t="s">
        <v>40</v>
      </c>
      <c r="J56" s="15" t="s">
        <v>41</v>
      </c>
      <c r="K56" s="16" t="s">
        <v>48</v>
      </c>
      <c r="L56" s="17" t="s">
        <v>126</v>
      </c>
      <c r="M56" s="17" t="s">
        <v>43</v>
      </c>
      <c r="N56" s="17" t="str">
        <f>VLOOKUP(A56,'[1]Carteira de Novembro'!A$2:C$203,2,FALSE)</f>
        <v>#REF!</v>
      </c>
      <c r="O56" s="17" t="str">
        <f>VLOOKUP(A56,'[1]Carteira de Novembro'!A$2:C$203,3,FALSE)</f>
        <v>#REF!</v>
      </c>
      <c r="P56" s="18">
        <v>1634.0</v>
      </c>
      <c r="Q56" s="19">
        <v>1.0</v>
      </c>
      <c r="R56" s="20">
        <v>0.0</v>
      </c>
      <c r="S56" s="20">
        <v>0.05</v>
      </c>
      <c r="T56" s="21">
        <v>43777.0</v>
      </c>
      <c r="U56" s="21">
        <f t="shared" si="10"/>
        <v>43781</v>
      </c>
      <c r="V56" s="21">
        <v>43784.0</v>
      </c>
      <c r="W56" s="31">
        <v>43790.0</v>
      </c>
      <c r="X56" s="24">
        <v>43770.0</v>
      </c>
      <c r="Y56" s="24">
        <v>43777.0</v>
      </c>
      <c r="Z56" s="25" t="s">
        <v>44</v>
      </c>
      <c r="AA56" s="23" t="s">
        <v>52</v>
      </c>
      <c r="AB56" s="23"/>
      <c r="AC56" s="23"/>
      <c r="AD56" s="23"/>
      <c r="AE56" s="23"/>
      <c r="AF56" s="23"/>
      <c r="AG56" s="23"/>
      <c r="AH56" s="23"/>
      <c r="AI56" s="16"/>
      <c r="AJ56" s="17"/>
      <c r="AK56" s="16"/>
      <c r="AL56" s="9"/>
    </row>
    <row r="57" ht="15.75" customHeight="1">
      <c r="A57" s="10">
        <v>328049.0</v>
      </c>
      <c r="B57" s="11"/>
      <c r="C57" s="12"/>
      <c r="D57" s="12" t="s">
        <v>117</v>
      </c>
      <c r="E57" s="13" t="str">
        <f>VLOOKUP(A57,Plan3!$A$2:$B$4859,2,FALSE)</f>
        <v>#N/A</v>
      </c>
      <c r="F57" s="10">
        <v>9.100971727E9</v>
      </c>
      <c r="G57" s="14" t="s">
        <v>159</v>
      </c>
      <c r="H57" s="14" t="s">
        <v>47</v>
      </c>
      <c r="I57" s="15" t="s">
        <v>40</v>
      </c>
      <c r="J57" s="15" t="s">
        <v>41</v>
      </c>
      <c r="K57" s="16" t="s">
        <v>42</v>
      </c>
      <c r="L57" s="17" t="s">
        <v>160</v>
      </c>
      <c r="M57" s="17" t="s">
        <v>60</v>
      </c>
      <c r="N57" s="29" t="str">
        <f>VLOOKUP(A57,Plan2!$A$1:$F$92,5,FALSE)</f>
        <v>-8.7264942</v>
      </c>
      <c r="O57" s="29" t="str">
        <f>VLOOKUP(A57,Plan2!$A$1:$F$92,6,FALSE)</f>
        <v>-39.0231362</v>
      </c>
      <c r="P57" s="26">
        <v>6257.0</v>
      </c>
      <c r="Q57" s="19">
        <v>0.0</v>
      </c>
      <c r="R57" s="20">
        <v>0.0</v>
      </c>
      <c r="S57" s="20">
        <v>0.21</v>
      </c>
      <c r="T57" s="21">
        <v>43777.0</v>
      </c>
      <c r="U57" s="21">
        <f t="shared" si="10"/>
        <v>43781</v>
      </c>
      <c r="V57" s="21">
        <v>43784.0</v>
      </c>
      <c r="W57" s="31">
        <v>43790.0</v>
      </c>
      <c r="X57" s="24">
        <v>43770.0</v>
      </c>
      <c r="Y57" s="24">
        <v>43777.0</v>
      </c>
      <c r="Z57" s="25" t="s">
        <v>44</v>
      </c>
      <c r="AA57" s="23" t="s">
        <v>52</v>
      </c>
      <c r="AB57" s="23"/>
      <c r="AC57" s="23"/>
      <c r="AD57" s="23"/>
      <c r="AE57" s="23"/>
      <c r="AF57" s="23"/>
      <c r="AG57" s="23"/>
      <c r="AH57" s="23"/>
      <c r="AI57" s="16"/>
      <c r="AJ57" s="17"/>
      <c r="AK57" s="16"/>
      <c r="AL57" s="9"/>
    </row>
    <row r="58" ht="15.75" customHeight="1">
      <c r="A58" s="10">
        <v>328052.0</v>
      </c>
      <c r="B58" s="11"/>
      <c r="C58" s="12"/>
      <c r="D58" s="12" t="s">
        <v>62</v>
      </c>
      <c r="E58" s="13" t="str">
        <f>VLOOKUP(A58,Plan3!$A$2:$B$4859,2,FALSE)</f>
        <v>#N/A</v>
      </c>
      <c r="F58" s="10">
        <v>9.100964265E9</v>
      </c>
      <c r="G58" s="14" t="s">
        <v>161</v>
      </c>
      <c r="H58" s="14" t="s">
        <v>47</v>
      </c>
      <c r="I58" s="15" t="s">
        <v>40</v>
      </c>
      <c r="J58" s="15" t="s">
        <v>41</v>
      </c>
      <c r="K58" s="16" t="s">
        <v>48</v>
      </c>
      <c r="L58" s="17" t="s">
        <v>64</v>
      </c>
      <c r="M58" s="17" t="s">
        <v>60</v>
      </c>
      <c r="N58" s="29" t="str">
        <f>VLOOKUP(A58,Plan2!$A$1:$F$92,5,FALSE)</f>
        <v>-8.3785333</v>
      </c>
      <c r="O58" s="29" t="str">
        <f>VLOOKUP(A58,Plan2!$A$1:$F$92,6,FALSE)</f>
        <v>-38.5114583</v>
      </c>
      <c r="P58" s="26">
        <v>1404.0</v>
      </c>
      <c r="Q58" s="19">
        <v>0.0</v>
      </c>
      <c r="R58" s="20">
        <v>0.0</v>
      </c>
      <c r="S58" s="20">
        <v>0.0</v>
      </c>
      <c r="T58" s="21">
        <v>43777.0</v>
      </c>
      <c r="U58" s="21">
        <f t="shared" si="10"/>
        <v>43781</v>
      </c>
      <c r="V58" s="21">
        <v>43784.0</v>
      </c>
      <c r="W58" s="31">
        <v>43790.0</v>
      </c>
      <c r="X58" s="24">
        <v>43770.0</v>
      </c>
      <c r="Y58" s="24">
        <v>43777.0</v>
      </c>
      <c r="Z58" s="25" t="s">
        <v>44</v>
      </c>
      <c r="AA58" s="23" t="s">
        <v>52</v>
      </c>
      <c r="AB58" s="23"/>
      <c r="AC58" s="23"/>
      <c r="AD58" s="23"/>
      <c r="AE58" s="23"/>
      <c r="AF58" s="23"/>
      <c r="AG58" s="23"/>
      <c r="AH58" s="23"/>
      <c r="AI58" s="16"/>
      <c r="AJ58" s="17"/>
      <c r="AK58" s="16"/>
      <c r="AL58" s="9"/>
    </row>
    <row r="59" ht="15.75" customHeight="1">
      <c r="A59" s="10">
        <v>328082.0</v>
      </c>
      <c r="B59" s="11"/>
      <c r="C59" s="12"/>
      <c r="D59" s="12" t="s">
        <v>58</v>
      </c>
      <c r="E59" s="13" t="str">
        <f>VLOOKUP(A59,Plan3!$A$2:$B$4859,2,FALSE)</f>
        <v>#N/A</v>
      </c>
      <c r="F59" s="10">
        <v>9.100963189E9</v>
      </c>
      <c r="G59" s="14" t="s">
        <v>162</v>
      </c>
      <c r="H59" s="14" t="s">
        <v>47</v>
      </c>
      <c r="I59" s="15" t="s">
        <v>40</v>
      </c>
      <c r="J59" s="15" t="s">
        <v>41</v>
      </c>
      <c r="K59" s="16" t="s">
        <v>42</v>
      </c>
      <c r="L59" s="17" t="s">
        <v>73</v>
      </c>
      <c r="M59" s="17" t="s">
        <v>60</v>
      </c>
      <c r="N59" s="17" t="str">
        <f t="shared" ref="N59:N64" si="17">VLOOKUP(A59,'[1]Carteira de Novembro'!A$2:C$203,2,FALSE)</f>
        <v>#REF!</v>
      </c>
      <c r="O59" s="17" t="str">
        <f t="shared" ref="O59:O64" si="18">VLOOKUP(A59,'[1]Carteira de Novembro'!A$2:C$203,3,FALSE)</f>
        <v>#REF!</v>
      </c>
      <c r="P59" s="60">
        <v>3053.0</v>
      </c>
      <c r="Q59" s="19">
        <v>2.0</v>
      </c>
      <c r="R59" s="20">
        <v>0.0</v>
      </c>
      <c r="S59" s="20">
        <v>0.1</v>
      </c>
      <c r="T59" s="21">
        <v>43777.0</v>
      </c>
      <c r="U59" s="21">
        <f t="shared" si="10"/>
        <v>43781</v>
      </c>
      <c r="V59" s="21">
        <v>43784.0</v>
      </c>
      <c r="W59" s="31">
        <v>43790.0</v>
      </c>
      <c r="X59" s="24">
        <v>43770.0</v>
      </c>
      <c r="Y59" s="24">
        <v>43777.0</v>
      </c>
      <c r="Z59" s="25" t="s">
        <v>44</v>
      </c>
      <c r="AA59" s="23" t="s">
        <v>52</v>
      </c>
      <c r="AB59" s="23"/>
      <c r="AC59" s="23"/>
      <c r="AD59" s="23"/>
      <c r="AE59" s="23"/>
      <c r="AF59" s="23"/>
      <c r="AG59" s="23"/>
      <c r="AH59" s="23"/>
      <c r="AI59" s="16"/>
      <c r="AJ59" s="17"/>
      <c r="AK59" s="16"/>
      <c r="AL59" s="9"/>
    </row>
    <row r="60" ht="15.75" customHeight="1">
      <c r="A60" s="10">
        <v>328109.0</v>
      </c>
      <c r="B60" s="11"/>
      <c r="C60" s="12"/>
      <c r="D60" s="12" t="s">
        <v>154</v>
      </c>
      <c r="E60" s="13" t="str">
        <f>VLOOKUP(A60,Plan3!$A$2:$B$4859,2,FALSE)</f>
        <v>#N/A</v>
      </c>
      <c r="F60" s="10">
        <v>9.10099413E9</v>
      </c>
      <c r="G60" s="14" t="s">
        <v>164</v>
      </c>
      <c r="H60" s="14" t="s">
        <v>47</v>
      </c>
      <c r="I60" s="15" t="s">
        <v>40</v>
      </c>
      <c r="J60" s="15" t="s">
        <v>41</v>
      </c>
      <c r="K60" s="16" t="s">
        <v>48</v>
      </c>
      <c r="L60" s="17" t="s">
        <v>142</v>
      </c>
      <c r="M60" s="17" t="s">
        <v>60</v>
      </c>
      <c r="N60" s="17" t="str">
        <f t="shared" si="17"/>
        <v>#REF!</v>
      </c>
      <c r="O60" s="17" t="str">
        <f t="shared" si="18"/>
        <v>#REF!</v>
      </c>
      <c r="P60" s="60">
        <v>2489.0</v>
      </c>
      <c r="Q60" s="19">
        <v>1.0</v>
      </c>
      <c r="R60" s="20">
        <v>0.0</v>
      </c>
      <c r="S60" s="20">
        <v>0.05</v>
      </c>
      <c r="T60" s="21">
        <v>43777.0</v>
      </c>
      <c r="U60" s="21">
        <f t="shared" si="10"/>
        <v>43781</v>
      </c>
      <c r="V60" s="21">
        <v>43784.0</v>
      </c>
      <c r="W60" s="31">
        <v>43792.0</v>
      </c>
      <c r="X60" s="24">
        <v>43770.0</v>
      </c>
      <c r="Y60" s="24">
        <v>43777.0</v>
      </c>
      <c r="Z60" s="25" t="s">
        <v>44</v>
      </c>
      <c r="AA60" s="23" t="s">
        <v>52</v>
      </c>
      <c r="AB60" s="23"/>
      <c r="AC60" s="23"/>
      <c r="AD60" s="23"/>
      <c r="AE60" s="23"/>
      <c r="AF60" s="23"/>
      <c r="AG60" s="23"/>
      <c r="AH60" s="23"/>
      <c r="AI60" s="16"/>
      <c r="AJ60" s="17"/>
      <c r="AK60" s="16"/>
      <c r="AL60" s="9"/>
    </row>
    <row r="61" ht="15.75" customHeight="1">
      <c r="A61" s="10">
        <v>328115.0</v>
      </c>
      <c r="B61" s="11"/>
      <c r="C61" s="12"/>
      <c r="D61" s="12" t="s">
        <v>37</v>
      </c>
      <c r="E61" s="13" t="str">
        <f>VLOOKUP(A61,Plan3!$A$2:$B$4859,2,FALSE)</f>
        <v>#N/A</v>
      </c>
      <c r="F61" s="10">
        <v>9.100990633E9</v>
      </c>
      <c r="G61" s="14" t="s">
        <v>165</v>
      </c>
      <c r="H61" s="14" t="s">
        <v>47</v>
      </c>
      <c r="I61" s="15" t="s">
        <v>40</v>
      </c>
      <c r="J61" s="15" t="s">
        <v>41</v>
      </c>
      <c r="K61" s="16" t="s">
        <v>48</v>
      </c>
      <c r="L61" s="17" t="s">
        <v>43</v>
      </c>
      <c r="M61" s="17" t="s">
        <v>43</v>
      </c>
      <c r="N61" s="17" t="str">
        <f t="shared" si="17"/>
        <v>#REF!</v>
      </c>
      <c r="O61" s="17" t="str">
        <f t="shared" si="18"/>
        <v>#REF!</v>
      </c>
      <c r="P61" s="60">
        <v>1668.0</v>
      </c>
      <c r="Q61" s="19">
        <v>0.0</v>
      </c>
      <c r="R61" s="20">
        <v>0.0</v>
      </c>
      <c r="S61" s="20">
        <v>0.05</v>
      </c>
      <c r="T61" s="21">
        <v>43777.0</v>
      </c>
      <c r="U61" s="21">
        <f t="shared" si="10"/>
        <v>43781</v>
      </c>
      <c r="V61" s="21">
        <v>43784.0</v>
      </c>
      <c r="W61" s="31">
        <v>43792.0</v>
      </c>
      <c r="X61" s="24">
        <v>43770.0</v>
      </c>
      <c r="Y61" s="24">
        <v>43777.0</v>
      </c>
      <c r="Z61" s="25" t="s">
        <v>44</v>
      </c>
      <c r="AA61" s="23" t="s">
        <v>52</v>
      </c>
      <c r="AB61" s="23"/>
      <c r="AC61" s="23"/>
      <c r="AD61" s="23"/>
      <c r="AE61" s="23"/>
      <c r="AF61" s="23"/>
      <c r="AG61" s="23"/>
      <c r="AH61" s="23"/>
      <c r="AI61" s="16"/>
      <c r="AJ61" s="17"/>
      <c r="AK61" s="16"/>
      <c r="AL61" s="9"/>
    </row>
    <row r="62" ht="15.75" customHeight="1">
      <c r="A62" s="10">
        <v>328122.0</v>
      </c>
      <c r="B62" s="11"/>
      <c r="C62" s="12"/>
      <c r="D62" s="12" t="s">
        <v>37</v>
      </c>
      <c r="E62" s="13" t="str">
        <f>VLOOKUP(A62,Plan3!$A$2:$B$4859,2,FALSE)</f>
        <v>#N/A</v>
      </c>
      <c r="F62" s="10">
        <v>9.10099763E9</v>
      </c>
      <c r="G62" s="14" t="s">
        <v>173</v>
      </c>
      <c r="H62" s="14" t="s">
        <v>47</v>
      </c>
      <c r="I62" s="15" t="s">
        <v>40</v>
      </c>
      <c r="J62" s="15" t="s">
        <v>41</v>
      </c>
      <c r="K62" s="16" t="s">
        <v>48</v>
      </c>
      <c r="L62" s="17" t="s">
        <v>43</v>
      </c>
      <c r="M62" s="17" t="s">
        <v>43</v>
      </c>
      <c r="N62" s="17" t="str">
        <f t="shared" si="17"/>
        <v>#REF!</v>
      </c>
      <c r="O62" s="17" t="str">
        <f t="shared" si="18"/>
        <v>#REF!</v>
      </c>
      <c r="P62" s="26">
        <v>4718.0</v>
      </c>
      <c r="Q62" s="19">
        <v>3.0</v>
      </c>
      <c r="R62" s="20">
        <v>0.0</v>
      </c>
      <c r="S62" s="20">
        <v>0.14</v>
      </c>
      <c r="T62" s="21">
        <v>43777.0</v>
      </c>
      <c r="U62" s="21">
        <f t="shared" si="10"/>
        <v>43781</v>
      </c>
      <c r="V62" s="21">
        <v>43784.0</v>
      </c>
      <c r="W62" s="31">
        <v>43792.0</v>
      </c>
      <c r="X62" s="24">
        <v>43770.0</v>
      </c>
      <c r="Y62" s="24">
        <v>43777.0</v>
      </c>
      <c r="Z62" s="25" t="s">
        <v>44</v>
      </c>
      <c r="AA62" s="23" t="s">
        <v>52</v>
      </c>
      <c r="AB62" s="23"/>
      <c r="AC62" s="23"/>
      <c r="AD62" s="23"/>
      <c r="AE62" s="23"/>
      <c r="AF62" s="23"/>
      <c r="AG62" s="23"/>
      <c r="AH62" s="23"/>
      <c r="AI62" s="16"/>
      <c r="AJ62" s="17"/>
      <c r="AK62" s="16"/>
      <c r="AL62" s="9"/>
    </row>
    <row r="63" ht="15.75" customHeight="1">
      <c r="A63" s="10">
        <v>328150.0</v>
      </c>
      <c r="B63" s="11"/>
      <c r="C63" s="12"/>
      <c r="D63" s="12" t="s">
        <v>58</v>
      </c>
      <c r="E63" s="13" t="str">
        <f>VLOOKUP(A63,Plan3!$A$2:$B$4859,2,FALSE)</f>
        <v>#N/A</v>
      </c>
      <c r="F63" s="10">
        <v>9.100894263E9</v>
      </c>
      <c r="G63" s="14" t="s">
        <v>174</v>
      </c>
      <c r="H63" s="14" t="s">
        <v>39</v>
      </c>
      <c r="I63" s="15" t="s">
        <v>40</v>
      </c>
      <c r="J63" s="15" t="s">
        <v>41</v>
      </c>
      <c r="K63" s="16" t="s">
        <v>42</v>
      </c>
      <c r="L63" s="17" t="s">
        <v>60</v>
      </c>
      <c r="M63" s="17" t="s">
        <v>60</v>
      </c>
      <c r="N63" s="17" t="str">
        <f t="shared" si="17"/>
        <v>#REF!</v>
      </c>
      <c r="O63" s="17" t="str">
        <f t="shared" si="18"/>
        <v>#REF!</v>
      </c>
      <c r="P63" s="26">
        <v>1341.0</v>
      </c>
      <c r="Q63" s="19">
        <v>0.0</v>
      </c>
      <c r="R63" s="20">
        <v>0.0</v>
      </c>
      <c r="S63" s="20">
        <v>0.0</v>
      </c>
      <c r="T63" s="21">
        <v>43777.0</v>
      </c>
      <c r="U63" s="21">
        <f t="shared" si="10"/>
        <v>43781</v>
      </c>
      <c r="V63" s="21">
        <v>43784.0</v>
      </c>
      <c r="W63" s="22">
        <v>43790.0</v>
      </c>
      <c r="X63" s="24">
        <v>43770.0</v>
      </c>
      <c r="Y63" s="24">
        <v>43777.0</v>
      </c>
      <c r="Z63" s="25" t="s">
        <v>44</v>
      </c>
      <c r="AA63" s="23" t="s">
        <v>52</v>
      </c>
      <c r="AB63" s="23"/>
      <c r="AC63" s="23"/>
      <c r="AD63" s="23"/>
      <c r="AE63" s="23"/>
      <c r="AF63" s="23"/>
      <c r="AG63" s="23"/>
      <c r="AH63" s="23"/>
      <c r="AI63" s="16"/>
      <c r="AJ63" s="17"/>
      <c r="AK63" s="16"/>
      <c r="AL63" s="9"/>
    </row>
    <row r="64" ht="15.75" customHeight="1">
      <c r="A64" s="10">
        <v>328174.0</v>
      </c>
      <c r="B64" s="11"/>
      <c r="C64" s="12"/>
      <c r="D64" s="12" t="s">
        <v>113</v>
      </c>
      <c r="E64" s="13" t="str">
        <f>VLOOKUP(A64,Plan3!$A$2:$B$4859,2,FALSE)</f>
        <v>#N/A</v>
      </c>
      <c r="F64" s="10">
        <v>9.100985633E9</v>
      </c>
      <c r="G64" s="14" t="s">
        <v>175</v>
      </c>
      <c r="H64" s="14" t="s">
        <v>47</v>
      </c>
      <c r="I64" s="15" t="s">
        <v>40</v>
      </c>
      <c r="J64" s="15" t="s">
        <v>41</v>
      </c>
      <c r="K64" s="16" t="s">
        <v>48</v>
      </c>
      <c r="L64" s="17" t="s">
        <v>115</v>
      </c>
      <c r="M64" s="17" t="s">
        <v>43</v>
      </c>
      <c r="N64" s="17" t="str">
        <f t="shared" si="17"/>
        <v>#REF!</v>
      </c>
      <c r="O64" s="17" t="str">
        <f t="shared" si="18"/>
        <v>#REF!</v>
      </c>
      <c r="P64" s="26">
        <v>7607.0</v>
      </c>
      <c r="Q64" s="19">
        <v>4.0</v>
      </c>
      <c r="R64" s="20">
        <v>0.0</v>
      </c>
      <c r="S64" s="20">
        <v>0.17</v>
      </c>
      <c r="T64" s="21">
        <v>43777.0</v>
      </c>
      <c r="U64" s="21">
        <f t="shared" si="10"/>
        <v>43781</v>
      </c>
      <c r="V64" s="21">
        <v>43784.0</v>
      </c>
      <c r="W64" s="22">
        <v>43792.0</v>
      </c>
      <c r="X64" s="24">
        <v>43770.0</v>
      </c>
      <c r="Y64" s="24">
        <v>43777.0</v>
      </c>
      <c r="Z64" s="25" t="s">
        <v>44</v>
      </c>
      <c r="AA64" s="23" t="s">
        <v>52</v>
      </c>
      <c r="AB64" s="23"/>
      <c r="AC64" s="23"/>
      <c r="AD64" s="23"/>
      <c r="AE64" s="23"/>
      <c r="AF64" s="23"/>
      <c r="AG64" s="23"/>
      <c r="AH64" s="23"/>
      <c r="AI64" s="16"/>
      <c r="AJ64" s="17"/>
      <c r="AK64" s="16"/>
      <c r="AL64" s="9"/>
    </row>
    <row r="65" ht="15.75" customHeight="1">
      <c r="A65" s="10">
        <v>328186.0</v>
      </c>
      <c r="B65" s="11"/>
      <c r="C65" s="12"/>
      <c r="D65" s="12" t="s">
        <v>82</v>
      </c>
      <c r="E65" s="13" t="str">
        <f>VLOOKUP(A65,Plan3!$A$2:$B$4859,2,FALSE)</f>
        <v>#N/A</v>
      </c>
      <c r="F65" s="10">
        <v>9.100991632E9</v>
      </c>
      <c r="G65" s="14" t="s">
        <v>176</v>
      </c>
      <c r="H65" s="14" t="s">
        <v>47</v>
      </c>
      <c r="I65" s="15" t="s">
        <v>40</v>
      </c>
      <c r="J65" s="15" t="s">
        <v>41</v>
      </c>
      <c r="K65" s="16" t="s">
        <v>48</v>
      </c>
      <c r="L65" s="17" t="s">
        <v>84</v>
      </c>
      <c r="M65" s="17" t="s">
        <v>60</v>
      </c>
      <c r="N65" s="29" t="str">
        <f>VLOOKUP(A65,Plan2!$A$1:$F$92,5,FALSE)</f>
        <v>-8.4397951</v>
      </c>
      <c r="O65" s="29" t="str">
        <f>VLOOKUP(A65,Plan2!$A$1:$F$92,6,FALSE)</f>
        <v>-38.8354431</v>
      </c>
      <c r="P65" s="26">
        <v>1678.0</v>
      </c>
      <c r="Q65" s="19">
        <v>1.0</v>
      </c>
      <c r="R65" s="20">
        <v>0.0</v>
      </c>
      <c r="S65" s="20">
        <v>0.05</v>
      </c>
      <c r="T65" s="21">
        <v>43777.0</v>
      </c>
      <c r="U65" s="21">
        <f t="shared" si="10"/>
        <v>43781</v>
      </c>
      <c r="V65" s="21">
        <v>43784.0</v>
      </c>
      <c r="W65" s="22">
        <v>43792.0</v>
      </c>
      <c r="X65" s="24">
        <v>43770.0</v>
      </c>
      <c r="Y65" s="24">
        <v>43777.0</v>
      </c>
      <c r="Z65" s="25" t="s">
        <v>44</v>
      </c>
      <c r="AA65" s="25" t="s">
        <v>52</v>
      </c>
      <c r="AB65" s="25"/>
      <c r="AC65" s="25"/>
      <c r="AD65" s="25"/>
      <c r="AE65" s="25"/>
      <c r="AF65" s="25"/>
      <c r="AG65" s="25"/>
      <c r="AH65" s="25"/>
      <c r="AI65" s="27"/>
      <c r="AJ65" s="28"/>
      <c r="AK65" s="27"/>
      <c r="AL65" s="9"/>
    </row>
    <row r="66" ht="15.75" customHeight="1">
      <c r="A66" s="10">
        <v>328195.0</v>
      </c>
      <c r="B66" s="11"/>
      <c r="C66" s="12"/>
      <c r="D66" s="12" t="s">
        <v>58</v>
      </c>
      <c r="E66" s="13" t="str">
        <f>VLOOKUP(A66,Plan3!$A$2:$B$4859,2,FALSE)</f>
        <v>#N/A</v>
      </c>
      <c r="F66" s="10">
        <v>9.100996631E9</v>
      </c>
      <c r="G66" s="14" t="s">
        <v>178</v>
      </c>
      <c r="H66" s="14" t="s">
        <v>47</v>
      </c>
      <c r="I66" s="15" t="s">
        <v>40</v>
      </c>
      <c r="J66" s="15" t="s">
        <v>41</v>
      </c>
      <c r="K66" s="16" t="s">
        <v>48</v>
      </c>
      <c r="L66" s="17" t="s">
        <v>60</v>
      </c>
      <c r="M66" s="17" t="s">
        <v>60</v>
      </c>
      <c r="N66" s="17" t="str">
        <f t="shared" ref="N66:N67" si="19">VLOOKUP(A66,'[1]Carteira de Novembro'!A$2:C$203,2,FALSE)</f>
        <v>#REF!</v>
      </c>
      <c r="O66" s="17" t="str">
        <f t="shared" ref="O66:O67" si="20">VLOOKUP(A66,'[1]Carteira de Novembro'!A$2:C$203,3,FALSE)</f>
        <v>#REF!</v>
      </c>
      <c r="P66" s="18">
        <v>1613.0</v>
      </c>
      <c r="Q66" s="19">
        <v>1.0</v>
      </c>
      <c r="R66" s="20">
        <v>0.0</v>
      </c>
      <c r="S66" s="20">
        <v>0.05</v>
      </c>
      <c r="T66" s="21">
        <v>43777.0</v>
      </c>
      <c r="U66" s="21">
        <f t="shared" si="10"/>
        <v>43781</v>
      </c>
      <c r="V66" s="21">
        <v>43784.0</v>
      </c>
      <c r="W66" s="31">
        <v>43792.0</v>
      </c>
      <c r="X66" s="24">
        <v>43770.0</v>
      </c>
      <c r="Y66" s="24">
        <v>43777.0</v>
      </c>
      <c r="Z66" s="25" t="s">
        <v>44</v>
      </c>
      <c r="AA66" s="23" t="s">
        <v>52</v>
      </c>
      <c r="AB66" s="23"/>
      <c r="AC66" s="23"/>
      <c r="AD66" s="23"/>
      <c r="AE66" s="23"/>
      <c r="AF66" s="23"/>
      <c r="AG66" s="23"/>
      <c r="AH66" s="23"/>
      <c r="AI66" s="16"/>
      <c r="AJ66" s="17"/>
      <c r="AK66" s="16"/>
      <c r="AL66" s="9"/>
    </row>
    <row r="67" ht="15.75" customHeight="1">
      <c r="A67" s="10">
        <v>328203.0</v>
      </c>
      <c r="B67" s="11"/>
      <c r="C67" s="12"/>
      <c r="D67" s="12" t="s">
        <v>113</v>
      </c>
      <c r="E67" s="13" t="str">
        <f>VLOOKUP(A67,Plan3!$A$2:$B$4859,2,FALSE)</f>
        <v>#N/A</v>
      </c>
      <c r="F67" s="10">
        <v>9.101000632E9</v>
      </c>
      <c r="G67" s="14" t="s">
        <v>179</v>
      </c>
      <c r="H67" s="14" t="s">
        <v>47</v>
      </c>
      <c r="I67" s="15" t="s">
        <v>40</v>
      </c>
      <c r="J67" s="15" t="s">
        <v>41</v>
      </c>
      <c r="K67" s="16" t="s">
        <v>48</v>
      </c>
      <c r="L67" s="17" t="s">
        <v>115</v>
      </c>
      <c r="M67" s="17" t="s">
        <v>43</v>
      </c>
      <c r="N67" s="17" t="str">
        <f t="shared" si="19"/>
        <v>#REF!</v>
      </c>
      <c r="O67" s="17" t="str">
        <f t="shared" si="20"/>
        <v>#REF!</v>
      </c>
      <c r="P67" s="26">
        <v>4786.0</v>
      </c>
      <c r="Q67" s="19">
        <v>3.0</v>
      </c>
      <c r="R67" s="20">
        <v>0.0</v>
      </c>
      <c r="S67" s="20">
        <v>0.12</v>
      </c>
      <c r="T67" s="21">
        <v>43777.0</v>
      </c>
      <c r="U67" s="21">
        <f t="shared" si="10"/>
        <v>43781</v>
      </c>
      <c r="V67" s="21">
        <v>43784.0</v>
      </c>
      <c r="W67" s="31">
        <v>43792.0</v>
      </c>
      <c r="X67" s="24">
        <v>43770.0</v>
      </c>
      <c r="Y67" s="24">
        <v>43777.0</v>
      </c>
      <c r="Z67" s="25" t="s">
        <v>44</v>
      </c>
      <c r="AA67" s="25" t="s">
        <v>52</v>
      </c>
      <c r="AB67" s="25"/>
      <c r="AC67" s="25"/>
      <c r="AD67" s="25"/>
      <c r="AE67" s="25"/>
      <c r="AF67" s="25"/>
      <c r="AG67" s="25"/>
      <c r="AH67" s="25"/>
      <c r="AI67" s="27"/>
      <c r="AJ67" s="28"/>
      <c r="AK67" s="27"/>
      <c r="AL67" s="9"/>
    </row>
    <row r="68" ht="15.75" customHeight="1">
      <c r="A68" s="10">
        <v>328229.0</v>
      </c>
      <c r="B68" s="11"/>
      <c r="C68" s="12"/>
      <c r="D68" s="12" t="s">
        <v>49</v>
      </c>
      <c r="E68" s="13" t="str">
        <f>VLOOKUP(A68,Plan3!$A$2:$B$4859,2,FALSE)</f>
        <v>#N/A</v>
      </c>
      <c r="F68" s="10">
        <v>9.100985139E9</v>
      </c>
      <c r="G68" s="14" t="s">
        <v>181</v>
      </c>
      <c r="H68" s="14" t="s">
        <v>39</v>
      </c>
      <c r="I68" s="15" t="s">
        <v>40</v>
      </c>
      <c r="J68" s="15" t="s">
        <v>41</v>
      </c>
      <c r="K68" s="16" t="s">
        <v>42</v>
      </c>
      <c r="L68" s="17" t="s">
        <v>51</v>
      </c>
      <c r="M68" s="17" t="s">
        <v>43</v>
      </c>
      <c r="N68" s="29" t="str">
        <f>VLOOKUP(A68,Plan2!$A$1:$F$92,5,FALSE)</f>
        <v>-8.0954448</v>
      </c>
      <c r="O68" s="29" t="str">
        <f>VLOOKUP(A68,Plan2!$A$1:$F$92,6,FALSE)</f>
        <v>-37.6306442</v>
      </c>
      <c r="P68" s="18">
        <v>6176.0</v>
      </c>
      <c r="Q68" s="19">
        <v>3.0</v>
      </c>
      <c r="R68" s="20">
        <v>0.0</v>
      </c>
      <c r="S68" s="20">
        <v>0.07</v>
      </c>
      <c r="T68" s="21">
        <v>43777.0</v>
      </c>
      <c r="U68" s="21">
        <f t="shared" si="10"/>
        <v>43781</v>
      </c>
      <c r="V68" s="21">
        <v>43784.0</v>
      </c>
      <c r="W68" s="31">
        <v>43792.0</v>
      </c>
      <c r="X68" s="24">
        <v>43770.0</v>
      </c>
      <c r="Y68" s="24">
        <v>43777.0</v>
      </c>
      <c r="Z68" s="25" t="s">
        <v>44</v>
      </c>
      <c r="AA68" s="25" t="s">
        <v>45</v>
      </c>
      <c r="AB68" s="25"/>
      <c r="AC68" s="25"/>
      <c r="AD68" s="25"/>
      <c r="AE68" s="25"/>
      <c r="AF68" s="25"/>
      <c r="AG68" s="25"/>
      <c r="AH68" s="25"/>
      <c r="AI68" s="27"/>
      <c r="AJ68" s="28"/>
      <c r="AK68" s="27"/>
      <c r="AL68" s="9"/>
    </row>
    <row r="69" ht="15.75" customHeight="1">
      <c r="A69" s="10">
        <v>328233.0</v>
      </c>
      <c r="B69" s="11"/>
      <c r="C69" s="12"/>
      <c r="D69" s="12" t="s">
        <v>37</v>
      </c>
      <c r="E69" s="13" t="str">
        <f>VLOOKUP(A69,Plan3!$A$2:$B$4859,2,FALSE)</f>
        <v>#N/A</v>
      </c>
      <c r="F69" s="10">
        <v>9.100988633E9</v>
      </c>
      <c r="G69" s="14" t="s">
        <v>182</v>
      </c>
      <c r="H69" s="14" t="s">
        <v>47</v>
      </c>
      <c r="I69" s="15" t="s">
        <v>40</v>
      </c>
      <c r="J69" s="15" t="s">
        <v>41</v>
      </c>
      <c r="K69" s="16" t="s">
        <v>42</v>
      </c>
      <c r="L69" s="17" t="s">
        <v>183</v>
      </c>
      <c r="M69" s="17" t="s">
        <v>43</v>
      </c>
      <c r="N69" s="29" t="str">
        <f>VLOOKUP(A69,Plan2!$A$1:$F$92,5,FALSE)</f>
        <v>-8.0730326</v>
      </c>
      <c r="O69" s="29" t="str">
        <f>VLOOKUP(A69,Plan2!$A$1:$F$92,6,FALSE)</f>
        <v>-38.0375161</v>
      </c>
      <c r="P69" s="26">
        <v>1744.0</v>
      </c>
      <c r="Q69" s="19">
        <v>1.0</v>
      </c>
      <c r="R69" s="20">
        <v>0.0</v>
      </c>
      <c r="S69" s="20">
        <v>0.05</v>
      </c>
      <c r="T69" s="21">
        <v>43777.0</v>
      </c>
      <c r="U69" s="21">
        <f t="shared" si="10"/>
        <v>43781</v>
      </c>
      <c r="V69" s="21">
        <v>43784.0</v>
      </c>
      <c r="W69" s="31">
        <v>43792.0</v>
      </c>
      <c r="X69" s="24">
        <v>43770.0</v>
      </c>
      <c r="Y69" s="24">
        <v>43777.0</v>
      </c>
      <c r="Z69" s="25" t="s">
        <v>44</v>
      </c>
      <c r="AA69" s="25" t="s">
        <v>52</v>
      </c>
      <c r="AB69" s="25"/>
      <c r="AC69" s="25"/>
      <c r="AD69" s="25"/>
      <c r="AE69" s="25"/>
      <c r="AF69" s="25"/>
      <c r="AG69" s="25"/>
      <c r="AH69" s="25"/>
      <c r="AI69" s="27"/>
      <c r="AJ69" s="28"/>
      <c r="AK69" s="27"/>
      <c r="AL69" s="9"/>
    </row>
    <row r="70" ht="15.75" customHeight="1">
      <c r="A70" s="10">
        <v>328234.0</v>
      </c>
      <c r="B70" s="11"/>
      <c r="C70" s="12"/>
      <c r="D70" s="12" t="s">
        <v>77</v>
      </c>
      <c r="E70" s="13" t="str">
        <f>VLOOKUP(A70,Plan3!$A$2:$B$4859,2,FALSE)</f>
        <v>#N/A</v>
      </c>
      <c r="F70" s="10">
        <v>9.100992136E9</v>
      </c>
      <c r="G70" s="14" t="s">
        <v>184</v>
      </c>
      <c r="H70" s="14" t="s">
        <v>47</v>
      </c>
      <c r="I70" s="15" t="s">
        <v>40</v>
      </c>
      <c r="J70" s="15" t="s">
        <v>41</v>
      </c>
      <c r="K70" s="16" t="s">
        <v>48</v>
      </c>
      <c r="L70" s="17" t="s">
        <v>79</v>
      </c>
      <c r="M70" s="17" t="s">
        <v>60</v>
      </c>
      <c r="N70" s="17" t="str">
        <f t="shared" ref="N70:N71" si="21">VLOOKUP(A70,'[1]Carteira de Novembro'!A$2:C$203,2,FALSE)</f>
        <v>#REF!</v>
      </c>
      <c r="O70" s="17" t="str">
        <f t="shared" ref="O70:O71" si="22">VLOOKUP(A70,'[1]Carteira de Novembro'!A$2:C$203,3,FALSE)</f>
        <v>#REF!</v>
      </c>
      <c r="P70" s="60">
        <v>17527.0</v>
      </c>
      <c r="Q70" s="19">
        <v>7.0</v>
      </c>
      <c r="R70" s="20">
        <v>0.0</v>
      </c>
      <c r="S70" s="20">
        <v>0.28</v>
      </c>
      <c r="T70" s="21">
        <v>43777.0</v>
      </c>
      <c r="U70" s="21">
        <f t="shared" si="10"/>
        <v>43781</v>
      </c>
      <c r="V70" s="21">
        <v>43784.0</v>
      </c>
      <c r="W70" s="31">
        <v>43792.0</v>
      </c>
      <c r="X70" s="24">
        <v>43770.0</v>
      </c>
      <c r="Y70" s="24">
        <v>43777.0</v>
      </c>
      <c r="Z70" s="25" t="s">
        <v>44</v>
      </c>
      <c r="AA70" s="25" t="s">
        <v>52</v>
      </c>
      <c r="AB70" s="25"/>
      <c r="AC70" s="25"/>
      <c r="AD70" s="25"/>
      <c r="AE70" s="25"/>
      <c r="AF70" s="25"/>
      <c r="AG70" s="25"/>
      <c r="AH70" s="25"/>
      <c r="AI70" s="27"/>
      <c r="AJ70" s="28"/>
      <c r="AK70" s="27"/>
      <c r="AL70" s="9"/>
    </row>
    <row r="71" ht="15.75" customHeight="1">
      <c r="A71" s="10">
        <v>328235.0</v>
      </c>
      <c r="B71" s="11"/>
      <c r="C71" s="12"/>
      <c r="D71" s="12" t="s">
        <v>77</v>
      </c>
      <c r="E71" s="13" t="str">
        <f>VLOOKUP(A71,Plan3!$A$2:$B$4859,2,FALSE)</f>
        <v>#N/A</v>
      </c>
      <c r="F71" s="10">
        <v>9.10100413E9</v>
      </c>
      <c r="G71" s="14" t="s">
        <v>185</v>
      </c>
      <c r="H71" s="14" t="s">
        <v>39</v>
      </c>
      <c r="I71" s="15" t="s">
        <v>40</v>
      </c>
      <c r="J71" s="15" t="s">
        <v>41</v>
      </c>
      <c r="K71" s="16" t="s">
        <v>42</v>
      </c>
      <c r="L71" s="17" t="s">
        <v>60</v>
      </c>
      <c r="M71" s="17" t="s">
        <v>60</v>
      </c>
      <c r="N71" s="17" t="str">
        <f t="shared" si="21"/>
        <v>#REF!</v>
      </c>
      <c r="O71" s="17" t="str">
        <f t="shared" si="22"/>
        <v>#REF!</v>
      </c>
      <c r="P71" s="26">
        <v>2302.0</v>
      </c>
      <c r="Q71" s="67">
        <v>1.0</v>
      </c>
      <c r="R71" s="20">
        <v>0.0</v>
      </c>
      <c r="S71" s="20">
        <v>0.02</v>
      </c>
      <c r="T71" s="21">
        <v>43777.0</v>
      </c>
      <c r="U71" s="21">
        <f t="shared" si="10"/>
        <v>43781</v>
      </c>
      <c r="V71" s="21">
        <v>43784.0</v>
      </c>
      <c r="W71" s="31">
        <v>43792.0</v>
      </c>
      <c r="X71" s="24">
        <v>43770.0</v>
      </c>
      <c r="Y71" s="69">
        <v>43777.0</v>
      </c>
      <c r="Z71" s="23" t="s">
        <v>44</v>
      </c>
      <c r="AA71" s="23" t="s">
        <v>45</v>
      </c>
      <c r="AB71" s="23"/>
      <c r="AC71" s="23"/>
      <c r="AD71" s="23"/>
      <c r="AE71" s="23"/>
      <c r="AF71" s="23"/>
      <c r="AG71" s="23"/>
      <c r="AH71" s="23"/>
      <c r="AI71" s="16"/>
      <c r="AJ71" s="17"/>
      <c r="AK71" s="16"/>
      <c r="AL71" s="9"/>
    </row>
    <row r="72" ht="15.75" customHeight="1">
      <c r="A72" s="10">
        <v>328236.0</v>
      </c>
      <c r="B72" s="11"/>
      <c r="C72" s="12"/>
      <c r="D72" s="12" t="s">
        <v>93</v>
      </c>
      <c r="E72" s="13" t="str">
        <f>VLOOKUP(A72,Plan3!$A$2:$B$4859,2,FALSE)</f>
        <v>#N/A</v>
      </c>
      <c r="F72" s="10">
        <v>9.100983136E9</v>
      </c>
      <c r="G72" s="14" t="s">
        <v>188</v>
      </c>
      <c r="H72" s="14" t="s">
        <v>47</v>
      </c>
      <c r="I72" s="15" t="s">
        <v>40</v>
      </c>
      <c r="J72" s="15" t="s">
        <v>41</v>
      </c>
      <c r="K72" s="16" t="s">
        <v>48</v>
      </c>
      <c r="L72" s="17" t="s">
        <v>69</v>
      </c>
      <c r="M72" s="17" t="s">
        <v>43</v>
      </c>
      <c r="N72" s="29" t="str">
        <f>VLOOKUP(A72,Plan2!$A$1:$F$92,5,FALSE)</f>
        <v>-7.8411343</v>
      </c>
      <c r="O72" s="29" t="str">
        <f>VLOOKUP(A72,Plan2!$A$1:$F$92,6,FALSE)</f>
        <v>-37.860818</v>
      </c>
      <c r="P72" s="26">
        <v>3415.0</v>
      </c>
      <c r="Q72" s="19">
        <v>2.0</v>
      </c>
      <c r="R72" s="20">
        <v>0.0</v>
      </c>
      <c r="S72" s="20">
        <v>0.12</v>
      </c>
      <c r="T72" s="21">
        <v>43777.0</v>
      </c>
      <c r="U72" s="21">
        <f t="shared" si="10"/>
        <v>43781</v>
      </c>
      <c r="V72" s="21">
        <v>43784.0</v>
      </c>
      <c r="W72" s="31">
        <v>43792.0</v>
      </c>
      <c r="X72" s="24">
        <v>43770.0</v>
      </c>
      <c r="Y72" s="24">
        <v>43777.0</v>
      </c>
      <c r="Z72" s="25" t="s">
        <v>44</v>
      </c>
      <c r="AA72" s="25" t="s">
        <v>52</v>
      </c>
      <c r="AB72" s="25"/>
      <c r="AC72" s="25"/>
      <c r="AD72" s="25"/>
      <c r="AE72" s="25"/>
      <c r="AF72" s="25"/>
      <c r="AG72" s="25"/>
      <c r="AH72" s="25"/>
      <c r="AI72" s="27"/>
      <c r="AJ72" s="28"/>
      <c r="AK72" s="27"/>
      <c r="AL72" s="9"/>
    </row>
    <row r="73" ht="15.75" customHeight="1">
      <c r="A73" s="10">
        <v>328250.0</v>
      </c>
      <c r="B73" s="11"/>
      <c r="C73" s="12"/>
      <c r="D73" s="12" t="s">
        <v>74</v>
      </c>
      <c r="E73" s="13" t="str">
        <f>VLOOKUP(A73,Plan3!$A$2:$B$4859,2,FALSE)</f>
        <v>#N/A</v>
      </c>
      <c r="F73" s="10">
        <v>9.101003633E9</v>
      </c>
      <c r="G73" s="14" t="s">
        <v>193</v>
      </c>
      <c r="H73" s="14" t="s">
        <v>39</v>
      </c>
      <c r="I73" s="15" t="s">
        <v>40</v>
      </c>
      <c r="J73" s="15" t="s">
        <v>41</v>
      </c>
      <c r="K73" s="16" t="s">
        <v>42</v>
      </c>
      <c r="L73" s="17" t="s">
        <v>76</v>
      </c>
      <c r="M73" s="17" t="s">
        <v>60</v>
      </c>
      <c r="N73" s="29" t="str">
        <f>VLOOKUP(A73,Plan2!$A$1:$F$92,5,FALSE)</f>
        <v>-8.4963666</v>
      </c>
      <c r="O73" s="29" t="str">
        <f>VLOOKUP(A73,Plan2!$A$1:$F$92,6,FALSE)</f>
        <v>-39.3183581</v>
      </c>
      <c r="P73" s="26">
        <v>4585.0</v>
      </c>
      <c r="Q73" s="19">
        <v>3.0</v>
      </c>
      <c r="R73" s="20">
        <v>0.0</v>
      </c>
      <c r="S73" s="20">
        <v>0.14</v>
      </c>
      <c r="T73" s="21">
        <v>43777.0</v>
      </c>
      <c r="U73" s="21">
        <f t="shared" si="10"/>
        <v>43781</v>
      </c>
      <c r="V73" s="21">
        <v>43784.0</v>
      </c>
      <c r="W73" s="31">
        <v>43792.0</v>
      </c>
      <c r="X73" s="24">
        <v>43770.0</v>
      </c>
      <c r="Y73" s="24">
        <v>43777.0</v>
      </c>
      <c r="Z73" s="25" t="s">
        <v>44</v>
      </c>
      <c r="AA73" s="25" t="s">
        <v>52</v>
      </c>
      <c r="AB73" s="25"/>
      <c r="AC73" s="25"/>
      <c r="AD73" s="25"/>
      <c r="AE73" s="25"/>
      <c r="AF73" s="25"/>
      <c r="AG73" s="25"/>
      <c r="AH73" s="25"/>
      <c r="AI73" s="27"/>
      <c r="AJ73" s="28"/>
      <c r="AK73" s="27"/>
      <c r="AL73" s="9"/>
    </row>
    <row r="74" ht="15.75" customHeight="1">
      <c r="A74" s="10">
        <v>324271.0</v>
      </c>
      <c r="B74" s="11"/>
      <c r="C74" s="12" t="s">
        <v>147</v>
      </c>
      <c r="D74" s="12" t="s">
        <v>74</v>
      </c>
      <c r="E74" s="13" t="str">
        <f>VLOOKUP(A74,Plan3!$A$2:$B$4859,2,FALSE)</f>
        <v>64 - EM CONSTRUCAO</v>
      </c>
      <c r="F74" s="10">
        <v>9.100911632E9</v>
      </c>
      <c r="G74" s="14" t="s">
        <v>196</v>
      </c>
      <c r="H74" s="14" t="s">
        <v>39</v>
      </c>
      <c r="I74" s="15" t="s">
        <v>40</v>
      </c>
      <c r="J74" s="15" t="s">
        <v>41</v>
      </c>
      <c r="K74" s="16" t="s">
        <v>42</v>
      </c>
      <c r="L74" s="17" t="s">
        <v>76</v>
      </c>
      <c r="M74" s="17" t="s">
        <v>60</v>
      </c>
      <c r="N74" s="17">
        <v>-7.8385751</v>
      </c>
      <c r="O74" s="17">
        <v>-37.7659616</v>
      </c>
      <c r="P74" s="26">
        <v>2389.0</v>
      </c>
      <c r="Q74" s="19">
        <v>2.0</v>
      </c>
      <c r="R74" s="20">
        <v>0.0</v>
      </c>
      <c r="S74" s="20">
        <v>0.07</v>
      </c>
      <c r="T74" s="21">
        <v>43777.0</v>
      </c>
      <c r="U74" s="21">
        <f t="shared" si="10"/>
        <v>43781</v>
      </c>
      <c r="V74" s="21">
        <v>43784.0</v>
      </c>
      <c r="W74" s="31">
        <v>43755.0</v>
      </c>
      <c r="X74" s="23">
        <v>43694.0</v>
      </c>
      <c r="Y74" s="24">
        <v>43695.0</v>
      </c>
      <c r="Z74" s="25" t="s">
        <v>107</v>
      </c>
      <c r="AA74" s="23" t="s">
        <v>108</v>
      </c>
      <c r="AB74" s="23"/>
      <c r="AC74" s="23" t="s">
        <v>109</v>
      </c>
      <c r="AD74" s="23"/>
      <c r="AE74" s="23">
        <v>-39.3237997</v>
      </c>
      <c r="AF74" s="23">
        <v>-8.5103429</v>
      </c>
      <c r="AG74" s="23"/>
      <c r="AH74" s="23"/>
      <c r="AI74" s="16" t="s">
        <v>111</v>
      </c>
      <c r="AJ74" s="17" t="s">
        <v>112</v>
      </c>
      <c r="AK74" s="16"/>
      <c r="AL74" s="9"/>
    </row>
    <row r="75" ht="15.75" customHeight="1">
      <c r="A75" s="10">
        <v>327586.0</v>
      </c>
      <c r="B75" s="11"/>
      <c r="C75" s="12"/>
      <c r="D75" s="12" t="s">
        <v>113</v>
      </c>
      <c r="E75" s="13" t="str">
        <f>VLOOKUP(A75,Plan3!$A$2:$B$4859,2,FALSE)</f>
        <v>#N/A</v>
      </c>
      <c r="F75" s="10">
        <v>9.100977154E9</v>
      </c>
      <c r="G75" s="14" t="s">
        <v>202</v>
      </c>
      <c r="H75" s="14" t="s">
        <v>39</v>
      </c>
      <c r="I75" s="15" t="s">
        <v>40</v>
      </c>
      <c r="J75" s="15" t="s">
        <v>41</v>
      </c>
      <c r="K75" s="16" t="s">
        <v>42</v>
      </c>
      <c r="L75" s="17" t="s">
        <v>126</v>
      </c>
      <c r="M75" s="17" t="s">
        <v>43</v>
      </c>
      <c r="N75" s="17" t="str">
        <f>VLOOKUP(A75,'[1]Carteira de Novembro'!A$2:C$203,2,FALSE)</f>
        <v>#REF!</v>
      </c>
      <c r="O75" s="17" t="str">
        <f>VLOOKUP(A75,'[1]Carteira de Novembro'!A$2:C$203,3,FALSE)</f>
        <v>#REF!</v>
      </c>
      <c r="P75" s="18">
        <v>4790.0</v>
      </c>
      <c r="Q75" s="19">
        <v>3.0</v>
      </c>
      <c r="R75" s="20">
        <v>0.0</v>
      </c>
      <c r="S75" s="20">
        <v>0.08</v>
      </c>
      <c r="T75" s="21">
        <v>43777.0</v>
      </c>
      <c r="U75" s="21">
        <f t="shared" si="10"/>
        <v>43781</v>
      </c>
      <c r="V75" s="21">
        <v>43784.0</v>
      </c>
      <c r="W75" s="31">
        <v>43785.0</v>
      </c>
      <c r="X75" s="23">
        <v>43777.0</v>
      </c>
      <c r="Y75" s="24">
        <v>43784.0</v>
      </c>
      <c r="Z75" s="25" t="s">
        <v>44</v>
      </c>
      <c r="AA75" s="25" t="s">
        <v>52</v>
      </c>
      <c r="AB75" s="25"/>
      <c r="AC75" s="25"/>
      <c r="AD75" s="25"/>
      <c r="AE75" s="25"/>
      <c r="AF75" s="25"/>
      <c r="AG75" s="25"/>
      <c r="AH75" s="25"/>
      <c r="AI75" s="27"/>
      <c r="AJ75" s="28"/>
      <c r="AK75" s="27"/>
      <c r="AL75" s="9"/>
    </row>
    <row r="76" ht="15.75" customHeight="1">
      <c r="A76" s="10">
        <v>327737.0</v>
      </c>
      <c r="B76" s="11"/>
      <c r="C76" s="12"/>
      <c r="D76" s="12" t="s">
        <v>154</v>
      </c>
      <c r="E76" s="13" t="str">
        <f>VLOOKUP(A76,Plan3!$A$2:$B$4859,2,FALSE)</f>
        <v>#N/A</v>
      </c>
      <c r="F76" s="10">
        <v>9.100977155E9</v>
      </c>
      <c r="G76" s="14" t="s">
        <v>206</v>
      </c>
      <c r="H76" s="14" t="s">
        <v>47</v>
      </c>
      <c r="I76" s="15" t="s">
        <v>40</v>
      </c>
      <c r="J76" s="15" t="s">
        <v>41</v>
      </c>
      <c r="K76" s="16" t="s">
        <v>48</v>
      </c>
      <c r="L76" s="17" t="s">
        <v>86</v>
      </c>
      <c r="M76" s="17" t="s">
        <v>60</v>
      </c>
      <c r="N76" s="29" t="str">
        <f>VLOOKUP(A76,Plan2!$A$1:$F$92,5,FALSE)</f>
        <v>-9.1625817</v>
      </c>
      <c r="O76" s="29" t="str">
        <f>VLOOKUP(A76,Plan2!$A$1:$F$92,6,FALSE)</f>
        <v>-38.2483554</v>
      </c>
      <c r="P76" s="18">
        <v>6342.0</v>
      </c>
      <c r="Q76" s="19">
        <v>4.0</v>
      </c>
      <c r="R76" s="20">
        <v>0.0</v>
      </c>
      <c r="S76" s="20">
        <v>0.16</v>
      </c>
      <c r="T76" s="21">
        <v>43777.0</v>
      </c>
      <c r="U76" s="21">
        <f t="shared" si="10"/>
        <v>43781</v>
      </c>
      <c r="V76" s="21">
        <v>43784.0</v>
      </c>
      <c r="W76" s="31">
        <v>43785.0</v>
      </c>
      <c r="X76" s="23">
        <v>43777.0</v>
      </c>
      <c r="Y76" s="24">
        <v>43784.0</v>
      </c>
      <c r="Z76" s="25" t="s">
        <v>44</v>
      </c>
      <c r="AA76" s="25" t="s">
        <v>52</v>
      </c>
      <c r="AB76" s="25"/>
      <c r="AC76" s="25"/>
      <c r="AD76" s="25"/>
      <c r="AE76" s="25"/>
      <c r="AF76" s="25"/>
      <c r="AG76" s="25"/>
      <c r="AH76" s="25"/>
      <c r="AI76" s="27"/>
      <c r="AJ76" s="28"/>
      <c r="AK76" s="27"/>
      <c r="AL76" s="9"/>
    </row>
    <row r="77" ht="15.75" customHeight="1">
      <c r="A77" s="10">
        <v>327767.0</v>
      </c>
      <c r="B77" s="11"/>
      <c r="C77" s="12"/>
      <c r="D77" s="12" t="s">
        <v>65</v>
      </c>
      <c r="E77" s="13" t="str">
        <f>VLOOKUP(A77,Plan3!$A$2:$B$4859,2,FALSE)</f>
        <v>#N/A</v>
      </c>
      <c r="F77" s="10">
        <v>9.100977644E9</v>
      </c>
      <c r="G77" s="14" t="s">
        <v>208</v>
      </c>
      <c r="H77" s="14" t="s">
        <v>39</v>
      </c>
      <c r="I77" s="15" t="s">
        <v>40</v>
      </c>
      <c r="J77" s="15" t="s">
        <v>41</v>
      </c>
      <c r="K77" s="16" t="s">
        <v>42</v>
      </c>
      <c r="L77" s="17" t="s">
        <v>67</v>
      </c>
      <c r="M77" s="17" t="s">
        <v>60</v>
      </c>
      <c r="N77" s="29" t="str">
        <f>VLOOKUP(A77,Plan2!$A$1:$F$92,5,FALSE)</f>
        <v>-8.9516407</v>
      </c>
      <c r="O77" s="29" t="str">
        <f>VLOOKUP(A77,Plan2!$A$1:$F$92,6,FALSE)</f>
        <v>-38.2158005</v>
      </c>
      <c r="P77" s="26">
        <v>4670.0</v>
      </c>
      <c r="Q77" s="19">
        <v>2.0</v>
      </c>
      <c r="R77" s="20">
        <v>0.0</v>
      </c>
      <c r="S77" s="20">
        <v>0.16</v>
      </c>
      <c r="T77" s="21">
        <v>43777.0</v>
      </c>
      <c r="U77" s="21">
        <f t="shared" si="10"/>
        <v>43781</v>
      </c>
      <c r="V77" s="21">
        <v>43784.0</v>
      </c>
      <c r="W77" s="31">
        <v>43785.0</v>
      </c>
      <c r="X77" s="23">
        <v>43777.0</v>
      </c>
      <c r="Y77" s="24">
        <v>43784.0</v>
      </c>
      <c r="Z77" s="25" t="s">
        <v>44</v>
      </c>
      <c r="AA77" s="25" t="s">
        <v>52</v>
      </c>
      <c r="AB77" s="25"/>
      <c r="AC77" s="25"/>
      <c r="AD77" s="25"/>
      <c r="AE77" s="25"/>
      <c r="AF77" s="25"/>
      <c r="AG77" s="25"/>
      <c r="AH77" s="25"/>
      <c r="AI77" s="27"/>
      <c r="AJ77" s="28"/>
      <c r="AK77" s="27"/>
      <c r="AL77" s="9"/>
    </row>
    <row r="78" ht="15.75" customHeight="1">
      <c r="A78" s="10">
        <v>327769.0</v>
      </c>
      <c r="B78" s="11"/>
      <c r="C78" s="12"/>
      <c r="D78" s="12" t="s">
        <v>154</v>
      </c>
      <c r="E78" s="13" t="str">
        <f>VLOOKUP(A78,Plan3!$A$2:$B$4859,2,FALSE)</f>
        <v>#N/A</v>
      </c>
      <c r="F78" s="10">
        <v>9.100970179E9</v>
      </c>
      <c r="G78" s="14" t="s">
        <v>212</v>
      </c>
      <c r="H78" s="14" t="s">
        <v>47</v>
      </c>
      <c r="I78" s="15" t="s">
        <v>40</v>
      </c>
      <c r="J78" s="15" t="s">
        <v>41</v>
      </c>
      <c r="K78" s="16" t="s">
        <v>48</v>
      </c>
      <c r="L78" s="17" t="s">
        <v>142</v>
      </c>
      <c r="M78" s="17" t="s">
        <v>60</v>
      </c>
      <c r="N78" s="17" t="str">
        <f t="shared" ref="N78:N79" si="23">VLOOKUP(A78,'[1]Carteira de Novembro'!A$2:C$203,2,FALSE)</f>
        <v>#REF!</v>
      </c>
      <c r="O78" s="17" t="str">
        <f t="shared" ref="O78:O79" si="24">VLOOKUP(A78,'[1]Carteira de Novembro'!A$2:C$203,3,FALSE)</f>
        <v>#REF!</v>
      </c>
      <c r="P78" s="26">
        <v>7525.0</v>
      </c>
      <c r="Q78" s="19">
        <v>3.0</v>
      </c>
      <c r="R78" s="20">
        <v>0.0</v>
      </c>
      <c r="S78" s="20">
        <v>0.16</v>
      </c>
      <c r="T78" s="21">
        <v>43777.0</v>
      </c>
      <c r="U78" s="21">
        <f t="shared" si="10"/>
        <v>43781</v>
      </c>
      <c r="V78" s="21">
        <v>43784.0</v>
      </c>
      <c r="W78" s="31">
        <v>43785.0</v>
      </c>
      <c r="X78" s="23">
        <v>43777.0</v>
      </c>
      <c r="Y78" s="24">
        <v>43784.0</v>
      </c>
      <c r="Z78" s="25" t="s">
        <v>44</v>
      </c>
      <c r="AA78" s="25" t="s">
        <v>45</v>
      </c>
      <c r="AB78" s="25"/>
      <c r="AC78" s="25"/>
      <c r="AD78" s="25"/>
      <c r="AE78" s="25"/>
      <c r="AF78" s="25"/>
      <c r="AG78" s="25"/>
      <c r="AH78" s="25"/>
      <c r="AI78" s="27"/>
      <c r="AJ78" s="28"/>
      <c r="AK78" s="27"/>
      <c r="AL78" s="9"/>
    </row>
    <row r="79" ht="15.75" customHeight="1">
      <c r="A79" s="10">
        <v>327779.0</v>
      </c>
      <c r="B79" s="11"/>
      <c r="C79" s="12"/>
      <c r="D79" s="12" t="s">
        <v>37</v>
      </c>
      <c r="E79" s="13" t="str">
        <f>VLOOKUP(A79,Plan3!$A$2:$B$4859,2,FALSE)</f>
        <v>#N/A</v>
      </c>
      <c r="F79" s="10">
        <v>9.100978641E9</v>
      </c>
      <c r="G79" s="14" t="s">
        <v>213</v>
      </c>
      <c r="H79" s="14" t="s">
        <v>47</v>
      </c>
      <c r="I79" s="15" t="s">
        <v>40</v>
      </c>
      <c r="J79" s="15" t="s">
        <v>41</v>
      </c>
      <c r="K79" s="16" t="s">
        <v>48</v>
      </c>
      <c r="L79" s="17" t="s">
        <v>43</v>
      </c>
      <c r="M79" s="17" t="s">
        <v>43</v>
      </c>
      <c r="N79" s="17" t="str">
        <f t="shared" si="23"/>
        <v>#REF!</v>
      </c>
      <c r="O79" s="17" t="str">
        <f t="shared" si="24"/>
        <v>#REF!</v>
      </c>
      <c r="P79" s="26">
        <v>4498.0</v>
      </c>
      <c r="Q79" s="19">
        <v>3.0</v>
      </c>
      <c r="R79" s="20">
        <v>0.0</v>
      </c>
      <c r="S79" s="20">
        <v>0.11</v>
      </c>
      <c r="T79" s="21">
        <v>43777.0</v>
      </c>
      <c r="U79" s="21">
        <f t="shared" si="10"/>
        <v>43781</v>
      </c>
      <c r="V79" s="21">
        <v>43784.0</v>
      </c>
      <c r="W79" s="31">
        <v>43785.0</v>
      </c>
      <c r="X79" s="23">
        <v>43777.0</v>
      </c>
      <c r="Y79" s="24">
        <v>43784.0</v>
      </c>
      <c r="Z79" s="25" t="s">
        <v>44</v>
      </c>
      <c r="AA79" s="25" t="s">
        <v>52</v>
      </c>
      <c r="AB79" s="25"/>
      <c r="AC79" s="25"/>
      <c r="AD79" s="25"/>
      <c r="AE79" s="25"/>
      <c r="AF79" s="25"/>
      <c r="AG79" s="25"/>
      <c r="AH79" s="25"/>
      <c r="AI79" s="27"/>
      <c r="AJ79" s="28"/>
      <c r="AK79" s="27"/>
      <c r="AL79" s="9"/>
    </row>
    <row r="80" ht="15.75" customHeight="1">
      <c r="A80" s="10">
        <v>327817.0</v>
      </c>
      <c r="B80" s="11"/>
      <c r="C80" s="12"/>
      <c r="D80" s="12" t="s">
        <v>65</v>
      </c>
      <c r="E80" s="13" t="str">
        <f>VLOOKUP(A80,Plan3!$A$2:$B$4859,2,FALSE)</f>
        <v>#N/A</v>
      </c>
      <c r="F80" s="10">
        <v>9.100962641E9</v>
      </c>
      <c r="G80" s="14" t="s">
        <v>215</v>
      </c>
      <c r="H80" s="14" t="s">
        <v>47</v>
      </c>
      <c r="I80" s="15" t="s">
        <v>40</v>
      </c>
      <c r="J80" s="15" t="s">
        <v>41</v>
      </c>
      <c r="K80" s="16" t="s">
        <v>48</v>
      </c>
      <c r="L80" s="17" t="s">
        <v>67</v>
      </c>
      <c r="M80" s="17" t="s">
        <v>60</v>
      </c>
      <c r="N80" s="29" t="str">
        <f>VLOOKUP(A80,Plan2!$A$1:$F$92,5,FALSE)</f>
        <v>-8.8785667</v>
      </c>
      <c r="O80" s="29" t="str">
        <f>VLOOKUP(A80,Plan2!$A$1:$F$92,6,FALSE)</f>
        <v>-38.3967147</v>
      </c>
      <c r="P80" s="26">
        <v>459.0</v>
      </c>
      <c r="Q80" s="19">
        <v>0.0</v>
      </c>
      <c r="R80" s="20">
        <v>0.0</v>
      </c>
      <c r="S80" s="20">
        <v>0.04</v>
      </c>
      <c r="T80" s="21">
        <v>43777.0</v>
      </c>
      <c r="U80" s="21">
        <f t="shared" si="10"/>
        <v>43781</v>
      </c>
      <c r="V80" s="21">
        <v>43784.0</v>
      </c>
      <c r="W80" s="31">
        <v>43785.0</v>
      </c>
      <c r="X80" s="23">
        <v>43777.0</v>
      </c>
      <c r="Y80" s="24">
        <v>43784.0</v>
      </c>
      <c r="Z80" s="25" t="s">
        <v>44</v>
      </c>
      <c r="AA80" s="25" t="s">
        <v>52</v>
      </c>
      <c r="AB80" s="25"/>
      <c r="AC80" s="25"/>
      <c r="AD80" s="25"/>
      <c r="AE80" s="25"/>
      <c r="AF80" s="25"/>
      <c r="AG80" s="25"/>
      <c r="AH80" s="25"/>
      <c r="AI80" s="27"/>
      <c r="AJ80" s="28"/>
      <c r="AK80" s="27"/>
      <c r="AL80" s="9"/>
    </row>
    <row r="81" ht="15.75" customHeight="1">
      <c r="A81" s="10">
        <v>327886.0</v>
      </c>
      <c r="B81" s="11"/>
      <c r="C81" s="12"/>
      <c r="D81" s="12" t="s">
        <v>82</v>
      </c>
      <c r="E81" s="13" t="str">
        <f>VLOOKUP(A81,Plan3!$A$2:$B$4859,2,FALSE)</f>
        <v>#N/A</v>
      </c>
      <c r="F81" s="10">
        <v>9.100974152E9</v>
      </c>
      <c r="G81" s="14" t="s">
        <v>216</v>
      </c>
      <c r="H81" s="14" t="s">
        <v>47</v>
      </c>
      <c r="I81" s="15" t="s">
        <v>40</v>
      </c>
      <c r="J81" s="15" t="s">
        <v>41</v>
      </c>
      <c r="K81" s="16" t="s">
        <v>48</v>
      </c>
      <c r="L81" s="17" t="s">
        <v>217</v>
      </c>
      <c r="M81" s="17" t="s">
        <v>43</v>
      </c>
      <c r="N81" s="17" t="str">
        <f>VLOOKUP(A81,'[1]Carteira de Novembro'!A$2:C$203,2,FALSE)</f>
        <v>#REF!</v>
      </c>
      <c r="O81" s="17" t="str">
        <f>VLOOKUP(A81,'[1]Carteira de Novembro'!A$2:C$203,3,FALSE)</f>
        <v>#REF!</v>
      </c>
      <c r="P81" s="18">
        <v>4891.0</v>
      </c>
      <c r="Q81" s="19">
        <v>3.0</v>
      </c>
      <c r="R81" s="20">
        <v>0.0</v>
      </c>
      <c r="S81" s="20">
        <v>0.17</v>
      </c>
      <c r="T81" s="21">
        <v>43777.0</v>
      </c>
      <c r="U81" s="21">
        <f t="shared" si="10"/>
        <v>43781</v>
      </c>
      <c r="V81" s="21">
        <v>43784.0</v>
      </c>
      <c r="W81" s="22">
        <v>43785.0</v>
      </c>
      <c r="X81" s="23">
        <v>43777.0</v>
      </c>
      <c r="Y81" s="24">
        <v>43784.0</v>
      </c>
      <c r="Z81" s="25" t="s">
        <v>44</v>
      </c>
      <c r="AA81" s="23" t="s">
        <v>52</v>
      </c>
      <c r="AB81" s="23"/>
      <c r="AC81" s="23"/>
      <c r="AD81" s="23"/>
      <c r="AE81" s="23"/>
      <c r="AF81" s="23"/>
      <c r="AG81" s="23"/>
      <c r="AH81" s="23"/>
      <c r="AI81" s="16"/>
      <c r="AJ81" s="17"/>
      <c r="AK81" s="16"/>
      <c r="AL81" s="9"/>
    </row>
    <row r="82" ht="15.75" customHeight="1">
      <c r="A82" s="10">
        <v>327897.0</v>
      </c>
      <c r="B82" s="11"/>
      <c r="C82" s="12"/>
      <c r="D82" s="12" t="s">
        <v>49</v>
      </c>
      <c r="E82" s="13" t="str">
        <f>VLOOKUP(A82,Plan3!$A$2:$B$4859,2,FALSE)</f>
        <v>#N/A</v>
      </c>
      <c r="F82" s="10">
        <v>9.100963168E9</v>
      </c>
      <c r="G82" s="14" t="s">
        <v>218</v>
      </c>
      <c r="H82" s="14" t="s">
        <v>47</v>
      </c>
      <c r="I82" s="15" t="s">
        <v>40</v>
      </c>
      <c r="J82" s="15" t="s">
        <v>41</v>
      </c>
      <c r="K82" s="16" t="s">
        <v>48</v>
      </c>
      <c r="L82" s="17" t="s">
        <v>51</v>
      </c>
      <c r="M82" s="17" t="s">
        <v>43</v>
      </c>
      <c r="N82" s="29" t="str">
        <f>VLOOKUP(A82,Plan2!$A$1:$F$92,5,FALSE)</f>
        <v>-8.1381687</v>
      </c>
      <c r="O82" s="29" t="str">
        <f>VLOOKUP(A82,Plan2!$A$1:$F$92,6,FALSE)</f>
        <v>-37.726724</v>
      </c>
      <c r="P82" s="26">
        <v>4728.0</v>
      </c>
      <c r="Q82" s="19">
        <v>3.0</v>
      </c>
      <c r="R82" s="20">
        <v>0.0</v>
      </c>
      <c r="S82" s="20">
        <v>0.08</v>
      </c>
      <c r="T82" s="21">
        <v>43777.0</v>
      </c>
      <c r="U82" s="21">
        <f t="shared" si="10"/>
        <v>43781</v>
      </c>
      <c r="V82" s="21">
        <v>43784.0</v>
      </c>
      <c r="W82" s="22">
        <v>43785.0</v>
      </c>
      <c r="X82" s="23">
        <v>43777.0</v>
      </c>
      <c r="Y82" s="24">
        <v>43784.0</v>
      </c>
      <c r="Z82" s="25" t="s">
        <v>44</v>
      </c>
      <c r="AA82" s="23" t="s">
        <v>52</v>
      </c>
      <c r="AB82" s="23"/>
      <c r="AC82" s="23"/>
      <c r="AD82" s="23"/>
      <c r="AE82" s="23"/>
      <c r="AF82" s="23"/>
      <c r="AG82" s="23"/>
      <c r="AH82" s="23"/>
      <c r="AI82" s="16"/>
      <c r="AJ82" s="17"/>
      <c r="AK82" s="16"/>
      <c r="AL82" s="9"/>
    </row>
    <row r="83" ht="15.75" customHeight="1">
      <c r="A83" s="10">
        <v>327899.0</v>
      </c>
      <c r="B83" s="11"/>
      <c r="C83" s="12"/>
      <c r="D83" s="12" t="s">
        <v>82</v>
      </c>
      <c r="E83" s="13" t="str">
        <f>VLOOKUP(A83,Plan3!$A$2:$B$4859,2,FALSE)</f>
        <v>#N/A</v>
      </c>
      <c r="F83" s="10">
        <v>9.100977646E9</v>
      </c>
      <c r="G83" s="14" t="s">
        <v>219</v>
      </c>
      <c r="H83" s="14" t="s">
        <v>39</v>
      </c>
      <c r="I83" s="15" t="s">
        <v>40</v>
      </c>
      <c r="J83" s="15" t="s">
        <v>41</v>
      </c>
      <c r="K83" s="16" t="s">
        <v>48</v>
      </c>
      <c r="L83" s="17" t="s">
        <v>84</v>
      </c>
      <c r="M83" s="17" t="s">
        <v>60</v>
      </c>
      <c r="N83" s="29" t="str">
        <f>VLOOKUP(A83,Plan2!$A$1:$F$92,5,FALSE)</f>
        <v>-8.277541</v>
      </c>
      <c r="O83" s="29" t="str">
        <f>VLOOKUP(A83,Plan2!$A$1:$F$92,6,FALSE)</f>
        <v>-38.8300677</v>
      </c>
      <c r="P83" s="26">
        <v>8370.0</v>
      </c>
      <c r="Q83" s="19">
        <v>6.0</v>
      </c>
      <c r="R83" s="20">
        <v>0.0</v>
      </c>
      <c r="S83" s="20">
        <v>0.18</v>
      </c>
      <c r="T83" s="21">
        <v>43777.0</v>
      </c>
      <c r="U83" s="21">
        <f t="shared" si="10"/>
        <v>43781</v>
      </c>
      <c r="V83" s="21">
        <v>43784.0</v>
      </c>
      <c r="W83" s="31">
        <v>43785.0</v>
      </c>
      <c r="X83" s="23">
        <v>43777.0</v>
      </c>
      <c r="Y83" s="24">
        <v>43784.0</v>
      </c>
      <c r="Z83" s="25" t="s">
        <v>44</v>
      </c>
      <c r="AA83" s="25" t="s">
        <v>52</v>
      </c>
      <c r="AB83" s="25"/>
      <c r="AC83" s="25"/>
      <c r="AD83" s="25"/>
      <c r="AE83" s="25"/>
      <c r="AF83" s="25"/>
      <c r="AG83" s="25"/>
      <c r="AH83" s="25"/>
      <c r="AI83" s="27"/>
      <c r="AJ83" s="28"/>
      <c r="AK83" s="27"/>
      <c r="AL83" s="9"/>
    </row>
    <row r="84" ht="15.75" customHeight="1">
      <c r="A84" s="10">
        <v>327961.0</v>
      </c>
      <c r="B84" s="11"/>
      <c r="C84" s="12"/>
      <c r="D84" s="12" t="s">
        <v>62</v>
      </c>
      <c r="E84" s="13" t="str">
        <f>VLOOKUP(A84,Plan3!$A$2:$B$4859,2,FALSE)</f>
        <v>#N/A</v>
      </c>
      <c r="F84" s="10">
        <v>9.100974153E9</v>
      </c>
      <c r="G84" s="14" t="s">
        <v>220</v>
      </c>
      <c r="H84" s="14" t="s">
        <v>47</v>
      </c>
      <c r="I84" s="15" t="s">
        <v>40</v>
      </c>
      <c r="J84" s="15" t="s">
        <v>41</v>
      </c>
      <c r="K84" s="16" t="s">
        <v>48</v>
      </c>
      <c r="L84" s="17" t="s">
        <v>64</v>
      </c>
      <c r="M84" s="17" t="s">
        <v>60</v>
      </c>
      <c r="N84" s="29" t="str">
        <f>VLOOKUP(A84,Plan2!$A$1:$F$92,5,FALSE)</f>
        <v>-8.4993944</v>
      </c>
      <c r="O84" s="29" t="str">
        <f>VLOOKUP(A84,Plan2!$A$1:$F$92,6,FALSE)</f>
        <v>-38.5176943</v>
      </c>
      <c r="P84" s="18">
        <v>4269.0</v>
      </c>
      <c r="Q84" s="19">
        <v>2.0</v>
      </c>
      <c r="R84" s="20">
        <v>0.0</v>
      </c>
      <c r="S84" s="20">
        <v>0.04</v>
      </c>
      <c r="T84" s="21">
        <v>43777.0</v>
      </c>
      <c r="U84" s="21">
        <f t="shared" si="10"/>
        <v>43781</v>
      </c>
      <c r="V84" s="21">
        <v>43784.0</v>
      </c>
      <c r="W84" s="31">
        <v>43785.0</v>
      </c>
      <c r="X84" s="23">
        <v>43777.0</v>
      </c>
      <c r="Y84" s="24">
        <v>43784.0</v>
      </c>
      <c r="Z84" s="25" t="s">
        <v>44</v>
      </c>
      <c r="AA84" s="23" t="s">
        <v>52</v>
      </c>
      <c r="AB84" s="23"/>
      <c r="AC84" s="23"/>
      <c r="AD84" s="23"/>
      <c r="AE84" s="23"/>
      <c r="AF84" s="23"/>
      <c r="AG84" s="23"/>
      <c r="AH84" s="23"/>
      <c r="AI84" s="16"/>
      <c r="AJ84" s="17"/>
      <c r="AK84" s="16"/>
      <c r="AL84" s="9"/>
    </row>
    <row r="85" ht="15.75" customHeight="1">
      <c r="A85" s="10">
        <v>327971.0</v>
      </c>
      <c r="B85" s="11"/>
      <c r="C85" s="12"/>
      <c r="D85" s="12" t="s">
        <v>65</v>
      </c>
      <c r="E85" s="13" t="str">
        <f>VLOOKUP(A85,Plan3!$A$2:$B$4859,2,FALSE)</f>
        <v>#N/A</v>
      </c>
      <c r="F85" s="10">
        <v>9.100964259E9</v>
      </c>
      <c r="G85" s="14" t="s">
        <v>221</v>
      </c>
      <c r="H85" s="14" t="s">
        <v>39</v>
      </c>
      <c r="I85" s="15" t="s">
        <v>40</v>
      </c>
      <c r="J85" s="15" t="s">
        <v>41</v>
      </c>
      <c r="K85" s="16" t="s">
        <v>42</v>
      </c>
      <c r="L85" s="17" t="s">
        <v>67</v>
      </c>
      <c r="M85" s="17" t="s">
        <v>60</v>
      </c>
      <c r="N85" s="29" t="str">
        <f>VLOOKUP(A85,Plan2!$A$1:$F$92,5,FALSE)</f>
        <v>-8.9657086</v>
      </c>
      <c r="O85" s="29" t="str">
        <f>VLOOKUP(A85,Plan2!$A$1:$F$92,6,FALSE)</f>
        <v>-38.2104174</v>
      </c>
      <c r="P85" s="26">
        <v>2985.0</v>
      </c>
      <c r="Q85" s="19">
        <v>2.0</v>
      </c>
      <c r="R85" s="20">
        <v>0.0</v>
      </c>
      <c r="S85" s="20">
        <v>0.05</v>
      </c>
      <c r="T85" s="21">
        <v>43777.0</v>
      </c>
      <c r="U85" s="21">
        <f t="shared" si="10"/>
        <v>43781</v>
      </c>
      <c r="V85" s="21">
        <v>43784.0</v>
      </c>
      <c r="W85" s="31">
        <v>43785.0</v>
      </c>
      <c r="X85" s="23">
        <v>43777.0</v>
      </c>
      <c r="Y85" s="24">
        <v>43784.0</v>
      </c>
      <c r="Z85" s="25" t="s">
        <v>44</v>
      </c>
      <c r="AA85" s="23" t="s">
        <v>52</v>
      </c>
      <c r="AB85" s="23"/>
      <c r="AC85" s="23"/>
      <c r="AD85" s="23"/>
      <c r="AE85" s="23"/>
      <c r="AF85" s="23"/>
      <c r="AG85" s="23"/>
      <c r="AH85" s="23"/>
      <c r="AI85" s="16"/>
      <c r="AJ85" s="17"/>
      <c r="AK85" s="16"/>
      <c r="AL85" s="9"/>
    </row>
    <row r="86" ht="15.75" customHeight="1">
      <c r="A86" s="10">
        <v>327972.0</v>
      </c>
      <c r="B86" s="11"/>
      <c r="C86" s="12"/>
      <c r="D86" s="12" t="s">
        <v>154</v>
      </c>
      <c r="E86" s="13" t="str">
        <f>VLOOKUP(A86,Plan3!$A$2:$B$4859,2,FALSE)</f>
        <v>#N/A</v>
      </c>
      <c r="F86" s="10">
        <v>9.100976155E9</v>
      </c>
      <c r="G86" s="14" t="s">
        <v>222</v>
      </c>
      <c r="H86" s="14" t="s">
        <v>47</v>
      </c>
      <c r="I86" s="15" t="s">
        <v>40</v>
      </c>
      <c r="J86" s="15" t="s">
        <v>41</v>
      </c>
      <c r="K86" s="16" t="s">
        <v>42</v>
      </c>
      <c r="L86" s="17" t="s">
        <v>86</v>
      </c>
      <c r="M86" s="17" t="s">
        <v>60</v>
      </c>
      <c r="N86" s="29" t="str">
        <f>VLOOKUP(A86,Plan2!$A$1:$F$92,5,FALSE)</f>
        <v>-9.164956</v>
      </c>
      <c r="O86" s="29" t="str">
        <f>VLOOKUP(A86,Plan2!$A$1:$F$92,6,FALSE)</f>
        <v>-38.2878996</v>
      </c>
      <c r="P86" s="26">
        <v>5559.0</v>
      </c>
      <c r="Q86" s="19">
        <v>3.0</v>
      </c>
      <c r="R86" s="20">
        <v>0.0</v>
      </c>
      <c r="S86" s="20">
        <v>0.2</v>
      </c>
      <c r="T86" s="21">
        <v>43777.0</v>
      </c>
      <c r="U86" s="21">
        <f t="shared" si="10"/>
        <v>43781</v>
      </c>
      <c r="V86" s="21">
        <v>43784.0</v>
      </c>
      <c r="W86" s="31">
        <v>43785.0</v>
      </c>
      <c r="X86" s="23">
        <v>43777.0</v>
      </c>
      <c r="Y86" s="24">
        <v>43784.0</v>
      </c>
      <c r="Z86" s="25" t="s">
        <v>44</v>
      </c>
      <c r="AA86" s="23" t="s">
        <v>52</v>
      </c>
      <c r="AB86" s="23"/>
      <c r="AC86" s="23"/>
      <c r="AD86" s="23"/>
      <c r="AE86" s="23"/>
      <c r="AF86" s="23"/>
      <c r="AG86" s="23"/>
      <c r="AH86" s="23"/>
      <c r="AI86" s="16"/>
      <c r="AJ86" s="17"/>
      <c r="AK86" s="16"/>
      <c r="AL86" s="9"/>
    </row>
    <row r="87" ht="15.75" customHeight="1">
      <c r="A87" s="10">
        <v>327974.0</v>
      </c>
      <c r="B87" s="11"/>
      <c r="C87" s="12"/>
      <c r="D87" s="12" t="s">
        <v>37</v>
      </c>
      <c r="E87" s="13" t="str">
        <f>VLOOKUP(A87,Plan3!$A$2:$B$4859,2,FALSE)</f>
        <v>#N/A</v>
      </c>
      <c r="F87" s="10">
        <v>9.100967149E9</v>
      </c>
      <c r="G87" s="14" t="s">
        <v>223</v>
      </c>
      <c r="H87" s="14" t="s">
        <v>47</v>
      </c>
      <c r="I87" s="15" t="s">
        <v>40</v>
      </c>
      <c r="J87" s="15" t="s">
        <v>41</v>
      </c>
      <c r="K87" s="16" t="s">
        <v>48</v>
      </c>
      <c r="L87" s="17" t="s">
        <v>43</v>
      </c>
      <c r="M87" s="17" t="s">
        <v>43</v>
      </c>
      <c r="N87" s="17" t="str">
        <f t="shared" ref="N87:N88" si="25">VLOOKUP(A87,'[1]Carteira de Novembro'!A$2:C$203,2,FALSE)</f>
        <v>#REF!</v>
      </c>
      <c r="O87" s="17" t="str">
        <f t="shared" ref="O87:O88" si="26">VLOOKUP(A87,'[1]Carteira de Novembro'!A$2:C$203,3,FALSE)</f>
        <v>#REF!</v>
      </c>
      <c r="P87" s="26">
        <v>1620.0</v>
      </c>
      <c r="Q87" s="19">
        <v>1.0</v>
      </c>
      <c r="R87" s="20">
        <v>0.0</v>
      </c>
      <c r="S87" s="20">
        <v>0.04</v>
      </c>
      <c r="T87" s="21">
        <v>43777.0</v>
      </c>
      <c r="U87" s="21">
        <f t="shared" si="10"/>
        <v>43781</v>
      </c>
      <c r="V87" s="21">
        <v>43784.0</v>
      </c>
      <c r="W87" s="31">
        <v>43785.0</v>
      </c>
      <c r="X87" s="23">
        <v>43777.0</v>
      </c>
      <c r="Y87" s="24">
        <v>43784.0</v>
      </c>
      <c r="Z87" s="25" t="s">
        <v>44</v>
      </c>
      <c r="AA87" s="23" t="s">
        <v>52</v>
      </c>
      <c r="AB87" s="23"/>
      <c r="AC87" s="23"/>
      <c r="AD87" s="23"/>
      <c r="AE87" s="23"/>
      <c r="AF87" s="23"/>
      <c r="AG87" s="23"/>
      <c r="AH87" s="23"/>
      <c r="AI87" s="16"/>
      <c r="AJ87" s="17"/>
      <c r="AK87" s="16"/>
      <c r="AL87" s="9"/>
    </row>
    <row r="88" ht="15.75" customHeight="1">
      <c r="A88" s="10">
        <v>327976.0</v>
      </c>
      <c r="B88" s="11"/>
      <c r="C88" s="12"/>
      <c r="D88" s="12" t="s">
        <v>93</v>
      </c>
      <c r="E88" s="13" t="str">
        <f>VLOOKUP(A88,Plan3!$A$2:$B$4859,2,FALSE)</f>
        <v>#N/A</v>
      </c>
      <c r="F88" s="10">
        <v>9.100970184E9</v>
      </c>
      <c r="G88" s="14" t="s">
        <v>224</v>
      </c>
      <c r="H88" s="14" t="s">
        <v>47</v>
      </c>
      <c r="I88" s="15" t="s">
        <v>40</v>
      </c>
      <c r="J88" s="15" t="s">
        <v>41</v>
      </c>
      <c r="K88" s="16" t="s">
        <v>48</v>
      </c>
      <c r="L88" s="17" t="s">
        <v>135</v>
      </c>
      <c r="M88" s="17" t="s">
        <v>43</v>
      </c>
      <c r="N88" s="17" t="str">
        <f t="shared" si="25"/>
        <v>#REF!</v>
      </c>
      <c r="O88" s="17" t="str">
        <f t="shared" si="26"/>
        <v>#REF!</v>
      </c>
      <c r="P88" s="26">
        <v>1193.0</v>
      </c>
      <c r="Q88" s="19">
        <v>1.0</v>
      </c>
      <c r="R88" s="20">
        <v>0.0</v>
      </c>
      <c r="S88" s="20">
        <v>0.04</v>
      </c>
      <c r="T88" s="21">
        <v>43777.0</v>
      </c>
      <c r="U88" s="21">
        <f t="shared" si="10"/>
        <v>43781</v>
      </c>
      <c r="V88" s="21">
        <v>43784.0</v>
      </c>
      <c r="W88" s="31">
        <v>43785.0</v>
      </c>
      <c r="X88" s="23">
        <v>43777.0</v>
      </c>
      <c r="Y88" s="24">
        <v>43784.0</v>
      </c>
      <c r="Z88" s="25" t="s">
        <v>44</v>
      </c>
      <c r="AA88" s="23" t="s">
        <v>52</v>
      </c>
      <c r="AB88" s="23"/>
      <c r="AC88" s="23"/>
      <c r="AD88" s="23"/>
      <c r="AE88" s="23"/>
      <c r="AF88" s="23"/>
      <c r="AG88" s="23"/>
      <c r="AH88" s="23"/>
      <c r="AI88" s="16"/>
      <c r="AJ88" s="17"/>
      <c r="AK88" s="16"/>
      <c r="AL88" s="9"/>
    </row>
    <row r="89" ht="15.75" customHeight="1">
      <c r="A89" s="10">
        <v>328303.0</v>
      </c>
      <c r="B89" s="11"/>
      <c r="C89" s="12"/>
      <c r="D89" s="12" t="s">
        <v>147</v>
      </c>
      <c r="E89" s="13" t="str">
        <f>VLOOKUP(A89,Plan3!$A$2:$B$4859,2,FALSE)</f>
        <v>#N/A</v>
      </c>
      <c r="F89" s="10">
        <v>9.10098514E9</v>
      </c>
      <c r="G89" s="14" t="s">
        <v>225</v>
      </c>
      <c r="H89" s="14" t="s">
        <v>47</v>
      </c>
      <c r="I89" s="15" t="s">
        <v>40</v>
      </c>
      <c r="J89" s="15" t="s">
        <v>41</v>
      </c>
      <c r="K89" s="16" t="s">
        <v>48</v>
      </c>
      <c r="L89" s="17" t="s">
        <v>226</v>
      </c>
      <c r="M89" s="17" t="s">
        <v>43</v>
      </c>
      <c r="N89" s="29" t="str">
        <f>VLOOKUP(A89,Plan2!$A$1:$F$92,5,FALSE)</f>
        <v>-7.8325563</v>
      </c>
      <c r="O89" s="29" t="str">
        <f>VLOOKUP(A89,Plan2!$A$1:$F$92,6,FALSE)</f>
        <v>-37.5621721</v>
      </c>
      <c r="P89" s="26">
        <v>2543.0</v>
      </c>
      <c r="Q89" s="19">
        <v>1.0</v>
      </c>
      <c r="R89" s="20">
        <v>0.0</v>
      </c>
      <c r="S89" s="20">
        <v>0.06</v>
      </c>
      <c r="T89" s="21">
        <v>43784.0</v>
      </c>
      <c r="U89" s="21">
        <f t="shared" si="10"/>
        <v>43788</v>
      </c>
      <c r="V89" s="21">
        <v>43791.0</v>
      </c>
      <c r="W89" s="31">
        <v>43797.0</v>
      </c>
      <c r="X89" s="24">
        <v>43784.0</v>
      </c>
      <c r="Y89" s="24">
        <v>43791.0</v>
      </c>
      <c r="Z89" s="25" t="s">
        <v>44</v>
      </c>
      <c r="AA89" s="25" t="s">
        <v>52</v>
      </c>
      <c r="AB89" s="25"/>
      <c r="AC89" s="25"/>
      <c r="AD89" s="25"/>
      <c r="AE89" s="25"/>
      <c r="AF89" s="25"/>
      <c r="AG89" s="25"/>
      <c r="AH89" s="25"/>
      <c r="AI89" s="27"/>
      <c r="AJ89" s="28"/>
      <c r="AK89" s="27"/>
      <c r="AL89" s="9"/>
    </row>
    <row r="90" ht="15.75" customHeight="1">
      <c r="A90" s="10">
        <v>328305.0</v>
      </c>
      <c r="B90" s="11"/>
      <c r="C90" s="12"/>
      <c r="D90" s="12" t="s">
        <v>37</v>
      </c>
      <c r="E90" s="13" t="str">
        <f>VLOOKUP(A90,Plan3!$A$2:$B$4859,2,FALSE)</f>
        <v>#N/A</v>
      </c>
      <c r="F90" s="10">
        <v>9.100994642E9</v>
      </c>
      <c r="G90" s="14" t="s">
        <v>227</v>
      </c>
      <c r="H90" s="14" t="s">
        <v>39</v>
      </c>
      <c r="I90" s="15" t="s">
        <v>40</v>
      </c>
      <c r="J90" s="15" t="s">
        <v>41</v>
      </c>
      <c r="K90" s="16" t="s">
        <v>42</v>
      </c>
      <c r="L90" s="17" t="s">
        <v>228</v>
      </c>
      <c r="M90" s="17" t="s">
        <v>43</v>
      </c>
      <c r="N90" s="17" t="str">
        <f>VLOOKUP(A90,'[1]Carteira de Novembro'!A$2:C$203,2,FALSE)</f>
        <v>#REF!</v>
      </c>
      <c r="O90" s="17" t="str">
        <f>VLOOKUP(A90,'[1]Carteira de Novembro'!A$2:C$203,3,FALSE)</f>
        <v>#REF!</v>
      </c>
      <c r="P90" s="26">
        <v>7501.0</v>
      </c>
      <c r="Q90" s="67">
        <v>3.0</v>
      </c>
      <c r="R90" s="20">
        <v>0.0</v>
      </c>
      <c r="S90" s="20">
        <v>0.07</v>
      </c>
      <c r="T90" s="21">
        <v>43784.0</v>
      </c>
      <c r="U90" s="21">
        <f t="shared" si="10"/>
        <v>43788</v>
      </c>
      <c r="V90" s="21">
        <v>43791.0</v>
      </c>
      <c r="W90" s="31">
        <v>43797.0</v>
      </c>
      <c r="X90" s="24">
        <v>43784.0</v>
      </c>
      <c r="Y90" s="69">
        <v>43791.0</v>
      </c>
      <c r="Z90" s="23" t="s">
        <v>44</v>
      </c>
      <c r="AA90" s="23" t="s">
        <v>52</v>
      </c>
      <c r="AB90" s="23"/>
      <c r="AC90" s="23"/>
      <c r="AD90" s="23"/>
      <c r="AE90" s="23"/>
      <c r="AF90" s="23"/>
      <c r="AG90" s="23"/>
      <c r="AH90" s="23"/>
      <c r="AI90" s="16"/>
      <c r="AJ90" s="17"/>
      <c r="AK90" s="16"/>
      <c r="AL90" s="9"/>
    </row>
    <row r="91" ht="15.75" customHeight="1">
      <c r="A91" s="10">
        <v>328343.0</v>
      </c>
      <c r="B91" s="11"/>
      <c r="C91" s="12"/>
      <c r="D91" s="12" t="s">
        <v>82</v>
      </c>
      <c r="E91" s="13" t="str">
        <f>VLOOKUP(A91,Plan3!$A$2:$B$4859,2,FALSE)</f>
        <v>#N/A</v>
      </c>
      <c r="F91" s="10">
        <v>9.100997637E9</v>
      </c>
      <c r="G91" s="14" t="s">
        <v>229</v>
      </c>
      <c r="H91" s="14" t="s">
        <v>47</v>
      </c>
      <c r="I91" s="15" t="s">
        <v>40</v>
      </c>
      <c r="J91" s="15" t="s">
        <v>41</v>
      </c>
      <c r="K91" s="16" t="s">
        <v>48</v>
      </c>
      <c r="L91" s="17" t="s">
        <v>84</v>
      </c>
      <c r="M91" s="17" t="s">
        <v>60</v>
      </c>
      <c r="N91" s="29" t="str">
        <f>VLOOKUP(A91,Plan2!$A$1:$F$92,5,FALSE)</f>
        <v>-8.3299789</v>
      </c>
      <c r="O91" s="29" t="str">
        <f>VLOOKUP(A91,Plan2!$A$1:$F$92,6,FALSE)</f>
        <v>-38.5338614</v>
      </c>
      <c r="P91" s="60">
        <v>2175.0</v>
      </c>
      <c r="Q91" s="19">
        <v>1.0</v>
      </c>
      <c r="R91" s="20">
        <v>0.0</v>
      </c>
      <c r="S91" s="20">
        <v>0.11</v>
      </c>
      <c r="T91" s="21">
        <v>43784.0</v>
      </c>
      <c r="U91" s="21">
        <f t="shared" si="10"/>
        <v>43788</v>
      </c>
      <c r="V91" s="21">
        <v>43791.0</v>
      </c>
      <c r="W91" s="31">
        <v>43797.0</v>
      </c>
      <c r="X91" s="24">
        <v>43784.0</v>
      </c>
      <c r="Y91" s="24">
        <v>43791.0</v>
      </c>
      <c r="Z91" s="25" t="s">
        <v>44</v>
      </c>
      <c r="AA91" s="25" t="s">
        <v>52</v>
      </c>
      <c r="AB91" s="25"/>
      <c r="AC91" s="25"/>
      <c r="AD91" s="25"/>
      <c r="AE91" s="25"/>
      <c r="AF91" s="25"/>
      <c r="AG91" s="25"/>
      <c r="AH91" s="25"/>
      <c r="AI91" s="27"/>
      <c r="AJ91" s="28"/>
      <c r="AK91" s="27"/>
      <c r="AL91" s="9"/>
    </row>
    <row r="92" ht="15.75" customHeight="1">
      <c r="A92" s="10">
        <v>328344.0</v>
      </c>
      <c r="B92" s="11"/>
      <c r="C92" s="12"/>
      <c r="D92" s="12" t="s">
        <v>82</v>
      </c>
      <c r="E92" s="13" t="str">
        <f>VLOOKUP(A92,Plan3!$A$2:$B$4859,2,FALSE)</f>
        <v>#N/A</v>
      </c>
      <c r="F92" s="10">
        <v>9.100993144E9</v>
      </c>
      <c r="G92" s="14" t="s">
        <v>230</v>
      </c>
      <c r="H92" s="14" t="s">
        <v>39</v>
      </c>
      <c r="I92" s="15" t="s">
        <v>40</v>
      </c>
      <c r="J92" s="15" t="s">
        <v>41</v>
      </c>
      <c r="K92" s="16" t="s">
        <v>42</v>
      </c>
      <c r="L92" s="17" t="s">
        <v>84</v>
      </c>
      <c r="M92" s="17" t="s">
        <v>60</v>
      </c>
      <c r="N92" s="29" t="str">
        <f>VLOOKUP(A92,Plan2!$A$1:$F$92,5,FALSE)</f>
        <v>-8.3165622</v>
      </c>
      <c r="O92" s="29" t="str">
        <f>VLOOKUP(A92,Plan2!$A$1:$F$92,6,FALSE)</f>
        <v>-38.7472338</v>
      </c>
      <c r="P92" s="18">
        <v>4467.0</v>
      </c>
      <c r="Q92" s="19">
        <v>1.0</v>
      </c>
      <c r="R92" s="20">
        <v>0.0</v>
      </c>
      <c r="S92" s="20">
        <v>0.04</v>
      </c>
      <c r="T92" s="21">
        <v>43784.0</v>
      </c>
      <c r="U92" s="21">
        <f t="shared" si="10"/>
        <v>43788</v>
      </c>
      <c r="V92" s="21">
        <v>43791.0</v>
      </c>
      <c r="W92" s="31">
        <v>43797.0</v>
      </c>
      <c r="X92" s="24">
        <v>43784.0</v>
      </c>
      <c r="Y92" s="24">
        <v>43791.0</v>
      </c>
      <c r="Z92" s="25" t="s">
        <v>44</v>
      </c>
      <c r="AA92" s="25" t="s">
        <v>52</v>
      </c>
      <c r="AB92" s="25"/>
      <c r="AC92" s="25"/>
      <c r="AD92" s="25"/>
      <c r="AE92" s="25"/>
      <c r="AF92" s="25"/>
      <c r="AG92" s="25"/>
      <c r="AH92" s="25"/>
      <c r="AI92" s="27"/>
      <c r="AJ92" s="28"/>
      <c r="AK92" s="27"/>
      <c r="AL92" s="9"/>
    </row>
    <row r="93" ht="15.75" customHeight="1">
      <c r="A93" s="10">
        <v>328384.0</v>
      </c>
      <c r="B93" s="11"/>
      <c r="C93" s="12"/>
      <c r="D93" s="12" t="s">
        <v>58</v>
      </c>
      <c r="E93" s="13" t="str">
        <f>VLOOKUP(A93,Plan3!$A$2:$B$4859,2,FALSE)</f>
        <v>#N/A</v>
      </c>
      <c r="F93" s="10">
        <v>9.100983148E9</v>
      </c>
      <c r="G93" s="14" t="s">
        <v>231</v>
      </c>
      <c r="H93" s="14" t="s">
        <v>47</v>
      </c>
      <c r="I93" s="15" t="s">
        <v>40</v>
      </c>
      <c r="J93" s="15" t="s">
        <v>41</v>
      </c>
      <c r="K93" s="16" t="s">
        <v>48</v>
      </c>
      <c r="L93" s="17" t="s">
        <v>73</v>
      </c>
      <c r="M93" s="17" t="s">
        <v>60</v>
      </c>
      <c r="N93" s="17" t="str">
        <f>VLOOKUP(A93,'[1]Carteira de Novembro'!A$2:C$203,2,FALSE)</f>
        <v>#REF!</v>
      </c>
      <c r="O93" s="17" t="str">
        <f>VLOOKUP(A93,'[1]Carteira de Novembro'!A$2:C$203,3,FALSE)</f>
        <v>#REF!</v>
      </c>
      <c r="P93" s="18">
        <v>1473.0</v>
      </c>
      <c r="Q93" s="19">
        <v>0.0</v>
      </c>
      <c r="R93" s="20">
        <v>0.0</v>
      </c>
      <c r="S93" s="20">
        <v>0.0</v>
      </c>
      <c r="T93" s="21">
        <v>43784.0</v>
      </c>
      <c r="U93" s="21">
        <f t="shared" si="10"/>
        <v>43788</v>
      </c>
      <c r="V93" s="21">
        <v>43791.0</v>
      </c>
      <c r="W93" s="31">
        <v>43797.0</v>
      </c>
      <c r="X93" s="24">
        <v>43784.0</v>
      </c>
      <c r="Y93" s="24">
        <v>43791.0</v>
      </c>
      <c r="Z93" s="25" t="s">
        <v>44</v>
      </c>
      <c r="AA93" s="25" t="s">
        <v>52</v>
      </c>
      <c r="AB93" s="25"/>
      <c r="AC93" s="25"/>
      <c r="AD93" s="25"/>
      <c r="AE93" s="25"/>
      <c r="AF93" s="25"/>
      <c r="AG93" s="25"/>
      <c r="AH93" s="25"/>
      <c r="AI93" s="27"/>
      <c r="AJ93" s="28"/>
      <c r="AK93" s="27"/>
      <c r="AL93" s="9"/>
    </row>
    <row r="94" ht="15.75" customHeight="1">
      <c r="A94" s="10">
        <v>328397.0</v>
      </c>
      <c r="B94" s="11"/>
      <c r="C94" s="12"/>
      <c r="D94" s="12" t="s">
        <v>82</v>
      </c>
      <c r="E94" s="13" t="str">
        <f>VLOOKUP(A94,Plan3!$A$2:$B$4859,2,FALSE)</f>
        <v>#N/A</v>
      </c>
      <c r="F94" s="10">
        <v>9.100994648E9</v>
      </c>
      <c r="G94" s="14" t="s">
        <v>232</v>
      </c>
      <c r="H94" s="14" t="s">
        <v>39</v>
      </c>
      <c r="I94" s="15" t="s">
        <v>40</v>
      </c>
      <c r="J94" s="15" t="s">
        <v>41</v>
      </c>
      <c r="K94" s="16" t="s">
        <v>42</v>
      </c>
      <c r="L94" s="17" t="s">
        <v>84</v>
      </c>
      <c r="M94" s="17" t="s">
        <v>60</v>
      </c>
      <c r="N94" s="29" t="str">
        <f>VLOOKUP(A94,Plan2!$A$1:$F$92,5,FALSE)</f>
        <v>-8.3178267</v>
      </c>
      <c r="O94" s="29" t="str">
        <f>VLOOKUP(A94,Plan2!$A$1:$F$92,6,FALSE)</f>
        <v>-38.7454298</v>
      </c>
      <c r="P94" s="18">
        <v>998.0</v>
      </c>
      <c r="Q94" s="19">
        <v>0.0</v>
      </c>
      <c r="R94" s="20">
        <v>0.0</v>
      </c>
      <c r="S94" s="20">
        <v>0.04</v>
      </c>
      <c r="T94" s="21">
        <v>43784.0</v>
      </c>
      <c r="U94" s="21">
        <f t="shared" si="10"/>
        <v>43788</v>
      </c>
      <c r="V94" s="21">
        <v>43791.0</v>
      </c>
      <c r="W94" s="31">
        <v>43797.0</v>
      </c>
      <c r="X94" s="24">
        <v>43784.0</v>
      </c>
      <c r="Y94" s="24">
        <v>43791.0</v>
      </c>
      <c r="Z94" s="25" t="s">
        <v>44</v>
      </c>
      <c r="AA94" s="25" t="s">
        <v>52</v>
      </c>
      <c r="AB94" s="25"/>
      <c r="AC94" s="25"/>
      <c r="AD94" s="25"/>
      <c r="AE94" s="25"/>
      <c r="AF94" s="25"/>
      <c r="AG94" s="25"/>
      <c r="AH94" s="25"/>
      <c r="AI94" s="27"/>
      <c r="AJ94" s="28"/>
      <c r="AK94" s="27"/>
      <c r="AL94" s="9"/>
    </row>
    <row r="95" ht="15.75" customHeight="1">
      <c r="A95" s="10">
        <v>328400.0</v>
      </c>
      <c r="B95" s="11"/>
      <c r="C95" s="12"/>
      <c r="D95" s="12" t="s">
        <v>93</v>
      </c>
      <c r="E95" s="13" t="str">
        <f>VLOOKUP(A95,Plan3!$A$2:$B$4859,2,FALSE)</f>
        <v>#N/A</v>
      </c>
      <c r="F95" s="10">
        <v>9.100991638E9</v>
      </c>
      <c r="G95" s="14" t="s">
        <v>233</v>
      </c>
      <c r="H95" s="14" t="s">
        <v>47</v>
      </c>
      <c r="I95" s="15" t="s">
        <v>40</v>
      </c>
      <c r="J95" s="15" t="s">
        <v>41</v>
      </c>
      <c r="K95" s="16" t="s">
        <v>42</v>
      </c>
      <c r="L95" s="17" t="s">
        <v>69</v>
      </c>
      <c r="M95" s="17" t="s">
        <v>43</v>
      </c>
      <c r="N95" s="29" t="str">
        <f>VLOOKUP(A95,Plan2!$A$1:$F$92,5,FALSE)</f>
        <v>-7.9667192</v>
      </c>
      <c r="O95" s="29" t="str">
        <f>VLOOKUP(A95,Plan2!$A$1:$F$92,6,FALSE)</f>
        <v>-37.9299628</v>
      </c>
      <c r="P95" s="18">
        <v>3333.0</v>
      </c>
      <c r="Q95" s="19">
        <v>2.0</v>
      </c>
      <c r="R95" s="20">
        <v>0.0</v>
      </c>
      <c r="S95" s="20">
        <v>0.11</v>
      </c>
      <c r="T95" s="21">
        <v>43784.0</v>
      </c>
      <c r="U95" s="21">
        <f t="shared" si="10"/>
        <v>43788</v>
      </c>
      <c r="V95" s="21">
        <v>43791.0</v>
      </c>
      <c r="W95" s="31">
        <v>43797.0</v>
      </c>
      <c r="X95" s="24">
        <v>43784.0</v>
      </c>
      <c r="Y95" s="24">
        <v>43791.0</v>
      </c>
      <c r="Z95" s="25" t="s">
        <v>44</v>
      </c>
      <c r="AA95" s="25" t="s">
        <v>52</v>
      </c>
      <c r="AB95" s="25"/>
      <c r="AC95" s="25"/>
      <c r="AD95" s="25"/>
      <c r="AE95" s="25"/>
      <c r="AF95" s="25"/>
      <c r="AG95" s="25"/>
      <c r="AH95" s="25"/>
      <c r="AI95" s="27"/>
      <c r="AJ95" s="28"/>
      <c r="AK95" s="27"/>
      <c r="AL95" s="9">
        <v>43643.0</v>
      </c>
    </row>
    <row r="96" ht="15.75" customHeight="1">
      <c r="A96" s="10">
        <v>328414.0</v>
      </c>
      <c r="B96" s="11"/>
      <c r="C96" s="12"/>
      <c r="D96" s="12" t="s">
        <v>147</v>
      </c>
      <c r="E96" s="13" t="str">
        <f>VLOOKUP(A96,Plan3!$A$2:$B$4859,2,FALSE)</f>
        <v>#N/A</v>
      </c>
      <c r="F96" s="10">
        <v>9.100993146E9</v>
      </c>
      <c r="G96" s="14" t="s">
        <v>234</v>
      </c>
      <c r="H96" s="14" t="s">
        <v>39</v>
      </c>
      <c r="I96" s="15" t="s">
        <v>40</v>
      </c>
      <c r="J96" s="15" t="s">
        <v>41</v>
      </c>
      <c r="K96" s="16" t="s">
        <v>42</v>
      </c>
      <c r="L96" s="17" t="s">
        <v>149</v>
      </c>
      <c r="M96" s="17" t="s">
        <v>43</v>
      </c>
      <c r="N96" s="29" t="str">
        <f>VLOOKUP(A96,Plan2!$A$1:$F$92,5,FALSE)</f>
        <v>-7.7647326</v>
      </c>
      <c r="O96" s="29" t="str">
        <f>VLOOKUP(A96,Plan2!$A$1:$F$92,6,FALSE)</f>
        <v>-37.6384772</v>
      </c>
      <c r="P96" s="26">
        <v>3257.0</v>
      </c>
      <c r="Q96" s="19">
        <v>2.0</v>
      </c>
      <c r="R96" s="20">
        <v>0.0</v>
      </c>
      <c r="S96" s="20">
        <v>0.06</v>
      </c>
      <c r="T96" s="21">
        <v>43784.0</v>
      </c>
      <c r="U96" s="21">
        <f t="shared" si="10"/>
        <v>43788</v>
      </c>
      <c r="V96" s="21">
        <v>43791.0</v>
      </c>
      <c r="W96" s="31">
        <v>43797.0</v>
      </c>
      <c r="X96" s="24">
        <v>43784.0</v>
      </c>
      <c r="Y96" s="24">
        <v>43791.0</v>
      </c>
      <c r="Z96" s="25" t="s">
        <v>44</v>
      </c>
      <c r="AA96" s="25" t="s">
        <v>45</v>
      </c>
      <c r="AB96" s="25"/>
      <c r="AC96" s="25"/>
      <c r="AD96" s="25"/>
      <c r="AE96" s="25"/>
      <c r="AF96" s="25"/>
      <c r="AG96" s="25"/>
      <c r="AH96" s="25"/>
      <c r="AI96" s="27"/>
      <c r="AJ96" s="28"/>
      <c r="AK96" s="27"/>
      <c r="AL96" s="9">
        <v>43648.0</v>
      </c>
    </row>
    <row r="97" ht="15.75" customHeight="1">
      <c r="A97" s="10">
        <v>328418.0</v>
      </c>
      <c r="B97" s="11"/>
      <c r="C97" s="12"/>
      <c r="D97" s="12" t="s">
        <v>147</v>
      </c>
      <c r="E97" s="13" t="str">
        <f>VLOOKUP(A97,Plan3!$A$2:$B$4859,2,FALSE)</f>
        <v>#N/A</v>
      </c>
      <c r="F97" s="10">
        <v>9.100992142E9</v>
      </c>
      <c r="G97" s="14" t="s">
        <v>235</v>
      </c>
      <c r="H97" s="14" t="s">
        <v>47</v>
      </c>
      <c r="I97" s="15" t="s">
        <v>40</v>
      </c>
      <c r="J97" s="15" t="s">
        <v>41</v>
      </c>
      <c r="K97" s="16" t="s">
        <v>48</v>
      </c>
      <c r="L97" s="17" t="s">
        <v>149</v>
      </c>
      <c r="M97" s="17" t="s">
        <v>43</v>
      </c>
      <c r="N97" s="29" t="str">
        <f>VLOOKUP(A97,Plan2!$A$1:$F$92,5,FALSE)</f>
        <v>-7.6873459</v>
      </c>
      <c r="O97" s="29" t="str">
        <f>VLOOKUP(A97,Plan2!$A$1:$F$92,6,FALSE)</f>
        <v>-37.5536031</v>
      </c>
      <c r="P97" s="26">
        <v>3103.0</v>
      </c>
      <c r="Q97" s="19">
        <v>2.0</v>
      </c>
      <c r="R97" s="20">
        <v>0.0</v>
      </c>
      <c r="S97" s="20">
        <v>0.09</v>
      </c>
      <c r="T97" s="21">
        <v>43784.0</v>
      </c>
      <c r="U97" s="21">
        <f t="shared" si="10"/>
        <v>43788</v>
      </c>
      <c r="V97" s="21">
        <v>43791.0</v>
      </c>
      <c r="W97" s="31">
        <v>43797.0</v>
      </c>
      <c r="X97" s="24">
        <v>43784.0</v>
      </c>
      <c r="Y97" s="24">
        <v>43791.0</v>
      </c>
      <c r="Z97" s="25" t="s">
        <v>44</v>
      </c>
      <c r="AA97" s="25" t="s">
        <v>45</v>
      </c>
      <c r="AB97" s="25"/>
      <c r="AC97" s="25"/>
      <c r="AD97" s="25"/>
      <c r="AE97" s="25"/>
      <c r="AF97" s="25"/>
      <c r="AG97" s="25"/>
      <c r="AH97" s="25"/>
      <c r="AI97" s="27"/>
      <c r="AJ97" s="28"/>
      <c r="AK97" s="27"/>
      <c r="AL97" s="9"/>
    </row>
    <row r="98" ht="15.75" customHeight="1">
      <c r="A98" s="10">
        <v>328419.0</v>
      </c>
      <c r="B98" s="11"/>
      <c r="C98" s="12"/>
      <c r="D98" s="12" t="s">
        <v>147</v>
      </c>
      <c r="E98" s="13" t="str">
        <f>VLOOKUP(A98,Plan3!$A$2:$B$4859,2,FALSE)</f>
        <v>#N/A</v>
      </c>
      <c r="F98" s="10">
        <v>9.101001637E9</v>
      </c>
      <c r="G98" s="14" t="s">
        <v>236</v>
      </c>
      <c r="H98" s="14" t="s">
        <v>47</v>
      </c>
      <c r="I98" s="15" t="s">
        <v>40</v>
      </c>
      <c r="J98" s="15" t="s">
        <v>41</v>
      </c>
      <c r="K98" s="16" t="s">
        <v>42</v>
      </c>
      <c r="L98" s="17" t="s">
        <v>149</v>
      </c>
      <c r="M98" s="17" t="s">
        <v>43</v>
      </c>
      <c r="N98" s="29" t="str">
        <f>VLOOKUP(A98,Plan2!$A$1:$F$92,5,FALSE)</f>
        <v>-7.7449366</v>
      </c>
      <c r="O98" s="29" t="str">
        <f>VLOOKUP(A98,Plan2!$A$1:$F$92,6,FALSE)</f>
        <v>-37.5571521</v>
      </c>
      <c r="P98" s="26">
        <v>3435.0</v>
      </c>
      <c r="Q98" s="19">
        <v>2.0</v>
      </c>
      <c r="R98" s="20">
        <v>0.0</v>
      </c>
      <c r="S98" s="20">
        <v>0.11</v>
      </c>
      <c r="T98" s="21">
        <v>43784.0</v>
      </c>
      <c r="U98" s="21">
        <f t="shared" si="10"/>
        <v>43788</v>
      </c>
      <c r="V98" s="21">
        <v>43791.0</v>
      </c>
      <c r="W98" s="31">
        <v>43797.0</v>
      </c>
      <c r="X98" s="24">
        <v>43784.0</v>
      </c>
      <c r="Y98" s="24">
        <v>43791.0</v>
      </c>
      <c r="Z98" s="25" t="s">
        <v>44</v>
      </c>
      <c r="AA98" s="25" t="s">
        <v>52</v>
      </c>
      <c r="AB98" s="25"/>
      <c r="AC98" s="25"/>
      <c r="AD98" s="25"/>
      <c r="AE98" s="25"/>
      <c r="AF98" s="25"/>
      <c r="AG98" s="25"/>
      <c r="AH98" s="25"/>
      <c r="AI98" s="27"/>
      <c r="AJ98" s="28"/>
      <c r="AK98" s="27"/>
      <c r="AL98" s="9">
        <v>43601.0</v>
      </c>
    </row>
    <row r="99" ht="15.75" customHeight="1">
      <c r="A99" s="10">
        <v>328421.0</v>
      </c>
      <c r="B99" s="11"/>
      <c r="C99" s="12"/>
      <c r="D99" s="12" t="s">
        <v>49</v>
      </c>
      <c r="E99" s="13" t="str">
        <f>VLOOKUP(A99,Plan3!$A$2:$B$4859,2,FALSE)</f>
        <v>#N/A</v>
      </c>
      <c r="F99" s="10">
        <v>9.100993147E9</v>
      </c>
      <c r="G99" s="14" t="s">
        <v>237</v>
      </c>
      <c r="H99" s="14" t="s">
        <v>47</v>
      </c>
      <c r="I99" s="15" t="s">
        <v>40</v>
      </c>
      <c r="J99" s="15" t="s">
        <v>41</v>
      </c>
      <c r="K99" s="16" t="s">
        <v>48</v>
      </c>
      <c r="L99" s="17" t="s">
        <v>51</v>
      </c>
      <c r="M99" s="17" t="s">
        <v>43</v>
      </c>
      <c r="N99" s="29" t="str">
        <f>VLOOKUP(A99,Plan2!$A$1:$F$92,5,FALSE)</f>
        <v>-8.0565092</v>
      </c>
      <c r="O99" s="29" t="str">
        <f>VLOOKUP(A99,Plan2!$A$1:$F$92,6,FALSE)</f>
        <v>-37.5759615</v>
      </c>
      <c r="P99" s="18">
        <v>6892.0</v>
      </c>
      <c r="Q99" s="19">
        <v>3.0</v>
      </c>
      <c r="R99" s="20">
        <v>0.0</v>
      </c>
      <c r="S99" s="20">
        <v>0.19</v>
      </c>
      <c r="T99" s="21">
        <v>43784.0</v>
      </c>
      <c r="U99" s="21">
        <f t="shared" si="10"/>
        <v>43788</v>
      </c>
      <c r="V99" s="21">
        <v>43791.0</v>
      </c>
      <c r="W99" s="31">
        <v>43797.0</v>
      </c>
      <c r="X99" s="24">
        <v>43784.0</v>
      </c>
      <c r="Y99" s="24">
        <v>43791.0</v>
      </c>
      <c r="Z99" s="25" t="s">
        <v>44</v>
      </c>
      <c r="AA99" s="25" t="s">
        <v>52</v>
      </c>
      <c r="AB99" s="25"/>
      <c r="AC99" s="25"/>
      <c r="AD99" s="25"/>
      <c r="AE99" s="25"/>
      <c r="AF99" s="25"/>
      <c r="AG99" s="25"/>
      <c r="AH99" s="25"/>
      <c r="AI99" s="27"/>
      <c r="AJ99" s="28"/>
      <c r="AK99" s="27"/>
      <c r="AL99" s="9">
        <v>43598.0</v>
      </c>
    </row>
    <row r="100" ht="15.75" customHeight="1">
      <c r="A100" s="10">
        <v>328422.0</v>
      </c>
      <c r="B100" s="11"/>
      <c r="C100" s="12"/>
      <c r="D100" s="12" t="s">
        <v>37</v>
      </c>
      <c r="E100" s="13" t="str">
        <f>VLOOKUP(A100,Plan3!$A$2:$B$4859,2,FALSE)</f>
        <v>#N/A</v>
      </c>
      <c r="F100" s="10">
        <v>9.100993145E9</v>
      </c>
      <c r="G100" s="14" t="s">
        <v>238</v>
      </c>
      <c r="H100" s="14" t="s">
        <v>47</v>
      </c>
      <c r="I100" s="15" t="s">
        <v>40</v>
      </c>
      <c r="J100" s="15" t="s">
        <v>41</v>
      </c>
      <c r="K100" s="16" t="s">
        <v>42</v>
      </c>
      <c r="L100" s="17" t="s">
        <v>43</v>
      </c>
      <c r="M100" s="17" t="s">
        <v>43</v>
      </c>
      <c r="N100" s="17" t="str">
        <f t="shared" ref="N100:N110" si="27">VLOOKUP(A100,'[1]Carteira de Novembro'!A$2:C$203,2,FALSE)</f>
        <v>#REF!</v>
      </c>
      <c r="O100" s="17" t="str">
        <f t="shared" ref="O100:O110" si="28">VLOOKUP(A100,'[1]Carteira de Novembro'!A$2:C$203,3,FALSE)</f>
        <v>#REF!</v>
      </c>
      <c r="P100" s="18">
        <v>3180.0</v>
      </c>
      <c r="Q100" s="19">
        <v>2.0</v>
      </c>
      <c r="R100" s="20">
        <v>0.0</v>
      </c>
      <c r="S100" s="20">
        <v>0.1</v>
      </c>
      <c r="T100" s="21">
        <v>43784.0</v>
      </c>
      <c r="U100" s="21">
        <f t="shared" si="10"/>
        <v>43788</v>
      </c>
      <c r="V100" s="21">
        <v>43791.0</v>
      </c>
      <c r="W100" s="31">
        <v>43797.0</v>
      </c>
      <c r="X100" s="24">
        <v>43784.0</v>
      </c>
      <c r="Y100" s="24">
        <v>43791.0</v>
      </c>
      <c r="Z100" s="25" t="s">
        <v>44</v>
      </c>
      <c r="AA100" s="25" t="s">
        <v>52</v>
      </c>
      <c r="AB100" s="25"/>
      <c r="AC100" s="25"/>
      <c r="AD100" s="25"/>
      <c r="AE100" s="25"/>
      <c r="AF100" s="25"/>
      <c r="AG100" s="25"/>
      <c r="AH100" s="25"/>
      <c r="AI100" s="27"/>
      <c r="AJ100" s="28"/>
      <c r="AK100" s="27"/>
      <c r="AL100" s="9"/>
    </row>
    <row r="101" ht="15.75" customHeight="1">
      <c r="A101" s="10">
        <v>328454.0</v>
      </c>
      <c r="B101" s="11"/>
      <c r="C101" s="12"/>
      <c r="D101" s="12" t="s">
        <v>97</v>
      </c>
      <c r="E101" s="13" t="str">
        <f>VLOOKUP(A101,Plan3!$A$2:$B$4859,2,FALSE)</f>
        <v>#N/A</v>
      </c>
      <c r="F101" s="10">
        <v>9.10098315E9</v>
      </c>
      <c r="G101" s="14" t="s">
        <v>239</v>
      </c>
      <c r="H101" s="14" t="s">
        <v>47</v>
      </c>
      <c r="I101" s="15" t="s">
        <v>40</v>
      </c>
      <c r="J101" s="15" t="s">
        <v>41</v>
      </c>
      <c r="K101" s="16" t="s">
        <v>48</v>
      </c>
      <c r="L101" s="17" t="s">
        <v>240</v>
      </c>
      <c r="M101" s="17" t="s">
        <v>43</v>
      </c>
      <c r="N101" s="17" t="str">
        <f t="shared" si="27"/>
        <v>#REF!</v>
      </c>
      <c r="O101" s="17" t="str">
        <f t="shared" si="28"/>
        <v>#REF!</v>
      </c>
      <c r="P101" s="26">
        <v>5156.0</v>
      </c>
      <c r="Q101" s="19">
        <v>3.0</v>
      </c>
      <c r="R101" s="20">
        <v>0.0</v>
      </c>
      <c r="S101" s="20">
        <v>0.15</v>
      </c>
      <c r="T101" s="21">
        <v>43784.0</v>
      </c>
      <c r="U101" s="21">
        <f t="shared" si="10"/>
        <v>43788</v>
      </c>
      <c r="V101" s="21">
        <v>43791.0</v>
      </c>
      <c r="W101" s="31">
        <v>43798.0</v>
      </c>
      <c r="X101" s="24">
        <v>43784.0</v>
      </c>
      <c r="Y101" s="24">
        <v>43791.0</v>
      </c>
      <c r="Z101" s="25" t="s">
        <v>44</v>
      </c>
      <c r="AA101" s="25" t="s">
        <v>52</v>
      </c>
      <c r="AB101" s="25"/>
      <c r="AC101" s="25"/>
      <c r="AD101" s="25"/>
      <c r="AE101" s="25"/>
      <c r="AF101" s="25"/>
      <c r="AG101" s="25"/>
      <c r="AH101" s="25"/>
      <c r="AI101" s="27"/>
      <c r="AJ101" s="28"/>
      <c r="AK101" s="27"/>
      <c r="AL101" s="9">
        <v>43629.0</v>
      </c>
    </row>
    <row r="102" ht="15.75" customHeight="1">
      <c r="A102" s="10">
        <v>328455.0</v>
      </c>
      <c r="B102" s="11"/>
      <c r="C102" s="12"/>
      <c r="D102" s="12" t="s">
        <v>62</v>
      </c>
      <c r="E102" s="13" t="str">
        <f>VLOOKUP(A102,Plan3!$A$2:$B$4859,2,FALSE)</f>
        <v>#N/A</v>
      </c>
      <c r="F102" s="10">
        <v>9.100994141E9</v>
      </c>
      <c r="G102" s="14" t="s">
        <v>241</v>
      </c>
      <c r="H102" s="14" t="s">
        <v>47</v>
      </c>
      <c r="I102" s="15" t="s">
        <v>40</v>
      </c>
      <c r="J102" s="15" t="s">
        <v>41</v>
      </c>
      <c r="K102" s="16" t="s">
        <v>48</v>
      </c>
      <c r="L102" s="17" t="s">
        <v>242</v>
      </c>
      <c r="M102" s="17" t="s">
        <v>60</v>
      </c>
      <c r="N102" s="17" t="str">
        <f t="shared" si="27"/>
        <v>#REF!</v>
      </c>
      <c r="O102" s="17" t="str">
        <f t="shared" si="28"/>
        <v>#REF!</v>
      </c>
      <c r="P102" s="26">
        <v>3121.0</v>
      </c>
      <c r="Q102" s="19">
        <v>1.0</v>
      </c>
      <c r="R102" s="20">
        <v>0.0</v>
      </c>
      <c r="S102" s="20">
        <v>0.05</v>
      </c>
      <c r="T102" s="21">
        <v>43784.0</v>
      </c>
      <c r="U102" s="21">
        <f t="shared" si="10"/>
        <v>43788</v>
      </c>
      <c r="V102" s="21">
        <v>43791.0</v>
      </c>
      <c r="W102" s="31">
        <v>43798.0</v>
      </c>
      <c r="X102" s="24">
        <v>43784.0</v>
      </c>
      <c r="Y102" s="24">
        <v>43791.0</v>
      </c>
      <c r="Z102" s="25" t="s">
        <v>44</v>
      </c>
      <c r="AA102" s="25" t="s">
        <v>52</v>
      </c>
      <c r="AB102" s="25"/>
      <c r="AC102" s="25"/>
      <c r="AD102" s="25"/>
      <c r="AE102" s="25"/>
      <c r="AF102" s="25"/>
      <c r="AG102" s="25"/>
      <c r="AH102" s="25"/>
      <c r="AI102" s="27"/>
      <c r="AJ102" s="28"/>
      <c r="AK102" s="27"/>
      <c r="AL102" s="9">
        <v>43643.0</v>
      </c>
    </row>
    <row r="103" ht="15.75" customHeight="1">
      <c r="A103" s="10">
        <v>328473.0</v>
      </c>
      <c r="B103" s="11"/>
      <c r="C103" s="12"/>
      <c r="D103" s="12" t="s">
        <v>77</v>
      </c>
      <c r="E103" s="13" t="str">
        <f>VLOOKUP(A103,Plan3!$A$2:$B$4859,2,FALSE)</f>
        <v>#N/A</v>
      </c>
      <c r="F103" s="10">
        <v>9.100997658E9</v>
      </c>
      <c r="G103" s="14" t="s">
        <v>243</v>
      </c>
      <c r="H103" s="14" t="s">
        <v>47</v>
      </c>
      <c r="I103" s="15" t="s">
        <v>40</v>
      </c>
      <c r="J103" s="15" t="s">
        <v>41</v>
      </c>
      <c r="K103" s="16" t="s">
        <v>48</v>
      </c>
      <c r="L103" s="17" t="s">
        <v>79</v>
      </c>
      <c r="M103" s="17" t="s">
        <v>60</v>
      </c>
      <c r="N103" s="17" t="str">
        <f t="shared" si="27"/>
        <v>#REF!</v>
      </c>
      <c r="O103" s="17" t="str">
        <f t="shared" si="28"/>
        <v>#REF!</v>
      </c>
      <c r="P103" s="26">
        <v>2667.0</v>
      </c>
      <c r="Q103" s="19">
        <v>2.0</v>
      </c>
      <c r="R103" s="20">
        <v>0.0</v>
      </c>
      <c r="S103" s="20">
        <v>0.04</v>
      </c>
      <c r="T103" s="21">
        <v>43784.0</v>
      </c>
      <c r="U103" s="21">
        <f t="shared" si="10"/>
        <v>43788</v>
      </c>
      <c r="V103" s="21">
        <v>43791.0</v>
      </c>
      <c r="W103" s="31">
        <v>43798.0</v>
      </c>
      <c r="X103" s="24">
        <v>43791.0</v>
      </c>
      <c r="Y103" s="24">
        <v>43791.0</v>
      </c>
      <c r="Z103" s="25" t="s">
        <v>44</v>
      </c>
      <c r="AA103" s="25" t="s">
        <v>52</v>
      </c>
      <c r="AB103" s="25"/>
      <c r="AC103" s="25"/>
      <c r="AD103" s="25"/>
      <c r="AE103" s="25"/>
      <c r="AF103" s="25"/>
      <c r="AG103" s="25"/>
      <c r="AH103" s="25"/>
      <c r="AI103" s="27"/>
      <c r="AJ103" s="28"/>
      <c r="AK103" s="27"/>
      <c r="AL103" s="9">
        <v>43643.0</v>
      </c>
    </row>
    <row r="104" ht="15.75" customHeight="1">
      <c r="A104" s="10">
        <v>328475.0</v>
      </c>
      <c r="B104" s="11"/>
      <c r="C104" s="12"/>
      <c r="D104" s="12" t="s">
        <v>82</v>
      </c>
      <c r="E104" s="13" t="str">
        <f>VLOOKUP(A104,Plan3!$A$2:$B$4859,2,FALSE)</f>
        <v>#N/A</v>
      </c>
      <c r="F104" s="10">
        <v>9.101000637E9</v>
      </c>
      <c r="G104" s="14" t="s">
        <v>244</v>
      </c>
      <c r="H104" s="14" t="s">
        <v>47</v>
      </c>
      <c r="I104" s="15" t="s">
        <v>40</v>
      </c>
      <c r="J104" s="15" t="s">
        <v>41</v>
      </c>
      <c r="K104" s="16" t="s">
        <v>42</v>
      </c>
      <c r="L104" s="17" t="s">
        <v>217</v>
      </c>
      <c r="M104" s="17" t="s">
        <v>43</v>
      </c>
      <c r="N104" s="17" t="str">
        <f t="shared" si="27"/>
        <v>#REF!</v>
      </c>
      <c r="O104" s="17" t="str">
        <f t="shared" si="28"/>
        <v>#REF!</v>
      </c>
      <c r="P104" s="26">
        <v>3311.0</v>
      </c>
      <c r="Q104" s="19">
        <v>2.0</v>
      </c>
      <c r="R104" s="20">
        <v>0.0</v>
      </c>
      <c r="S104" s="20">
        <v>0.1</v>
      </c>
      <c r="T104" s="21">
        <v>43784.0</v>
      </c>
      <c r="U104" s="21">
        <f t="shared" si="10"/>
        <v>43788</v>
      </c>
      <c r="V104" s="21">
        <v>43791.0</v>
      </c>
      <c r="W104" s="31">
        <v>43798.0</v>
      </c>
      <c r="X104" s="24">
        <v>43791.0</v>
      </c>
      <c r="Y104" s="24">
        <v>43791.0</v>
      </c>
      <c r="Z104" s="25" t="s">
        <v>44</v>
      </c>
      <c r="AA104" s="25" t="s">
        <v>45</v>
      </c>
      <c r="AB104" s="25"/>
      <c r="AC104" s="25"/>
      <c r="AD104" s="25"/>
      <c r="AE104" s="25"/>
      <c r="AF104" s="25"/>
      <c r="AG104" s="25"/>
      <c r="AH104" s="25"/>
      <c r="AI104" s="27"/>
      <c r="AJ104" s="28"/>
      <c r="AK104" s="27"/>
      <c r="AL104" s="9">
        <v>43643.0</v>
      </c>
    </row>
    <row r="105" ht="15.75" customHeight="1">
      <c r="A105" s="10">
        <v>328477.0</v>
      </c>
      <c r="B105" s="11"/>
      <c r="C105" s="12"/>
      <c r="D105" s="12" t="s">
        <v>77</v>
      </c>
      <c r="E105" s="13" t="str">
        <f>VLOOKUP(A105,Plan3!$A$2:$B$4859,2,FALSE)</f>
        <v>#N/A</v>
      </c>
      <c r="F105" s="10">
        <v>9.100985641E9</v>
      </c>
      <c r="G105" s="14" t="s">
        <v>245</v>
      </c>
      <c r="H105" s="14" t="s">
        <v>47</v>
      </c>
      <c r="I105" s="15" t="s">
        <v>40</v>
      </c>
      <c r="J105" s="15" t="s">
        <v>41</v>
      </c>
      <c r="K105" s="16" t="s">
        <v>42</v>
      </c>
      <c r="L105" s="17" t="s">
        <v>60</v>
      </c>
      <c r="M105" s="17" t="s">
        <v>60</v>
      </c>
      <c r="N105" s="17" t="str">
        <f t="shared" si="27"/>
        <v>#REF!</v>
      </c>
      <c r="O105" s="17" t="str">
        <f t="shared" si="28"/>
        <v>#REF!</v>
      </c>
      <c r="P105" s="18">
        <v>2935.0</v>
      </c>
      <c r="Q105" s="19">
        <v>2.0</v>
      </c>
      <c r="R105" s="20">
        <v>0.0</v>
      </c>
      <c r="S105" s="20">
        <v>0.08</v>
      </c>
      <c r="T105" s="21">
        <v>43784.0</v>
      </c>
      <c r="U105" s="21">
        <f t="shared" si="10"/>
        <v>43788</v>
      </c>
      <c r="V105" s="21">
        <v>43791.0</v>
      </c>
      <c r="W105" s="31">
        <v>43798.0</v>
      </c>
      <c r="X105" s="24">
        <v>43791.0</v>
      </c>
      <c r="Y105" s="24">
        <v>43791.0</v>
      </c>
      <c r="Z105" s="25" t="s">
        <v>44</v>
      </c>
      <c r="AA105" s="25" t="s">
        <v>52</v>
      </c>
      <c r="AB105" s="25"/>
      <c r="AC105" s="25"/>
      <c r="AD105" s="25"/>
      <c r="AE105" s="25"/>
      <c r="AF105" s="25"/>
      <c r="AG105" s="25"/>
      <c r="AH105" s="25"/>
      <c r="AI105" s="27"/>
      <c r="AJ105" s="28"/>
      <c r="AK105" s="27"/>
      <c r="AL105" s="9"/>
    </row>
    <row r="106" ht="15.75" customHeight="1">
      <c r="A106" s="10">
        <v>328515.0</v>
      </c>
      <c r="B106" s="11"/>
      <c r="C106" s="12"/>
      <c r="D106" s="12" t="s">
        <v>49</v>
      </c>
      <c r="E106" s="13" t="str">
        <f>VLOOKUP(A106,Plan3!$A$2:$B$4859,2,FALSE)</f>
        <v>#N/A</v>
      </c>
      <c r="F106" s="10">
        <v>9.100985157E9</v>
      </c>
      <c r="G106" s="14" t="s">
        <v>246</v>
      </c>
      <c r="H106" s="14" t="s">
        <v>47</v>
      </c>
      <c r="I106" s="15" t="s">
        <v>40</v>
      </c>
      <c r="J106" s="15" t="s">
        <v>41</v>
      </c>
      <c r="K106" s="16" t="s">
        <v>48</v>
      </c>
      <c r="L106" s="17" t="s">
        <v>51</v>
      </c>
      <c r="M106" s="17" t="s">
        <v>43</v>
      </c>
      <c r="N106" s="17" t="str">
        <f t="shared" si="27"/>
        <v>#REF!</v>
      </c>
      <c r="O106" s="17" t="str">
        <f t="shared" si="28"/>
        <v>#REF!</v>
      </c>
      <c r="P106" s="18">
        <v>2249.0</v>
      </c>
      <c r="Q106" s="19">
        <v>1.0</v>
      </c>
      <c r="R106" s="20">
        <v>0.0</v>
      </c>
      <c r="S106" s="20">
        <v>0.12</v>
      </c>
      <c r="T106" s="21">
        <v>43784.0</v>
      </c>
      <c r="U106" s="21">
        <f t="shared" si="10"/>
        <v>43788</v>
      </c>
      <c r="V106" s="21">
        <v>43791.0</v>
      </c>
      <c r="W106" s="31">
        <v>43799.0</v>
      </c>
      <c r="X106" s="24">
        <v>43784.0</v>
      </c>
      <c r="Y106" s="24">
        <v>43791.0</v>
      </c>
      <c r="Z106" s="25" t="s">
        <v>44</v>
      </c>
      <c r="AA106" s="25" t="s">
        <v>52</v>
      </c>
      <c r="AB106" s="25"/>
      <c r="AC106" s="25"/>
      <c r="AD106" s="25"/>
      <c r="AE106" s="25"/>
      <c r="AF106" s="25"/>
      <c r="AG106" s="25"/>
      <c r="AH106" s="25"/>
      <c r="AI106" s="27"/>
      <c r="AJ106" s="28"/>
      <c r="AK106" s="27"/>
      <c r="AL106" s="9"/>
    </row>
    <row r="107" ht="15.75" customHeight="1">
      <c r="A107" s="10">
        <v>328518.0</v>
      </c>
      <c r="B107" s="11"/>
      <c r="C107" s="12"/>
      <c r="D107" s="12" t="s">
        <v>82</v>
      </c>
      <c r="E107" s="13" t="str">
        <f>VLOOKUP(A107,Plan3!$A$2:$B$4859,2,FALSE)</f>
        <v>#N/A</v>
      </c>
      <c r="F107" s="10">
        <v>9.100988168E9</v>
      </c>
      <c r="G107" s="14" t="s">
        <v>247</v>
      </c>
      <c r="H107" s="14" t="s">
        <v>47</v>
      </c>
      <c r="I107" s="15" t="s">
        <v>40</v>
      </c>
      <c r="J107" s="15" t="s">
        <v>41</v>
      </c>
      <c r="K107" s="16" t="s">
        <v>48</v>
      </c>
      <c r="L107" s="17" t="s">
        <v>217</v>
      </c>
      <c r="M107" s="17" t="s">
        <v>43</v>
      </c>
      <c r="N107" s="112" t="str">
        <f t="shared" si="27"/>
        <v>#REF!</v>
      </c>
      <c r="O107" s="112" t="str">
        <f t="shared" si="28"/>
        <v>#REF!</v>
      </c>
      <c r="P107" s="26">
        <v>4860.0</v>
      </c>
      <c r="Q107" s="19">
        <v>3.0</v>
      </c>
      <c r="R107" s="20">
        <v>0.0</v>
      </c>
      <c r="S107" s="20">
        <v>0.16</v>
      </c>
      <c r="T107" s="21">
        <v>43784.0</v>
      </c>
      <c r="U107" s="21">
        <f t="shared" si="10"/>
        <v>43788</v>
      </c>
      <c r="V107" s="21">
        <v>43791.0</v>
      </c>
      <c r="W107" s="31">
        <v>43799.0</v>
      </c>
      <c r="X107" s="23">
        <v>43784.0</v>
      </c>
      <c r="Y107" s="24">
        <v>43791.0</v>
      </c>
      <c r="Z107" s="25" t="s">
        <v>44</v>
      </c>
      <c r="AA107" s="25" t="s">
        <v>52</v>
      </c>
      <c r="AB107" s="25"/>
      <c r="AC107" s="25"/>
      <c r="AD107" s="25"/>
      <c r="AE107" s="25"/>
      <c r="AF107" s="25"/>
      <c r="AG107" s="25"/>
      <c r="AH107" s="25"/>
      <c r="AI107" s="27"/>
      <c r="AJ107" s="28"/>
      <c r="AK107" s="27"/>
      <c r="AL107" s="9">
        <v>43686.0</v>
      </c>
    </row>
    <row r="108" ht="15.75" customHeight="1">
      <c r="A108" s="113">
        <v>328522.0</v>
      </c>
      <c r="B108" s="11"/>
      <c r="C108" s="12"/>
      <c r="D108" s="12" t="s">
        <v>97</v>
      </c>
      <c r="E108" s="13" t="str">
        <f>VLOOKUP(A108,Plan3!$A$2:$B$4859,2,FALSE)</f>
        <v>#N/A</v>
      </c>
      <c r="F108" s="114">
        <v>9.100991648E9</v>
      </c>
      <c r="G108" s="115" t="s">
        <v>248</v>
      </c>
      <c r="H108" s="115" t="s">
        <v>47</v>
      </c>
      <c r="I108" s="15" t="s">
        <v>40</v>
      </c>
      <c r="J108" s="15" t="s">
        <v>41</v>
      </c>
      <c r="K108" s="16" t="s">
        <v>48</v>
      </c>
      <c r="L108" s="112" t="s">
        <v>152</v>
      </c>
      <c r="M108" s="112" t="s">
        <v>43</v>
      </c>
      <c r="N108" s="17" t="str">
        <f t="shared" si="27"/>
        <v>#REF!</v>
      </c>
      <c r="O108" s="17" t="str">
        <f t="shared" si="28"/>
        <v>#REF!</v>
      </c>
      <c r="P108" s="116">
        <v>4771.0</v>
      </c>
      <c r="Q108" s="117">
        <v>2.0</v>
      </c>
      <c r="R108" s="118">
        <v>0.0</v>
      </c>
      <c r="S108" s="118">
        <v>0.11</v>
      </c>
      <c r="T108" s="119">
        <v>43784.0</v>
      </c>
      <c r="U108" s="21">
        <f t="shared" si="10"/>
        <v>43788</v>
      </c>
      <c r="V108" s="119">
        <v>43791.0</v>
      </c>
      <c r="W108" s="120">
        <v>43799.0</v>
      </c>
      <c r="X108" s="121">
        <v>43784.0</v>
      </c>
      <c r="Y108" s="122">
        <v>43791.0</v>
      </c>
      <c r="Z108" s="123" t="s">
        <v>44</v>
      </c>
      <c r="AA108" s="123" t="s">
        <v>52</v>
      </c>
      <c r="AB108" s="123"/>
      <c r="AC108" s="123"/>
      <c r="AD108" s="123"/>
      <c r="AE108" s="123"/>
      <c r="AF108" s="123"/>
      <c r="AG108" s="123"/>
      <c r="AH108" s="123"/>
      <c r="AI108" s="124"/>
      <c r="AJ108" s="125"/>
      <c r="AK108" s="124"/>
      <c r="AL108" s="9">
        <v>43677.0</v>
      </c>
    </row>
    <row r="109" ht="15.75" customHeight="1">
      <c r="A109" s="10">
        <v>328526.0</v>
      </c>
      <c r="B109" s="11"/>
      <c r="C109" s="12"/>
      <c r="D109" s="12" t="s">
        <v>49</v>
      </c>
      <c r="E109" s="13" t="str">
        <f>VLOOKUP(A109,Plan3!$A$2:$B$4859,2,FALSE)</f>
        <v>#N/A</v>
      </c>
      <c r="F109" s="10">
        <v>9.100985158E9</v>
      </c>
      <c r="G109" s="14" t="s">
        <v>249</v>
      </c>
      <c r="H109" s="14" t="s">
        <v>47</v>
      </c>
      <c r="I109" s="15" t="s">
        <v>40</v>
      </c>
      <c r="J109" s="15" t="s">
        <v>41</v>
      </c>
      <c r="K109" s="16" t="s">
        <v>48</v>
      </c>
      <c r="L109" s="17" t="s">
        <v>51</v>
      </c>
      <c r="M109" s="17" t="s">
        <v>43</v>
      </c>
      <c r="N109" s="17" t="str">
        <f t="shared" si="27"/>
        <v>#REF!</v>
      </c>
      <c r="O109" s="17" t="str">
        <f t="shared" si="28"/>
        <v>#REF!</v>
      </c>
      <c r="P109" s="18">
        <v>3167.0</v>
      </c>
      <c r="Q109" s="19">
        <v>2.0</v>
      </c>
      <c r="R109" s="20">
        <v>0.0</v>
      </c>
      <c r="S109" s="20">
        <v>0.08</v>
      </c>
      <c r="T109" s="21">
        <v>43784.0</v>
      </c>
      <c r="U109" s="21">
        <f t="shared" si="10"/>
        <v>43788</v>
      </c>
      <c r="V109" s="21">
        <v>43791.0</v>
      </c>
      <c r="W109" s="31">
        <v>43799.0</v>
      </c>
      <c r="X109" s="23">
        <v>43784.0</v>
      </c>
      <c r="Y109" s="24">
        <v>43791.0</v>
      </c>
      <c r="Z109" s="25" t="s">
        <v>44</v>
      </c>
      <c r="AA109" s="25" t="s">
        <v>52</v>
      </c>
      <c r="AB109" s="25"/>
      <c r="AC109" s="25"/>
      <c r="AD109" s="25"/>
      <c r="AE109" s="25"/>
      <c r="AF109" s="25"/>
      <c r="AG109" s="25"/>
      <c r="AH109" s="25"/>
      <c r="AI109" s="27"/>
      <c r="AJ109" s="28"/>
      <c r="AK109" s="27"/>
      <c r="AL109" s="9">
        <v>43711.0</v>
      </c>
    </row>
    <row r="110" ht="15.75" customHeight="1">
      <c r="A110" s="10">
        <v>328717.0</v>
      </c>
      <c r="B110" s="11"/>
      <c r="C110" s="12"/>
      <c r="D110" s="12" t="s">
        <v>37</v>
      </c>
      <c r="E110" s="13" t="str">
        <f>VLOOKUP(A110,Plan3!$A$2:$B$4859,2,FALSE)</f>
        <v>#N/A</v>
      </c>
      <c r="F110" s="10">
        <v>9.101002152E9</v>
      </c>
      <c r="G110" s="14" t="s">
        <v>250</v>
      </c>
      <c r="H110" s="14" t="s">
        <v>39</v>
      </c>
      <c r="I110" s="15" t="s">
        <v>40</v>
      </c>
      <c r="J110" s="15" t="s">
        <v>41</v>
      </c>
      <c r="K110" s="16" t="s">
        <v>42</v>
      </c>
      <c r="L110" s="17" t="s">
        <v>43</v>
      </c>
      <c r="M110" s="17" t="s">
        <v>43</v>
      </c>
      <c r="N110" s="17" t="str">
        <f t="shared" si="27"/>
        <v>#REF!</v>
      </c>
      <c r="O110" s="17" t="str">
        <f t="shared" si="28"/>
        <v>#REF!</v>
      </c>
      <c r="P110" s="18">
        <v>3353.0</v>
      </c>
      <c r="Q110" s="19">
        <v>2.0</v>
      </c>
      <c r="R110" s="20">
        <v>0.0</v>
      </c>
      <c r="S110" s="20">
        <v>0.07</v>
      </c>
      <c r="T110" s="21">
        <v>43784.0</v>
      </c>
      <c r="U110" s="21">
        <f t="shared" si="10"/>
        <v>43788</v>
      </c>
      <c r="V110" s="21">
        <v>43791.0</v>
      </c>
      <c r="W110" s="31">
        <v>43799.0</v>
      </c>
      <c r="X110" s="23">
        <v>43784.0</v>
      </c>
      <c r="Y110" s="24">
        <v>43791.0</v>
      </c>
      <c r="Z110" s="25" t="s">
        <v>44</v>
      </c>
      <c r="AA110" s="25" t="s">
        <v>52</v>
      </c>
      <c r="AB110" s="25"/>
      <c r="AC110" s="25"/>
      <c r="AD110" s="25"/>
      <c r="AE110" s="25"/>
      <c r="AF110" s="25"/>
      <c r="AG110" s="25"/>
      <c r="AH110" s="25"/>
      <c r="AI110" s="27"/>
      <c r="AJ110" s="28"/>
      <c r="AK110" s="27"/>
      <c r="AL110" s="9"/>
    </row>
    <row r="111" ht="15.75" customHeight="1">
      <c r="A111" s="10">
        <v>327765.0</v>
      </c>
      <c r="B111" s="11"/>
      <c r="C111" s="12"/>
      <c r="D111" s="12" t="s">
        <v>82</v>
      </c>
      <c r="E111" s="13" t="str">
        <f>VLOOKUP(A111,Plan3!$A$2:$B$4859,2,FALSE)</f>
        <v>#N/A</v>
      </c>
      <c r="F111" s="10">
        <v>9.100969144E9</v>
      </c>
      <c r="G111" s="14" t="s">
        <v>251</v>
      </c>
      <c r="H111" s="14" t="s">
        <v>47</v>
      </c>
      <c r="I111" s="15" t="s">
        <v>40</v>
      </c>
      <c r="J111" s="15" t="s">
        <v>41</v>
      </c>
      <c r="K111" s="16" t="s">
        <v>48</v>
      </c>
      <c r="L111" s="17" t="s">
        <v>84</v>
      </c>
      <c r="M111" s="17" t="s">
        <v>60</v>
      </c>
      <c r="N111" s="29" t="str">
        <f>VLOOKUP(A111,Plan2!$A$1:$F$92,5,FALSE)</f>
        <v>-8.5056996</v>
      </c>
      <c r="O111" s="29" t="str">
        <f>VLOOKUP(A111,Plan2!$A$1:$F$92,6,FALSE)</f>
        <v>-38.8083537</v>
      </c>
      <c r="P111" s="18">
        <v>12949.0</v>
      </c>
      <c r="Q111" s="19">
        <v>3.0</v>
      </c>
      <c r="R111" s="20">
        <v>0.4</v>
      </c>
      <c r="S111" s="20">
        <v>0.6</v>
      </c>
      <c r="T111" s="21">
        <v>43784.0</v>
      </c>
      <c r="U111" s="21">
        <f t="shared" si="10"/>
        <v>43788</v>
      </c>
      <c r="V111" s="21">
        <v>43791.0</v>
      </c>
      <c r="W111" s="31">
        <v>43845.0</v>
      </c>
      <c r="X111" s="23">
        <v>43784.0</v>
      </c>
      <c r="Y111" s="24">
        <v>43791.0</v>
      </c>
      <c r="Z111" s="25" t="s">
        <v>44</v>
      </c>
      <c r="AA111" s="25" t="s">
        <v>52</v>
      </c>
      <c r="AB111" s="25"/>
      <c r="AC111" s="25"/>
      <c r="AD111" s="25"/>
      <c r="AE111" s="25"/>
      <c r="AF111" s="25"/>
      <c r="AG111" s="25"/>
      <c r="AH111" s="25"/>
      <c r="AI111" s="27"/>
      <c r="AJ111" s="28"/>
      <c r="AK111" s="27"/>
      <c r="AL111" s="9"/>
    </row>
    <row r="112" ht="15.75" customHeight="1">
      <c r="A112" s="10">
        <v>327881.0</v>
      </c>
      <c r="B112" s="11"/>
      <c r="C112" s="12"/>
      <c r="D112" s="12" t="s">
        <v>74</v>
      </c>
      <c r="E112" s="13" t="str">
        <f>VLOOKUP(A112,Plan3!$A$2:$B$4859,2,FALSE)</f>
        <v>#N/A</v>
      </c>
      <c r="F112" s="10">
        <v>9.100894299E9</v>
      </c>
      <c r="G112" s="14" t="s">
        <v>252</v>
      </c>
      <c r="H112" s="14" t="s">
        <v>47</v>
      </c>
      <c r="I112" s="15" t="s">
        <v>40</v>
      </c>
      <c r="J112" s="15" t="s">
        <v>41</v>
      </c>
      <c r="K112" s="16" t="s">
        <v>48</v>
      </c>
      <c r="L112" s="17" t="s">
        <v>76</v>
      </c>
      <c r="M112" s="17" t="s">
        <v>60</v>
      </c>
      <c r="N112" s="29" t="str">
        <f>VLOOKUP(A112,Plan2!$A$1:$F$92,5,FALSE)</f>
        <v>-8.3329094</v>
      </c>
      <c r="O112" s="29" t="str">
        <f>VLOOKUP(A112,Plan2!$A$1:$F$92,6,FALSE)</f>
        <v>-39.3363084</v>
      </c>
      <c r="P112" s="18">
        <v>16070.0</v>
      </c>
      <c r="Q112" s="19">
        <v>7.0</v>
      </c>
      <c r="R112" s="20">
        <v>0.63</v>
      </c>
      <c r="S112" s="20">
        <v>0.08</v>
      </c>
      <c r="T112" s="21">
        <v>43784.0</v>
      </c>
      <c r="U112" s="21">
        <f t="shared" si="10"/>
        <v>43788</v>
      </c>
      <c r="V112" s="21">
        <v>43791.0</v>
      </c>
      <c r="W112" s="31">
        <v>43845.0</v>
      </c>
      <c r="X112" s="23">
        <v>43784.0</v>
      </c>
      <c r="Y112" s="24">
        <v>43791.0</v>
      </c>
      <c r="Z112" s="25" t="s">
        <v>44</v>
      </c>
      <c r="AA112" s="25" t="s">
        <v>52</v>
      </c>
      <c r="AB112" s="25"/>
      <c r="AC112" s="25"/>
      <c r="AD112" s="25"/>
      <c r="AE112" s="25"/>
      <c r="AF112" s="25"/>
      <c r="AG112" s="25"/>
      <c r="AH112" s="25"/>
      <c r="AI112" s="27"/>
      <c r="AJ112" s="28"/>
      <c r="AK112" s="27"/>
      <c r="AL112" s="9"/>
    </row>
    <row r="113" ht="15.75" customHeight="1">
      <c r="A113" s="10">
        <v>327883.0</v>
      </c>
      <c r="B113" s="11"/>
      <c r="C113" s="12"/>
      <c r="D113" s="12" t="s">
        <v>62</v>
      </c>
      <c r="E113" s="13" t="str">
        <f>VLOOKUP(A113,Plan3!$A$2:$B$4859,2,FALSE)</f>
        <v>#N/A</v>
      </c>
      <c r="F113" s="10">
        <v>9.100976154E9</v>
      </c>
      <c r="G113" s="14" t="s">
        <v>253</v>
      </c>
      <c r="H113" s="14" t="s">
        <v>47</v>
      </c>
      <c r="I113" s="15" t="s">
        <v>40</v>
      </c>
      <c r="J113" s="15" t="s">
        <v>41</v>
      </c>
      <c r="K113" s="16" t="s">
        <v>48</v>
      </c>
      <c r="L113" s="17" t="s">
        <v>64</v>
      </c>
      <c r="M113" s="17" t="s">
        <v>60</v>
      </c>
      <c r="N113" s="29" t="str">
        <f>VLOOKUP(A113,Plan2!$A$1:$F$92,5,FALSE)</f>
        <v>-8.49398</v>
      </c>
      <c r="O113" s="29" t="str">
        <f>VLOOKUP(A113,Plan2!$A$1:$F$92,6,FALSE)</f>
        <v>-38.5629938</v>
      </c>
      <c r="P113" s="26">
        <v>12818.0</v>
      </c>
      <c r="Q113" s="19">
        <v>3.0</v>
      </c>
      <c r="R113" s="20">
        <v>0.22</v>
      </c>
      <c r="S113" s="20">
        <v>0.4</v>
      </c>
      <c r="T113" s="21">
        <v>43784.0</v>
      </c>
      <c r="U113" s="21">
        <f t="shared" si="10"/>
        <v>43788</v>
      </c>
      <c r="V113" s="21">
        <v>43791.0</v>
      </c>
      <c r="W113" s="31">
        <v>43845.0</v>
      </c>
      <c r="X113" s="23">
        <v>43784.0</v>
      </c>
      <c r="Y113" s="24">
        <v>43791.0</v>
      </c>
      <c r="Z113" s="25" t="s">
        <v>44</v>
      </c>
      <c r="AA113" s="25" t="s">
        <v>52</v>
      </c>
      <c r="AB113" s="25"/>
      <c r="AC113" s="25"/>
      <c r="AD113" s="25"/>
      <c r="AE113" s="25"/>
      <c r="AF113" s="25"/>
      <c r="AG113" s="25"/>
      <c r="AH113" s="25"/>
      <c r="AI113" s="27"/>
      <c r="AJ113" s="28"/>
      <c r="AK113" s="27"/>
      <c r="AL113" s="9"/>
    </row>
    <row r="114" ht="15.75" customHeight="1">
      <c r="A114" s="10">
        <v>327895.0</v>
      </c>
      <c r="B114" s="11"/>
      <c r="C114" s="12"/>
      <c r="D114" s="12" t="s">
        <v>97</v>
      </c>
      <c r="E114" s="13" t="str">
        <f>VLOOKUP(A114,Plan3!$A$2:$B$4859,2,FALSE)</f>
        <v>#N/A</v>
      </c>
      <c r="F114" s="10">
        <v>9.10097018E9</v>
      </c>
      <c r="G114" s="14" t="s">
        <v>254</v>
      </c>
      <c r="H114" s="14" t="s">
        <v>47</v>
      </c>
      <c r="I114" s="15" t="s">
        <v>40</v>
      </c>
      <c r="J114" s="15" t="s">
        <v>41</v>
      </c>
      <c r="K114" s="16" t="s">
        <v>48</v>
      </c>
      <c r="L114" s="17" t="s">
        <v>240</v>
      </c>
      <c r="M114" s="17" t="s">
        <v>43</v>
      </c>
      <c r="N114" s="17" t="str">
        <f>VLOOKUP(A114,'[1]Carteira de Novembro'!A$2:C$203,2,FALSE)</f>
        <v>#REF!</v>
      </c>
      <c r="O114" s="17" t="str">
        <f>VLOOKUP(A114,'[1]Carteira de Novembro'!A$2:C$203,3,FALSE)</f>
        <v>#REF!</v>
      </c>
      <c r="P114" s="26">
        <v>15207.0</v>
      </c>
      <c r="Q114" s="19">
        <v>5.0</v>
      </c>
      <c r="R114" s="20">
        <v>0.04</v>
      </c>
      <c r="S114" s="20">
        <v>0.14</v>
      </c>
      <c r="T114" s="21">
        <v>43784.0</v>
      </c>
      <c r="U114" s="21">
        <f t="shared" si="10"/>
        <v>43788</v>
      </c>
      <c r="V114" s="21">
        <v>43791.0</v>
      </c>
      <c r="W114" s="22">
        <v>43845.0</v>
      </c>
      <c r="X114" s="23">
        <v>43784.0</v>
      </c>
      <c r="Y114" s="24">
        <v>43791.0</v>
      </c>
      <c r="Z114" s="25" t="s">
        <v>44</v>
      </c>
      <c r="AA114" s="23" t="s">
        <v>52</v>
      </c>
      <c r="AB114" s="23"/>
      <c r="AC114" s="23"/>
      <c r="AD114" s="23"/>
      <c r="AE114" s="23"/>
      <c r="AF114" s="23"/>
      <c r="AG114" s="23"/>
      <c r="AH114" s="23"/>
      <c r="AI114" s="16"/>
      <c r="AJ114" s="17"/>
      <c r="AK114" s="16"/>
      <c r="AL114" s="9"/>
    </row>
    <row r="115" ht="15.75" customHeight="1">
      <c r="A115" s="10">
        <v>327900.0</v>
      </c>
      <c r="B115" s="11"/>
      <c r="C115" s="12"/>
      <c r="D115" s="12" t="s">
        <v>147</v>
      </c>
      <c r="E115" s="13" t="str">
        <f>VLOOKUP(A115,Plan3!$A$2:$B$4859,2,FALSE)</f>
        <v>#N/A</v>
      </c>
      <c r="F115" s="10">
        <v>9.100882359E9</v>
      </c>
      <c r="G115" s="14" t="s">
        <v>255</v>
      </c>
      <c r="H115" s="14" t="s">
        <v>47</v>
      </c>
      <c r="I115" s="15" t="s">
        <v>40</v>
      </c>
      <c r="J115" s="15" t="s">
        <v>41</v>
      </c>
      <c r="K115" s="16" t="s">
        <v>48</v>
      </c>
      <c r="L115" s="17" t="s">
        <v>226</v>
      </c>
      <c r="M115" s="17" t="s">
        <v>43</v>
      </c>
      <c r="N115" s="29" t="str">
        <f>VLOOKUP(A115,Plan2!$A$1:$F$92,5,FALSE)</f>
        <v>-7.7845193</v>
      </c>
      <c r="O115" s="29" t="str">
        <f>VLOOKUP(A115,Plan2!$A$1:$F$92,6,FALSE)</f>
        <v>-37.4393537</v>
      </c>
      <c r="P115" s="26">
        <v>20495.0</v>
      </c>
      <c r="Q115" s="19">
        <v>6.0</v>
      </c>
      <c r="R115" s="20">
        <v>0.54</v>
      </c>
      <c r="S115" s="20">
        <v>0.0</v>
      </c>
      <c r="T115" s="21">
        <v>43784.0</v>
      </c>
      <c r="U115" s="21">
        <f t="shared" si="10"/>
        <v>43788</v>
      </c>
      <c r="V115" s="21">
        <v>43791.0</v>
      </c>
      <c r="W115" s="31">
        <v>43845.0</v>
      </c>
      <c r="X115" s="23">
        <v>43784.0</v>
      </c>
      <c r="Y115" s="24">
        <v>43791.0</v>
      </c>
      <c r="Z115" s="25" t="s">
        <v>44</v>
      </c>
      <c r="AA115" s="25" t="s">
        <v>52</v>
      </c>
      <c r="AB115" s="25"/>
      <c r="AC115" s="25"/>
      <c r="AD115" s="25"/>
      <c r="AE115" s="25"/>
      <c r="AF115" s="25"/>
      <c r="AG115" s="25"/>
      <c r="AH115" s="25"/>
      <c r="AI115" s="27"/>
      <c r="AJ115" s="28"/>
      <c r="AK115" s="27"/>
      <c r="AL115" s="9"/>
    </row>
    <row r="116" ht="15.75" customHeight="1">
      <c r="A116" s="10">
        <v>327953.0</v>
      </c>
      <c r="B116" s="11"/>
      <c r="C116" s="12"/>
      <c r="D116" s="12" t="s">
        <v>77</v>
      </c>
      <c r="E116" s="13" t="str">
        <f>VLOOKUP(A116,Plan3!$A$2:$B$4859,2,FALSE)</f>
        <v>#N/A</v>
      </c>
      <c r="F116" s="10">
        <v>9.100964249E9</v>
      </c>
      <c r="G116" s="14" t="s">
        <v>256</v>
      </c>
      <c r="H116" s="14" t="s">
        <v>47</v>
      </c>
      <c r="I116" s="15" t="s">
        <v>40</v>
      </c>
      <c r="J116" s="15" t="s">
        <v>41</v>
      </c>
      <c r="K116" s="16" t="s">
        <v>48</v>
      </c>
      <c r="L116" s="17" t="s">
        <v>102</v>
      </c>
      <c r="M116" s="17" t="s">
        <v>60</v>
      </c>
      <c r="N116" s="29" t="str">
        <f>VLOOKUP(A116,Plan2!$A$1:$F$92,5,FALSE)</f>
        <v>-7.7309917</v>
      </c>
      <c r="O116" s="29" t="str">
        <f>VLOOKUP(A116,Plan2!$A$1:$F$92,6,FALSE)</f>
        <v>-39.1883985</v>
      </c>
      <c r="P116" s="26">
        <v>5269.0</v>
      </c>
      <c r="Q116" s="19">
        <v>2.0</v>
      </c>
      <c r="R116" s="20">
        <v>0.0</v>
      </c>
      <c r="S116" s="20">
        <v>0.04</v>
      </c>
      <c r="T116" s="21">
        <v>43784.0</v>
      </c>
      <c r="U116" s="21">
        <f t="shared" si="10"/>
        <v>43788</v>
      </c>
      <c r="V116" s="21">
        <v>43791.0</v>
      </c>
      <c r="W116" s="31">
        <v>43845.0</v>
      </c>
      <c r="X116" s="23">
        <v>43784.0</v>
      </c>
      <c r="Y116" s="24">
        <v>43791.0</v>
      </c>
      <c r="Z116" s="25" t="s">
        <v>44</v>
      </c>
      <c r="AA116" s="25" t="s">
        <v>52</v>
      </c>
      <c r="AB116" s="25"/>
      <c r="AC116" s="25"/>
      <c r="AD116" s="25"/>
      <c r="AE116" s="25"/>
      <c r="AF116" s="25"/>
      <c r="AG116" s="25"/>
      <c r="AH116" s="25"/>
      <c r="AI116" s="27"/>
      <c r="AJ116" s="28"/>
      <c r="AK116" s="27"/>
      <c r="AL116" s="9"/>
    </row>
    <row r="117" ht="15.75" customHeight="1">
      <c r="A117" s="10">
        <v>327970.0</v>
      </c>
      <c r="B117" s="11"/>
      <c r="C117" s="12"/>
      <c r="D117" s="12" t="s">
        <v>62</v>
      </c>
      <c r="E117" s="13" t="str">
        <f>VLOOKUP(A117,Plan3!$A$2:$B$4859,2,FALSE)</f>
        <v>#N/A</v>
      </c>
      <c r="F117" s="10">
        <v>9.100968641E9</v>
      </c>
      <c r="G117" s="14" t="s">
        <v>261</v>
      </c>
      <c r="H117" s="14" t="s">
        <v>47</v>
      </c>
      <c r="I117" s="15" t="s">
        <v>40</v>
      </c>
      <c r="J117" s="15" t="s">
        <v>41</v>
      </c>
      <c r="K117" s="16" t="s">
        <v>48</v>
      </c>
      <c r="L117" s="17" t="s">
        <v>64</v>
      </c>
      <c r="M117" s="17" t="s">
        <v>60</v>
      </c>
      <c r="N117" s="29" t="str">
        <f>VLOOKUP(A117,Plan2!$A$1:$F$92,5,FALSE)</f>
        <v>-8.5349596</v>
      </c>
      <c r="O117" s="29" t="str">
        <f>VLOOKUP(A117,Plan2!$A$1:$F$92,6,FALSE)</f>
        <v>-37.8529453</v>
      </c>
      <c r="P117" s="26">
        <v>47688.0</v>
      </c>
      <c r="Q117" s="19">
        <v>12.0</v>
      </c>
      <c r="R117" s="20">
        <v>1.3</v>
      </c>
      <c r="S117" s="20">
        <v>0.0</v>
      </c>
      <c r="T117" s="21">
        <v>43784.0</v>
      </c>
      <c r="U117" s="21">
        <f t="shared" si="10"/>
        <v>43788</v>
      </c>
      <c r="V117" s="21">
        <v>43791.0</v>
      </c>
      <c r="W117" s="31">
        <v>43905.0</v>
      </c>
      <c r="X117" s="23">
        <v>43784.0</v>
      </c>
      <c r="Y117" s="24">
        <v>43791.0</v>
      </c>
      <c r="Z117" s="25" t="s">
        <v>44</v>
      </c>
      <c r="AA117" s="25" t="s">
        <v>52</v>
      </c>
      <c r="AB117" s="25"/>
      <c r="AC117" s="25"/>
      <c r="AD117" s="25"/>
      <c r="AE117" s="25"/>
      <c r="AF117" s="25"/>
      <c r="AG117" s="25"/>
      <c r="AH117" s="25"/>
      <c r="AI117" s="27"/>
      <c r="AJ117" s="28"/>
      <c r="AK117" s="27"/>
      <c r="AL117" s="9"/>
    </row>
    <row r="118" ht="15.75" customHeight="1">
      <c r="A118" s="10">
        <v>327978.0</v>
      </c>
      <c r="B118" s="11"/>
      <c r="C118" s="12"/>
      <c r="D118" s="12" t="s">
        <v>49</v>
      </c>
      <c r="E118" s="13" t="str">
        <f>VLOOKUP(A118,Plan3!$A$2:$B$4859,2,FALSE)</f>
        <v>#N/A</v>
      </c>
      <c r="F118" s="10">
        <v>9.10096425E9</v>
      </c>
      <c r="G118" s="14" t="s">
        <v>266</v>
      </c>
      <c r="H118" s="14" t="s">
        <v>47</v>
      </c>
      <c r="I118" s="15" t="s">
        <v>40</v>
      </c>
      <c r="J118" s="15" t="s">
        <v>41</v>
      </c>
      <c r="K118" s="16" t="s">
        <v>48</v>
      </c>
      <c r="L118" s="17" t="s">
        <v>51</v>
      </c>
      <c r="M118" s="17" t="s">
        <v>43</v>
      </c>
      <c r="N118" s="29" t="str">
        <f>VLOOKUP(A118,Plan2!$A$1:$F$92,5,FALSE)</f>
        <v>-8.3272226</v>
      </c>
      <c r="O118" s="29" t="str">
        <f>VLOOKUP(A118,Plan2!$A$1:$F$92,6,FALSE)</f>
        <v>-37.7198846</v>
      </c>
      <c r="P118" s="60">
        <v>9040.0</v>
      </c>
      <c r="Q118" s="19">
        <v>3.0</v>
      </c>
      <c r="R118" s="20">
        <v>0.0</v>
      </c>
      <c r="S118" s="20">
        <v>0.0</v>
      </c>
      <c r="T118" s="21">
        <v>43784.0</v>
      </c>
      <c r="U118" s="21">
        <f t="shared" si="10"/>
        <v>43788</v>
      </c>
      <c r="V118" s="21">
        <v>43791.0</v>
      </c>
      <c r="W118" s="31">
        <v>43845.0</v>
      </c>
      <c r="X118" s="23">
        <v>43784.0</v>
      </c>
      <c r="Y118" s="24">
        <v>43791.0</v>
      </c>
      <c r="Z118" s="25" t="s">
        <v>44</v>
      </c>
      <c r="AA118" s="25" t="s">
        <v>52</v>
      </c>
      <c r="AB118" s="25"/>
      <c r="AC118" s="25"/>
      <c r="AD118" s="25"/>
      <c r="AE118" s="25"/>
      <c r="AF118" s="25"/>
      <c r="AG118" s="25"/>
      <c r="AH118" s="25"/>
      <c r="AI118" s="27"/>
      <c r="AJ118" s="28"/>
      <c r="AK118" s="27"/>
      <c r="AL118" s="9"/>
    </row>
    <row r="119" ht="15.75" customHeight="1">
      <c r="A119" s="10">
        <v>327523.0</v>
      </c>
      <c r="B119" s="11"/>
      <c r="C119" s="12"/>
      <c r="D119" s="12" t="s">
        <v>93</v>
      </c>
      <c r="E119" s="13" t="str">
        <f>VLOOKUP(A119,Plan3!$A$2:$B$4859,2,FALSE)</f>
        <v>#N/A</v>
      </c>
      <c r="F119" s="10">
        <v>9.100959142E9</v>
      </c>
      <c r="G119" s="14" t="s">
        <v>268</v>
      </c>
      <c r="H119" s="14" t="s">
        <v>47</v>
      </c>
      <c r="I119" s="15" t="s">
        <v>40</v>
      </c>
      <c r="J119" s="15" t="s">
        <v>41</v>
      </c>
      <c r="K119" s="16" t="s">
        <v>48</v>
      </c>
      <c r="L119" s="17" t="s">
        <v>95</v>
      </c>
      <c r="M119" s="17" t="s">
        <v>43</v>
      </c>
      <c r="N119" s="29" t="str">
        <f>VLOOKUP(A119,Plan2!$A$1:$F$92,5,FALSE)</f>
        <v>-7.9149195</v>
      </c>
      <c r="O119" s="29" t="str">
        <f>VLOOKUP(A119,Plan2!$A$1:$F$92,6,FALSE)</f>
        <v>-37.6936629</v>
      </c>
      <c r="P119" s="26">
        <v>17792.0</v>
      </c>
      <c r="Q119" s="19">
        <v>6.0</v>
      </c>
      <c r="R119" s="20">
        <v>0.39</v>
      </c>
      <c r="S119" s="20">
        <v>0.5</v>
      </c>
      <c r="T119" s="21">
        <v>43791.0</v>
      </c>
      <c r="U119" s="21">
        <f t="shared" si="10"/>
        <v>43795</v>
      </c>
      <c r="V119" s="21">
        <v>43798.0</v>
      </c>
      <c r="W119" s="22">
        <v>43843.0</v>
      </c>
      <c r="X119" s="24">
        <v>43777.0</v>
      </c>
      <c r="Y119" s="24">
        <v>43784.0</v>
      </c>
      <c r="Z119" s="25" t="s">
        <v>44</v>
      </c>
      <c r="AA119" s="23" t="s">
        <v>52</v>
      </c>
      <c r="AB119" s="23"/>
      <c r="AC119" s="23"/>
      <c r="AD119" s="23"/>
      <c r="AE119" s="23"/>
      <c r="AF119" s="23"/>
      <c r="AG119" s="23"/>
      <c r="AH119" s="23"/>
      <c r="AI119" s="16"/>
      <c r="AJ119" s="17"/>
      <c r="AK119" s="16"/>
      <c r="AL119" s="9"/>
    </row>
    <row r="120" ht="15.75" customHeight="1">
      <c r="A120" s="10">
        <v>327546.0</v>
      </c>
      <c r="B120" s="11"/>
      <c r="C120" s="12"/>
      <c r="D120" s="12" t="s">
        <v>97</v>
      </c>
      <c r="E120" s="13" t="str">
        <f>VLOOKUP(A120,Plan3!$A$2:$B$4859,2,FALSE)</f>
        <v>#N/A</v>
      </c>
      <c r="F120" s="10">
        <v>9.100971658E9</v>
      </c>
      <c r="G120" s="14" t="s">
        <v>277</v>
      </c>
      <c r="H120" s="14" t="s">
        <v>47</v>
      </c>
      <c r="I120" s="15" t="s">
        <v>40</v>
      </c>
      <c r="J120" s="15" t="s">
        <v>41</v>
      </c>
      <c r="K120" s="16" t="s">
        <v>48</v>
      </c>
      <c r="L120" s="17" t="s">
        <v>100</v>
      </c>
      <c r="M120" s="17" t="s">
        <v>43</v>
      </c>
      <c r="N120" s="17" t="str">
        <f>VLOOKUP(A120,'[1]Carteira de Novembro'!A$2:C$203,2,FALSE)</f>
        <v>#REF!</v>
      </c>
      <c r="O120" s="17" t="str">
        <f>VLOOKUP(A120,'[1]Carteira de Novembro'!A$2:C$203,3,FALSE)</f>
        <v>#REF!</v>
      </c>
      <c r="P120" s="26">
        <v>18537.0</v>
      </c>
      <c r="Q120" s="19">
        <v>4.0</v>
      </c>
      <c r="R120" s="20">
        <v>0.36</v>
      </c>
      <c r="S120" s="20">
        <v>0.0</v>
      </c>
      <c r="T120" s="21">
        <v>43791.0</v>
      </c>
      <c r="U120" s="21">
        <f t="shared" si="10"/>
        <v>43795</v>
      </c>
      <c r="V120" s="21">
        <v>43798.0</v>
      </c>
      <c r="W120" s="22">
        <v>43843.0</v>
      </c>
      <c r="X120" s="24">
        <v>43777.0</v>
      </c>
      <c r="Y120" s="24">
        <v>43784.0</v>
      </c>
      <c r="Z120" s="25" t="s">
        <v>44</v>
      </c>
      <c r="AA120" s="23" t="s">
        <v>52</v>
      </c>
      <c r="AB120" s="23"/>
      <c r="AC120" s="23"/>
      <c r="AD120" s="23"/>
      <c r="AE120" s="23"/>
      <c r="AF120" s="23"/>
      <c r="AG120" s="23"/>
      <c r="AH120" s="23"/>
      <c r="AI120" s="16"/>
      <c r="AJ120" s="17"/>
      <c r="AK120" s="16"/>
      <c r="AL120" s="9"/>
    </row>
    <row r="121" ht="15.75" customHeight="1">
      <c r="A121" s="10">
        <v>327552.0</v>
      </c>
      <c r="B121" s="11"/>
      <c r="C121" s="12"/>
      <c r="D121" s="12" t="s">
        <v>147</v>
      </c>
      <c r="E121" s="13" t="str">
        <f>VLOOKUP(A121,Plan3!$A$2:$B$4859,2,FALSE)</f>
        <v>#N/A</v>
      </c>
      <c r="F121" s="10">
        <v>9.100966639E9</v>
      </c>
      <c r="G121" s="14" t="s">
        <v>283</v>
      </c>
      <c r="H121" s="14" t="s">
        <v>39</v>
      </c>
      <c r="I121" s="15" t="s">
        <v>40</v>
      </c>
      <c r="J121" s="15" t="s">
        <v>41</v>
      </c>
      <c r="K121" s="16" t="s">
        <v>42</v>
      </c>
      <c r="L121" s="17" t="s">
        <v>149</v>
      </c>
      <c r="M121" s="17" t="s">
        <v>43</v>
      </c>
      <c r="N121" s="29" t="str">
        <f>VLOOKUP(A121,Plan2!$A$1:$F$92,5,FALSE)</f>
        <v>-7.7485744</v>
      </c>
      <c r="O121" s="29" t="str">
        <f>VLOOKUP(A121,Plan2!$A$1:$F$92,6,FALSE)</f>
        <v>-37.6480878</v>
      </c>
      <c r="P121" s="26">
        <v>10783.0</v>
      </c>
      <c r="Q121" s="19">
        <v>3.0</v>
      </c>
      <c r="R121" s="20">
        <v>0.04</v>
      </c>
      <c r="S121" s="20">
        <v>0.08</v>
      </c>
      <c r="T121" s="21">
        <v>43791.0</v>
      </c>
      <c r="U121" s="21">
        <f t="shared" si="10"/>
        <v>43795</v>
      </c>
      <c r="V121" s="21">
        <v>43798.0</v>
      </c>
      <c r="W121" s="22">
        <v>43843.0</v>
      </c>
      <c r="X121" s="24">
        <v>43777.0</v>
      </c>
      <c r="Y121" s="24">
        <v>43784.0</v>
      </c>
      <c r="Z121" s="25" t="s">
        <v>44</v>
      </c>
      <c r="AA121" s="23" t="s">
        <v>52</v>
      </c>
      <c r="AB121" s="23"/>
      <c r="AC121" s="23"/>
      <c r="AD121" s="23"/>
      <c r="AE121" s="23"/>
      <c r="AF121" s="23"/>
      <c r="AG121" s="23"/>
      <c r="AH121" s="23"/>
      <c r="AI121" s="16"/>
      <c r="AJ121" s="17"/>
      <c r="AK121" s="16"/>
      <c r="AL121" s="9"/>
    </row>
    <row r="122" ht="15.75" customHeight="1">
      <c r="A122" s="10">
        <v>327602.0</v>
      </c>
      <c r="B122" s="11"/>
      <c r="C122" s="12"/>
      <c r="D122" s="12" t="s">
        <v>65</v>
      </c>
      <c r="E122" s="13" t="str">
        <f>VLOOKUP(A122,Plan3!$A$2:$B$4859,2,FALSE)</f>
        <v>#N/A</v>
      </c>
      <c r="F122" s="10">
        <v>9.100969142E9</v>
      </c>
      <c r="G122" s="14" t="s">
        <v>285</v>
      </c>
      <c r="H122" s="14" t="s">
        <v>39</v>
      </c>
      <c r="I122" s="15" t="s">
        <v>40</v>
      </c>
      <c r="J122" s="15" t="s">
        <v>41</v>
      </c>
      <c r="K122" s="16" t="s">
        <v>42</v>
      </c>
      <c r="L122" s="17" t="s">
        <v>67</v>
      </c>
      <c r="M122" s="17" t="s">
        <v>60</v>
      </c>
      <c r="N122" s="29" t="str">
        <f>VLOOKUP(A122,Plan2!$A$1:$F$92,5,FALSE)</f>
        <v>-8.9475302</v>
      </c>
      <c r="O122" s="29" t="str">
        <f>VLOOKUP(A122,Plan2!$A$1:$F$92,6,FALSE)</f>
        <v>-38.2199053</v>
      </c>
      <c r="P122" s="18">
        <v>37145.0</v>
      </c>
      <c r="Q122" s="19">
        <v>7.0</v>
      </c>
      <c r="R122" s="20">
        <v>0.3</v>
      </c>
      <c r="S122" s="20">
        <v>0.0</v>
      </c>
      <c r="T122" s="21">
        <v>43791.0</v>
      </c>
      <c r="U122" s="21">
        <f t="shared" si="10"/>
        <v>43795</v>
      </c>
      <c r="V122" s="21">
        <v>43798.0</v>
      </c>
      <c r="W122" s="31">
        <v>43843.0</v>
      </c>
      <c r="X122" s="24">
        <v>43777.0</v>
      </c>
      <c r="Y122" s="24">
        <v>43784.0</v>
      </c>
      <c r="Z122" s="25" t="s">
        <v>44</v>
      </c>
      <c r="AA122" s="23" t="s">
        <v>52</v>
      </c>
      <c r="AB122" s="23"/>
      <c r="AC122" s="23"/>
      <c r="AD122" s="23"/>
      <c r="AE122" s="23"/>
      <c r="AF122" s="23"/>
      <c r="AG122" s="23"/>
      <c r="AH122" s="23"/>
      <c r="AI122" s="16"/>
      <c r="AJ122" s="17"/>
      <c r="AK122" s="16"/>
      <c r="AL122" s="9"/>
    </row>
    <row r="123" ht="15.75" customHeight="1">
      <c r="A123" s="10">
        <v>328024.0</v>
      </c>
      <c r="B123" s="11"/>
      <c r="C123" s="12"/>
      <c r="D123" s="12" t="s">
        <v>62</v>
      </c>
      <c r="E123" s="13" t="str">
        <f>VLOOKUP(A123,Plan3!$A$2:$B$4859,2,FALSE)</f>
        <v>#N/A</v>
      </c>
      <c r="F123" s="10">
        <v>9.100962213E9</v>
      </c>
      <c r="G123" s="14" t="s">
        <v>286</v>
      </c>
      <c r="H123" s="14" t="s">
        <v>47</v>
      </c>
      <c r="I123" s="15" t="s">
        <v>40</v>
      </c>
      <c r="J123" s="15" t="s">
        <v>41</v>
      </c>
      <c r="K123" s="16" t="s">
        <v>48</v>
      </c>
      <c r="L123" s="17" t="s">
        <v>64</v>
      </c>
      <c r="M123" s="17" t="s">
        <v>60</v>
      </c>
      <c r="N123" s="29" t="str">
        <f>VLOOKUP(A123,Plan2!$A$1:$F$92,5,FALSE)</f>
        <v>-8.4889095</v>
      </c>
      <c r="O123" s="29" t="str">
        <f>VLOOKUP(A123,Plan2!$A$1:$F$92,6,FALSE)</f>
        <v>-38.5312526</v>
      </c>
      <c r="P123" s="60">
        <v>29424.0</v>
      </c>
      <c r="Q123" s="19">
        <v>6.0</v>
      </c>
      <c r="R123" s="20">
        <v>0.51</v>
      </c>
      <c r="S123" s="20">
        <v>0.0</v>
      </c>
      <c r="T123" s="21">
        <v>43791.0</v>
      </c>
      <c r="U123" s="21">
        <f t="shared" si="10"/>
        <v>43795</v>
      </c>
      <c r="V123" s="21">
        <v>43798.0</v>
      </c>
      <c r="W123" s="31">
        <v>43850.0</v>
      </c>
      <c r="X123" s="24">
        <v>43777.0</v>
      </c>
      <c r="Y123" s="24">
        <v>43784.0</v>
      </c>
      <c r="Z123" s="25" t="s">
        <v>44</v>
      </c>
      <c r="AA123" s="23" t="s">
        <v>52</v>
      </c>
      <c r="AB123" s="23"/>
      <c r="AC123" s="23"/>
      <c r="AD123" s="23"/>
      <c r="AE123" s="23"/>
      <c r="AF123" s="23"/>
      <c r="AG123" s="23"/>
      <c r="AH123" s="23"/>
      <c r="AI123" s="16"/>
      <c r="AJ123" s="17"/>
      <c r="AK123" s="16"/>
      <c r="AL123" s="9"/>
    </row>
    <row r="124" ht="15.75" customHeight="1">
      <c r="A124" s="10">
        <v>328035.0</v>
      </c>
      <c r="B124" s="11"/>
      <c r="C124" s="12"/>
      <c r="D124" s="12" t="s">
        <v>82</v>
      </c>
      <c r="E124" s="13" t="str">
        <f>VLOOKUP(A124,Plan3!$A$2:$B$4859,2,FALSE)</f>
        <v>#N/A</v>
      </c>
      <c r="F124" s="10">
        <v>9.100961219E9</v>
      </c>
      <c r="G124" s="14" t="s">
        <v>288</v>
      </c>
      <c r="H124" s="14" t="s">
        <v>47</v>
      </c>
      <c r="I124" s="15" t="s">
        <v>40</v>
      </c>
      <c r="J124" s="15" t="s">
        <v>41</v>
      </c>
      <c r="K124" s="16" t="s">
        <v>48</v>
      </c>
      <c r="L124" s="17" t="s">
        <v>84</v>
      </c>
      <c r="M124" s="17" t="s">
        <v>60</v>
      </c>
      <c r="N124" s="29" t="str">
        <f>VLOOKUP(A124,Plan2!$A$1:$F$92,5,FALSE)</f>
        <v>-8.3794818</v>
      </c>
      <c r="O124" s="29" t="str">
        <f>VLOOKUP(A124,Plan2!$A$1:$F$92,6,FALSE)</f>
        <v>-38.6759373</v>
      </c>
      <c r="P124" s="26">
        <v>7548.0</v>
      </c>
      <c r="Q124" s="19">
        <v>2.0</v>
      </c>
      <c r="R124" s="20">
        <v>0.02</v>
      </c>
      <c r="S124" s="20">
        <v>0.04</v>
      </c>
      <c r="T124" s="21">
        <v>43791.0</v>
      </c>
      <c r="U124" s="21">
        <f t="shared" si="10"/>
        <v>43795</v>
      </c>
      <c r="V124" s="21">
        <v>43798.0</v>
      </c>
      <c r="W124" s="31">
        <v>43850.0</v>
      </c>
      <c r="X124" s="24">
        <v>43777.0</v>
      </c>
      <c r="Y124" s="24">
        <v>43784.0</v>
      </c>
      <c r="Z124" s="25" t="s">
        <v>44</v>
      </c>
      <c r="AA124" s="23" t="s">
        <v>52</v>
      </c>
      <c r="AB124" s="23"/>
      <c r="AC124" s="23"/>
      <c r="AD124" s="23"/>
      <c r="AE124" s="23"/>
      <c r="AF124" s="23"/>
      <c r="AG124" s="23"/>
      <c r="AH124" s="23"/>
      <c r="AI124" s="16"/>
      <c r="AJ124" s="17"/>
      <c r="AK124" s="16"/>
      <c r="AL124" s="9"/>
    </row>
    <row r="125" ht="15.75" customHeight="1">
      <c r="A125" s="10">
        <v>328039.0</v>
      </c>
      <c r="B125" s="11"/>
      <c r="C125" s="12"/>
      <c r="D125" s="12" t="s">
        <v>154</v>
      </c>
      <c r="E125" s="13" t="str">
        <f>VLOOKUP(A125,Plan3!$A$2:$B$4859,2,FALSE)</f>
        <v>#N/A</v>
      </c>
      <c r="F125" s="10">
        <v>9.100975661E9</v>
      </c>
      <c r="G125" s="14" t="s">
        <v>303</v>
      </c>
      <c r="H125" s="14" t="s">
        <v>47</v>
      </c>
      <c r="I125" s="15" t="s">
        <v>40</v>
      </c>
      <c r="J125" s="15" t="s">
        <v>41</v>
      </c>
      <c r="K125" s="16" t="s">
        <v>48</v>
      </c>
      <c r="L125" s="17" t="s">
        <v>142</v>
      </c>
      <c r="M125" s="17" t="s">
        <v>60</v>
      </c>
      <c r="N125" s="17" t="str">
        <f t="shared" ref="N125:N126" si="29">VLOOKUP(A125,'[1]Carteira de Novembro'!A$2:C$203,2,FALSE)</f>
        <v>#REF!</v>
      </c>
      <c r="O125" s="17" t="str">
        <f t="shared" ref="O125:O126" si="30">VLOOKUP(A125,'[1]Carteira de Novembro'!A$2:C$203,3,FALSE)</f>
        <v>#REF!</v>
      </c>
      <c r="P125" s="18">
        <v>12923.0</v>
      </c>
      <c r="Q125" s="19">
        <v>5.0</v>
      </c>
      <c r="R125" s="20">
        <v>0.52</v>
      </c>
      <c r="S125" s="20">
        <v>0.0</v>
      </c>
      <c r="T125" s="21">
        <v>43791.0</v>
      </c>
      <c r="U125" s="21">
        <f t="shared" si="10"/>
        <v>43795</v>
      </c>
      <c r="V125" s="21">
        <v>43798.0</v>
      </c>
      <c r="W125" s="31">
        <v>43850.0</v>
      </c>
      <c r="X125" s="24">
        <v>43777.0</v>
      </c>
      <c r="Y125" s="24">
        <v>43784.0</v>
      </c>
      <c r="Z125" s="25" t="s">
        <v>44</v>
      </c>
      <c r="AA125" s="23" t="s">
        <v>52</v>
      </c>
      <c r="AB125" s="23"/>
      <c r="AC125" s="23"/>
      <c r="AD125" s="23"/>
      <c r="AE125" s="23"/>
      <c r="AF125" s="23"/>
      <c r="AG125" s="23"/>
      <c r="AH125" s="23"/>
      <c r="AI125" s="16"/>
      <c r="AJ125" s="17"/>
      <c r="AK125" s="16"/>
      <c r="AL125" s="9"/>
    </row>
    <row r="126" ht="15.75" customHeight="1">
      <c r="A126" s="10">
        <v>328071.0</v>
      </c>
      <c r="B126" s="11"/>
      <c r="C126" s="12"/>
      <c r="D126" s="12" t="s">
        <v>58</v>
      </c>
      <c r="E126" s="13" t="str">
        <f>VLOOKUP(A126,Plan3!$A$2:$B$4859,2,FALSE)</f>
        <v>#N/A</v>
      </c>
      <c r="F126" s="10">
        <v>9.100964267E9</v>
      </c>
      <c r="G126" s="14" t="s">
        <v>326</v>
      </c>
      <c r="H126" s="14" t="s">
        <v>47</v>
      </c>
      <c r="I126" s="15" t="s">
        <v>40</v>
      </c>
      <c r="J126" s="15" t="s">
        <v>41</v>
      </c>
      <c r="K126" s="16" t="s">
        <v>48</v>
      </c>
      <c r="L126" s="17" t="s">
        <v>73</v>
      </c>
      <c r="M126" s="17" t="s">
        <v>60</v>
      </c>
      <c r="N126" s="17" t="str">
        <f t="shared" si="29"/>
        <v>#REF!</v>
      </c>
      <c r="O126" s="17" t="str">
        <f t="shared" si="30"/>
        <v>#REF!</v>
      </c>
      <c r="P126" s="26">
        <v>12474.0</v>
      </c>
      <c r="Q126" s="19">
        <v>6.0</v>
      </c>
      <c r="R126" s="20">
        <v>0.0</v>
      </c>
      <c r="S126" s="20">
        <v>0.27</v>
      </c>
      <c r="T126" s="21">
        <v>43791.0</v>
      </c>
      <c r="U126" s="21">
        <f t="shared" si="10"/>
        <v>43795</v>
      </c>
      <c r="V126" s="21">
        <v>43798.0</v>
      </c>
      <c r="W126" s="31">
        <v>43850.0</v>
      </c>
      <c r="X126" s="24">
        <v>43777.0</v>
      </c>
      <c r="Y126" s="24">
        <v>43784.0</v>
      </c>
      <c r="Z126" s="25" t="s">
        <v>44</v>
      </c>
      <c r="AA126" s="23" t="s">
        <v>52</v>
      </c>
      <c r="AB126" s="23"/>
      <c r="AC126" s="23"/>
      <c r="AD126" s="23"/>
      <c r="AE126" s="23"/>
      <c r="AF126" s="23"/>
      <c r="AG126" s="23"/>
      <c r="AH126" s="23"/>
      <c r="AI126" s="16"/>
      <c r="AJ126" s="17"/>
      <c r="AK126" s="16"/>
      <c r="AL126" s="9"/>
    </row>
    <row r="127" ht="15.75" customHeight="1">
      <c r="A127" s="10">
        <v>328117.0</v>
      </c>
      <c r="B127" s="11"/>
      <c r="C127" s="12"/>
      <c r="D127" s="12" t="s">
        <v>154</v>
      </c>
      <c r="E127" s="13" t="str">
        <f>VLOOKUP(A127,Plan3!$A$2:$B$4859,2,FALSE)</f>
        <v>#N/A</v>
      </c>
      <c r="F127" s="10">
        <v>9.100985133E9</v>
      </c>
      <c r="G127" s="14" t="s">
        <v>342</v>
      </c>
      <c r="H127" s="14" t="s">
        <v>47</v>
      </c>
      <c r="I127" s="15" t="s">
        <v>40</v>
      </c>
      <c r="J127" s="15" t="s">
        <v>41</v>
      </c>
      <c r="K127" s="16" t="s">
        <v>48</v>
      </c>
      <c r="L127" s="17" t="s">
        <v>67</v>
      </c>
      <c r="M127" s="17" t="s">
        <v>60</v>
      </c>
      <c r="N127" s="29" t="str">
        <f>VLOOKUP(A127,Plan2!$A$1:$F$92,5,FALSE)</f>
        <v>-8.8940381</v>
      </c>
      <c r="O127" s="29" t="str">
        <f>VLOOKUP(A127,Plan2!$A$1:$F$92,6,FALSE)</f>
        <v>-38.0943626</v>
      </c>
      <c r="P127" s="26">
        <v>7668.0</v>
      </c>
      <c r="Q127" s="19">
        <v>3.0</v>
      </c>
      <c r="R127" s="20">
        <v>0.05</v>
      </c>
      <c r="S127" s="20">
        <v>0.03</v>
      </c>
      <c r="T127" s="21">
        <v>43791.0</v>
      </c>
      <c r="U127" s="21">
        <f t="shared" si="10"/>
        <v>43795</v>
      </c>
      <c r="V127" s="21">
        <v>43798.0</v>
      </c>
      <c r="W127" s="31">
        <v>43852.0</v>
      </c>
      <c r="X127" s="24">
        <v>43777.0</v>
      </c>
      <c r="Y127" s="24">
        <v>43784.0</v>
      </c>
      <c r="Z127" s="25" t="s">
        <v>44</v>
      </c>
      <c r="AA127" s="23" t="s">
        <v>52</v>
      </c>
      <c r="AB127" s="23"/>
      <c r="AC127" s="23"/>
      <c r="AD127" s="23"/>
      <c r="AE127" s="23"/>
      <c r="AF127" s="23"/>
      <c r="AG127" s="23"/>
      <c r="AH127" s="23"/>
      <c r="AI127" s="16"/>
      <c r="AJ127" s="17"/>
      <c r="AK127" s="16"/>
      <c r="AL127" s="9"/>
    </row>
    <row r="128" ht="15.75" customHeight="1">
      <c r="A128" s="10">
        <v>328130.0</v>
      </c>
      <c r="B128" s="11"/>
      <c r="C128" s="12"/>
      <c r="D128" s="12" t="s">
        <v>58</v>
      </c>
      <c r="E128" s="13" t="str">
        <f>VLOOKUP(A128,Plan3!$A$2:$B$4859,2,FALSE)</f>
        <v>#N/A</v>
      </c>
      <c r="F128" s="10">
        <v>9.100986631E9</v>
      </c>
      <c r="G128" s="14" t="s">
        <v>361</v>
      </c>
      <c r="H128" s="14" t="s">
        <v>47</v>
      </c>
      <c r="I128" s="15" t="s">
        <v>40</v>
      </c>
      <c r="J128" s="15" t="s">
        <v>41</v>
      </c>
      <c r="K128" s="16" t="s">
        <v>48</v>
      </c>
      <c r="L128" s="17" t="s">
        <v>60</v>
      </c>
      <c r="M128" s="17" t="s">
        <v>60</v>
      </c>
      <c r="N128" s="17" t="str">
        <f t="shared" ref="N128:N129" si="31">VLOOKUP(A128,'[1]Carteira de Novembro'!A$2:C$203,2,FALSE)</f>
        <v>#REF!</v>
      </c>
      <c r="O128" s="17" t="str">
        <f t="shared" ref="O128:O129" si="32">VLOOKUP(A128,'[1]Carteira de Novembro'!A$2:C$203,3,FALSE)</f>
        <v>#REF!</v>
      </c>
      <c r="P128" s="26">
        <v>20221.0</v>
      </c>
      <c r="Q128" s="19">
        <v>5.0</v>
      </c>
      <c r="R128" s="20">
        <v>0.18</v>
      </c>
      <c r="S128" s="20">
        <v>0.3</v>
      </c>
      <c r="T128" s="21">
        <v>43791.0</v>
      </c>
      <c r="U128" s="21">
        <f t="shared" si="10"/>
        <v>43795</v>
      </c>
      <c r="V128" s="21">
        <v>43798.0</v>
      </c>
      <c r="W128" s="22">
        <v>43852.0</v>
      </c>
      <c r="X128" s="24">
        <v>43777.0</v>
      </c>
      <c r="Y128" s="24">
        <v>43784.0</v>
      </c>
      <c r="Z128" s="25" t="s">
        <v>44</v>
      </c>
      <c r="AA128" s="23" t="s">
        <v>45</v>
      </c>
      <c r="AB128" s="23"/>
      <c r="AC128" s="23"/>
      <c r="AD128" s="23"/>
      <c r="AE128" s="23"/>
      <c r="AF128" s="23"/>
      <c r="AG128" s="23"/>
      <c r="AH128" s="23"/>
      <c r="AI128" s="16"/>
      <c r="AJ128" s="17"/>
      <c r="AK128" s="16"/>
      <c r="AL128" s="9"/>
    </row>
    <row r="129" ht="15.75" customHeight="1">
      <c r="A129" s="10">
        <v>328147.0</v>
      </c>
      <c r="B129" s="11"/>
      <c r="C129" s="12"/>
      <c r="D129" s="12" t="s">
        <v>77</v>
      </c>
      <c r="E129" s="13" t="str">
        <f>VLOOKUP(A129,Plan3!$A$2:$B$4859,2,FALSE)</f>
        <v>#N/A</v>
      </c>
      <c r="F129" s="10">
        <v>9.100981632E9</v>
      </c>
      <c r="G129" s="14" t="s">
        <v>379</v>
      </c>
      <c r="H129" s="14" t="s">
        <v>47</v>
      </c>
      <c r="I129" s="15" t="s">
        <v>40</v>
      </c>
      <c r="J129" s="15" t="s">
        <v>41</v>
      </c>
      <c r="K129" s="16" t="s">
        <v>48</v>
      </c>
      <c r="L129" s="17" t="s">
        <v>60</v>
      </c>
      <c r="M129" s="17" t="s">
        <v>60</v>
      </c>
      <c r="N129" s="17" t="str">
        <f t="shared" si="31"/>
        <v>#REF!</v>
      </c>
      <c r="O129" s="17" t="str">
        <f t="shared" si="32"/>
        <v>#REF!</v>
      </c>
      <c r="P129" s="26">
        <v>59113.0</v>
      </c>
      <c r="Q129" s="19">
        <v>18.0</v>
      </c>
      <c r="R129" s="20">
        <v>2.3</v>
      </c>
      <c r="S129" s="20">
        <v>0.0</v>
      </c>
      <c r="T129" s="21">
        <v>43791.0</v>
      </c>
      <c r="U129" s="21">
        <f t="shared" si="10"/>
        <v>43795</v>
      </c>
      <c r="V129" s="21">
        <v>43798.0</v>
      </c>
      <c r="W129" s="22">
        <v>43912.0</v>
      </c>
      <c r="X129" s="24">
        <v>43777.0</v>
      </c>
      <c r="Y129" s="24">
        <v>43784.0</v>
      </c>
      <c r="Z129" s="25" t="s">
        <v>44</v>
      </c>
      <c r="AA129" s="23" t="s">
        <v>52</v>
      </c>
      <c r="AB129" s="23"/>
      <c r="AC129" s="23"/>
      <c r="AD129" s="23"/>
      <c r="AE129" s="23"/>
      <c r="AF129" s="23"/>
      <c r="AG129" s="23"/>
      <c r="AH129" s="23"/>
      <c r="AI129" s="16"/>
      <c r="AJ129" s="17"/>
      <c r="AK129" s="16"/>
      <c r="AL129" s="9"/>
    </row>
    <row r="130" ht="15.75" customHeight="1">
      <c r="A130" s="10">
        <v>328151.0</v>
      </c>
      <c r="B130" s="11"/>
      <c r="C130" s="12"/>
      <c r="D130" s="12" t="s">
        <v>74</v>
      </c>
      <c r="E130" s="13" t="str">
        <f>VLOOKUP(A130,Plan3!$A$2:$B$4859,2,FALSE)</f>
        <v>#N/A</v>
      </c>
      <c r="F130" s="10">
        <v>9.10098563E9</v>
      </c>
      <c r="G130" s="14" t="s">
        <v>343</v>
      </c>
      <c r="H130" s="14" t="s">
        <v>47</v>
      </c>
      <c r="I130" s="15" t="s">
        <v>40</v>
      </c>
      <c r="J130" s="15" t="s">
        <v>41</v>
      </c>
      <c r="K130" s="16" t="s">
        <v>42</v>
      </c>
      <c r="L130" s="17" t="s">
        <v>76</v>
      </c>
      <c r="M130" s="17" t="s">
        <v>60</v>
      </c>
      <c r="N130" s="29" t="str">
        <f>VLOOKUP(A130,Plan2!$A$1:$F$92,5,FALSE)</f>
        <v>-8.3129643</v>
      </c>
      <c r="O130" s="29" t="str">
        <f>VLOOKUP(A130,Plan2!$A$1:$F$92,6,FALSE)</f>
        <v>-39.3463505</v>
      </c>
      <c r="P130" s="18">
        <v>15987.0</v>
      </c>
      <c r="Q130" s="19">
        <v>6.0</v>
      </c>
      <c r="R130" s="20">
        <v>0.55</v>
      </c>
      <c r="S130" s="20">
        <v>0.06</v>
      </c>
      <c r="T130" s="21">
        <v>43791.0</v>
      </c>
      <c r="U130" s="21">
        <f t="shared" si="10"/>
        <v>43795</v>
      </c>
      <c r="V130" s="21">
        <v>43798.0</v>
      </c>
      <c r="W130" s="22">
        <v>43852.0</v>
      </c>
      <c r="X130" s="24">
        <v>43777.0</v>
      </c>
      <c r="Y130" s="24">
        <v>43784.0</v>
      </c>
      <c r="Z130" s="25" t="s">
        <v>44</v>
      </c>
      <c r="AA130" s="23" t="s">
        <v>52</v>
      </c>
      <c r="AB130" s="23"/>
      <c r="AC130" s="23"/>
      <c r="AD130" s="23"/>
      <c r="AE130" s="23"/>
      <c r="AF130" s="23"/>
      <c r="AG130" s="23"/>
      <c r="AH130" s="23"/>
      <c r="AI130" s="16"/>
      <c r="AJ130" s="17"/>
      <c r="AK130" s="16"/>
      <c r="AL130" s="9"/>
    </row>
    <row r="131" ht="15.75" customHeight="1">
      <c r="A131" s="10">
        <v>328165.0</v>
      </c>
      <c r="B131" s="11"/>
      <c r="C131" s="12"/>
      <c r="D131" s="12" t="s">
        <v>49</v>
      </c>
      <c r="E131" s="13" t="str">
        <f>VLOOKUP(A131,Plan3!$A$2:$B$4859,2,FALSE)</f>
        <v>#N/A</v>
      </c>
      <c r="F131" s="10">
        <v>9.100994639E9</v>
      </c>
      <c r="G131" s="14" t="s">
        <v>404</v>
      </c>
      <c r="H131" s="14" t="s">
        <v>47</v>
      </c>
      <c r="I131" s="15" t="s">
        <v>40</v>
      </c>
      <c r="J131" s="15" t="s">
        <v>41</v>
      </c>
      <c r="K131" s="16" t="s">
        <v>48</v>
      </c>
      <c r="L131" s="17" t="s">
        <v>51</v>
      </c>
      <c r="M131" s="17" t="s">
        <v>43</v>
      </c>
      <c r="N131" s="29" t="str">
        <f>VLOOKUP(A131,Plan2!$A$1:$F$92,5,FALSE)</f>
        <v>-8.1336373</v>
      </c>
      <c r="O131" s="29" t="str">
        <f>VLOOKUP(A131,Plan2!$A$1:$F$92,6,FALSE)</f>
        <v>-37.5328336</v>
      </c>
      <c r="P131" s="26">
        <v>3768.0</v>
      </c>
      <c r="Q131" s="19">
        <v>2.0</v>
      </c>
      <c r="R131" s="20">
        <v>0.05</v>
      </c>
      <c r="S131" s="20">
        <v>0.0</v>
      </c>
      <c r="T131" s="21">
        <v>43791.0</v>
      </c>
      <c r="U131" s="21">
        <f t="shared" si="10"/>
        <v>43795</v>
      </c>
      <c r="V131" s="21">
        <v>43798.0</v>
      </c>
      <c r="W131" s="31">
        <v>43852.0</v>
      </c>
      <c r="X131" s="24">
        <v>43777.0</v>
      </c>
      <c r="Y131" s="24">
        <v>43784.0</v>
      </c>
      <c r="Z131" s="25" t="s">
        <v>44</v>
      </c>
      <c r="AA131" s="25" t="s">
        <v>52</v>
      </c>
      <c r="AB131" s="25"/>
      <c r="AC131" s="25"/>
      <c r="AD131" s="25"/>
      <c r="AE131" s="25"/>
      <c r="AF131" s="25"/>
      <c r="AG131" s="25"/>
      <c r="AH131" s="25"/>
      <c r="AI131" s="27"/>
      <c r="AJ131" s="28"/>
      <c r="AK131" s="27"/>
      <c r="AL131" s="9"/>
    </row>
    <row r="132" ht="15.75" customHeight="1">
      <c r="A132" s="10">
        <v>328172.0</v>
      </c>
      <c r="B132" s="11"/>
      <c r="C132" s="12"/>
      <c r="D132" s="12" t="s">
        <v>82</v>
      </c>
      <c r="E132" s="13" t="str">
        <f>VLOOKUP(A132,Plan3!$A$2:$B$4859,2,FALSE)</f>
        <v>#N/A</v>
      </c>
      <c r="F132" s="10">
        <v>9.100994132E9</v>
      </c>
      <c r="G132" s="14" t="s">
        <v>426</v>
      </c>
      <c r="H132" s="14" t="s">
        <v>47</v>
      </c>
      <c r="I132" s="15" t="s">
        <v>40</v>
      </c>
      <c r="J132" s="15" t="s">
        <v>41</v>
      </c>
      <c r="K132" s="16" t="s">
        <v>48</v>
      </c>
      <c r="L132" s="17" t="s">
        <v>217</v>
      </c>
      <c r="M132" s="17" t="s">
        <v>43</v>
      </c>
      <c r="N132" s="17" t="str">
        <f t="shared" ref="N132:N133" si="33">VLOOKUP(A132,'[1]Carteira de Novembro'!A$2:C$203,2,FALSE)</f>
        <v>#REF!</v>
      </c>
      <c r="O132" s="17" t="str">
        <f t="shared" ref="O132:O133" si="34">VLOOKUP(A132,'[1]Carteira de Novembro'!A$2:C$203,3,FALSE)</f>
        <v>#REF!</v>
      </c>
      <c r="P132" s="26">
        <v>4080.0</v>
      </c>
      <c r="Q132" s="19">
        <v>1.0</v>
      </c>
      <c r="R132" s="20">
        <v>0.0</v>
      </c>
      <c r="S132" s="20">
        <v>0.05</v>
      </c>
      <c r="T132" s="21">
        <v>43791.0</v>
      </c>
      <c r="U132" s="21">
        <f t="shared" si="10"/>
        <v>43795</v>
      </c>
      <c r="V132" s="21">
        <v>43798.0</v>
      </c>
      <c r="W132" s="22">
        <v>43852.0</v>
      </c>
      <c r="X132" s="24">
        <v>43777.0</v>
      </c>
      <c r="Y132" s="24">
        <v>43784.0</v>
      </c>
      <c r="Z132" s="25" t="s">
        <v>44</v>
      </c>
      <c r="AA132" s="23" t="s">
        <v>52</v>
      </c>
      <c r="AB132" s="23"/>
      <c r="AC132" s="23"/>
      <c r="AD132" s="23"/>
      <c r="AE132" s="23"/>
      <c r="AF132" s="23"/>
      <c r="AG132" s="23"/>
      <c r="AH132" s="23"/>
      <c r="AI132" s="16"/>
      <c r="AJ132" s="17"/>
      <c r="AK132" s="16"/>
      <c r="AL132" s="9"/>
    </row>
    <row r="133" ht="15.75" customHeight="1">
      <c r="A133" s="10">
        <v>328239.0</v>
      </c>
      <c r="B133" s="11"/>
      <c r="C133" s="12"/>
      <c r="D133" s="12" t="s">
        <v>58</v>
      </c>
      <c r="E133" s="13" t="str">
        <f>VLOOKUP(A133,Plan3!$A$2:$B$4859,2,FALSE)</f>
        <v>#N/A</v>
      </c>
      <c r="F133" s="10">
        <v>9.101003632E9</v>
      </c>
      <c r="G133" s="14" t="s">
        <v>444</v>
      </c>
      <c r="H133" s="14" t="s">
        <v>47</v>
      </c>
      <c r="I133" s="15" t="s">
        <v>40</v>
      </c>
      <c r="J133" s="15" t="s">
        <v>41</v>
      </c>
      <c r="K133" s="16" t="s">
        <v>48</v>
      </c>
      <c r="L133" s="17" t="s">
        <v>73</v>
      </c>
      <c r="M133" s="17" t="s">
        <v>60</v>
      </c>
      <c r="N133" s="17" t="str">
        <f t="shared" si="33"/>
        <v>#REF!</v>
      </c>
      <c r="O133" s="17" t="str">
        <f t="shared" si="34"/>
        <v>#REF!</v>
      </c>
      <c r="P133" s="26">
        <v>18197.0</v>
      </c>
      <c r="Q133" s="67">
        <v>7.0</v>
      </c>
      <c r="R133" s="20">
        <v>0.42</v>
      </c>
      <c r="S133" s="20">
        <v>0.0</v>
      </c>
      <c r="T133" s="21">
        <v>43791.0</v>
      </c>
      <c r="U133" s="21">
        <f t="shared" si="10"/>
        <v>43795</v>
      </c>
      <c r="V133" s="21">
        <v>43798.0</v>
      </c>
      <c r="W133" s="31">
        <v>43852.0</v>
      </c>
      <c r="X133" s="24">
        <v>43777.0</v>
      </c>
      <c r="Y133" s="69">
        <v>43784.0</v>
      </c>
      <c r="Z133" s="23" t="s">
        <v>44</v>
      </c>
      <c r="AA133" s="23" t="s">
        <v>52</v>
      </c>
      <c r="AB133" s="23"/>
      <c r="AC133" s="23"/>
      <c r="AD133" s="23"/>
      <c r="AE133" s="23"/>
      <c r="AF133" s="23"/>
      <c r="AG133" s="23"/>
      <c r="AH133" s="23"/>
      <c r="AI133" s="16"/>
      <c r="AJ133" s="17"/>
      <c r="AK133" s="16"/>
      <c r="AL133" s="9"/>
    </row>
    <row r="134" ht="15.75" customHeight="1">
      <c r="A134" s="10">
        <v>328256.0</v>
      </c>
      <c r="B134" s="11"/>
      <c r="C134" s="12"/>
      <c r="D134" s="12" t="s">
        <v>154</v>
      </c>
      <c r="E134" s="13" t="str">
        <f>VLOOKUP(A134,Plan3!$A$2:$B$4859,2,FALSE)</f>
        <v>#N/A</v>
      </c>
      <c r="F134" s="10">
        <v>9.100996135E9</v>
      </c>
      <c r="G134" s="14" t="s">
        <v>463</v>
      </c>
      <c r="H134" s="14" t="s">
        <v>47</v>
      </c>
      <c r="I134" s="15" t="s">
        <v>40</v>
      </c>
      <c r="J134" s="15" t="s">
        <v>41</v>
      </c>
      <c r="K134" s="16" t="s">
        <v>48</v>
      </c>
      <c r="L134" s="17" t="s">
        <v>67</v>
      </c>
      <c r="M134" s="17" t="s">
        <v>60</v>
      </c>
      <c r="N134" s="29" t="str">
        <f>VLOOKUP(A134,Plan2!$A$1:$F$92,5,FALSE)</f>
        <v>-8.8986142</v>
      </c>
      <c r="O134" s="29" t="str">
        <f>VLOOKUP(A134,Plan2!$A$1:$F$92,6,FALSE)</f>
        <v>-38.238752</v>
      </c>
      <c r="P134" s="18">
        <v>10782.0</v>
      </c>
      <c r="Q134" s="19">
        <v>1.0</v>
      </c>
      <c r="R134" s="20">
        <v>0.0</v>
      </c>
      <c r="S134" s="20">
        <v>0.0</v>
      </c>
      <c r="T134" s="21">
        <v>43791.0</v>
      </c>
      <c r="U134" s="21">
        <f t="shared" si="10"/>
        <v>43795</v>
      </c>
      <c r="V134" s="21">
        <v>43798.0</v>
      </c>
      <c r="W134" s="31">
        <v>43852.0</v>
      </c>
      <c r="X134" s="24">
        <v>43777.0</v>
      </c>
      <c r="Y134" s="24">
        <v>43784.0</v>
      </c>
      <c r="Z134" s="25" t="s">
        <v>44</v>
      </c>
      <c r="AA134" s="25" t="s">
        <v>52</v>
      </c>
      <c r="AB134" s="25"/>
      <c r="AC134" s="25"/>
      <c r="AD134" s="25"/>
      <c r="AE134" s="25"/>
      <c r="AF134" s="25"/>
      <c r="AG134" s="25"/>
      <c r="AH134" s="25"/>
      <c r="AI134" s="27"/>
      <c r="AJ134" s="28"/>
      <c r="AK134" s="27"/>
      <c r="AL134" s="9"/>
    </row>
    <row r="135" ht="15.75" customHeight="1">
      <c r="A135" s="10">
        <v>328257.0</v>
      </c>
      <c r="B135" s="11"/>
      <c r="C135" s="12"/>
      <c r="D135" s="12" t="s">
        <v>147</v>
      </c>
      <c r="E135" s="13" t="str">
        <f>VLOOKUP(A135,Plan3!$A$2:$B$4859,2,FALSE)</f>
        <v>#N/A</v>
      </c>
      <c r="F135" s="10">
        <v>9.101003131E9</v>
      </c>
      <c r="G135" s="14" t="s">
        <v>293</v>
      </c>
      <c r="H135" s="14" t="s">
        <v>47</v>
      </c>
      <c r="I135" s="15" t="s">
        <v>40</v>
      </c>
      <c r="J135" s="15" t="s">
        <v>41</v>
      </c>
      <c r="K135" s="16" t="s">
        <v>48</v>
      </c>
      <c r="L135" s="17" t="s">
        <v>149</v>
      </c>
      <c r="M135" s="17" t="s">
        <v>43</v>
      </c>
      <c r="N135" s="29" t="str">
        <f>VLOOKUP(A135,Plan2!$A$1:$F$92,5,FALSE)</f>
        <v>-7.7618228</v>
      </c>
      <c r="O135" s="29" t="str">
        <f>VLOOKUP(A135,Plan2!$A$1:$F$92,6,FALSE)</f>
        <v>-37.5838949</v>
      </c>
      <c r="P135" s="26">
        <v>25034.0</v>
      </c>
      <c r="Q135" s="19">
        <v>7.0</v>
      </c>
      <c r="R135" s="20">
        <v>0.79</v>
      </c>
      <c r="S135" s="20">
        <v>0.0</v>
      </c>
      <c r="T135" s="21">
        <v>43791.0</v>
      </c>
      <c r="U135" s="21">
        <f t="shared" si="10"/>
        <v>43795</v>
      </c>
      <c r="V135" s="21">
        <v>43798.0</v>
      </c>
      <c r="W135" s="31">
        <v>43852.0</v>
      </c>
      <c r="X135" s="24">
        <v>43777.0</v>
      </c>
      <c r="Y135" s="24">
        <v>43784.0</v>
      </c>
      <c r="Z135" s="25" t="s">
        <v>44</v>
      </c>
      <c r="AA135" s="25" t="s">
        <v>52</v>
      </c>
      <c r="AB135" s="25"/>
      <c r="AC135" s="25"/>
      <c r="AD135" s="25"/>
      <c r="AE135" s="25"/>
      <c r="AF135" s="25"/>
      <c r="AG135" s="25"/>
      <c r="AH135" s="25"/>
      <c r="AI135" s="27"/>
      <c r="AJ135" s="28"/>
      <c r="AK135" s="27"/>
      <c r="AL135" s="9"/>
    </row>
    <row r="136" ht="15.75" customHeight="1">
      <c r="A136" s="10">
        <v>327446.0</v>
      </c>
      <c r="B136" s="11"/>
      <c r="C136" s="12"/>
      <c r="D136" s="12" t="s">
        <v>49</v>
      </c>
      <c r="E136" s="13" t="str">
        <f>VLOOKUP(A136,Plan3!$A$2:$B$4859,2,FALSE)</f>
        <v>#N/A</v>
      </c>
      <c r="F136" s="10">
        <v>9.100966153E9</v>
      </c>
      <c r="G136" s="14" t="s">
        <v>407</v>
      </c>
      <c r="H136" s="14" t="s">
        <v>47</v>
      </c>
      <c r="I136" s="15" t="s">
        <v>40</v>
      </c>
      <c r="J136" s="15" t="s">
        <v>41</v>
      </c>
      <c r="K136" s="16" t="s">
        <v>48</v>
      </c>
      <c r="L136" s="17" t="s">
        <v>51</v>
      </c>
      <c r="M136" s="17" t="s">
        <v>43</v>
      </c>
      <c r="N136" s="29" t="str">
        <f>VLOOKUP(A136,Plan2!$A$1:$F$92,5,FALSE)</f>
        <v>-8.0779655</v>
      </c>
      <c r="O136" s="29" t="str">
        <f>VLOOKUP(A136,Plan2!$A$1:$F$92,6,FALSE)</f>
        <v>-37.6693615</v>
      </c>
      <c r="P136" s="26">
        <v>6351.0</v>
      </c>
      <c r="Q136" s="19">
        <v>1.0</v>
      </c>
      <c r="R136" s="20">
        <v>0.0</v>
      </c>
      <c r="S136" s="20">
        <v>0.0</v>
      </c>
      <c r="T136" s="21">
        <v>43791.0</v>
      </c>
      <c r="U136" s="21">
        <f t="shared" si="10"/>
        <v>43795</v>
      </c>
      <c r="V136" s="21">
        <v>43798.0</v>
      </c>
      <c r="W136" s="31">
        <v>43843.0</v>
      </c>
      <c r="X136" s="24">
        <v>43777.0</v>
      </c>
      <c r="Y136" s="24">
        <v>43784.0</v>
      </c>
      <c r="Z136" s="25" t="s">
        <v>44</v>
      </c>
      <c r="AA136" s="25" t="s">
        <v>52</v>
      </c>
      <c r="AB136" s="25"/>
      <c r="AC136" s="25"/>
      <c r="AD136" s="25"/>
      <c r="AE136" s="25"/>
      <c r="AF136" s="25"/>
      <c r="AG136" s="25"/>
      <c r="AH136" s="25"/>
      <c r="AI136" s="27"/>
      <c r="AJ136" s="28"/>
      <c r="AK136" s="27"/>
      <c r="AL136" s="9"/>
    </row>
    <row r="137" ht="15.75" customHeight="1">
      <c r="A137" s="10">
        <v>326349.0</v>
      </c>
      <c r="B137" s="11"/>
      <c r="C137" s="12"/>
      <c r="D137" s="12" t="s">
        <v>147</v>
      </c>
      <c r="E137" s="13" t="str">
        <f>VLOOKUP(A137,Plan3!$A$2:$B$4859,2,FALSE)</f>
        <v>#N/A</v>
      </c>
      <c r="F137" s="10">
        <v>9.100934709E9</v>
      </c>
      <c r="G137" s="14" t="s">
        <v>296</v>
      </c>
      <c r="H137" s="14" t="s">
        <v>39</v>
      </c>
      <c r="I137" s="15" t="s">
        <v>40</v>
      </c>
      <c r="J137" s="15" t="s">
        <v>41</v>
      </c>
      <c r="K137" s="14" t="s">
        <v>504</v>
      </c>
      <c r="L137" s="17" t="s">
        <v>149</v>
      </c>
      <c r="M137" s="17" t="s">
        <v>43</v>
      </c>
      <c r="N137" s="29" t="str">
        <f>VLOOKUP(A137,Plan2!$A$1:$F$92,5,FALSE)</f>
        <v>-7.7623165</v>
      </c>
      <c r="O137" s="29" t="str">
        <f>VLOOKUP(A137,Plan2!$A$1:$F$92,6,FALSE)</f>
        <v>-37.6337781</v>
      </c>
      <c r="P137" s="18">
        <v>4242.0</v>
      </c>
      <c r="Q137" s="19">
        <v>1.0</v>
      </c>
      <c r="R137" s="20">
        <v>0.01</v>
      </c>
      <c r="S137" s="20">
        <v>0.0</v>
      </c>
      <c r="T137" s="21">
        <v>43791.0</v>
      </c>
      <c r="U137" s="21">
        <f t="shared" si="10"/>
        <v>43795</v>
      </c>
      <c r="V137" s="21">
        <v>43798.0</v>
      </c>
      <c r="W137" s="31">
        <v>43841.0</v>
      </c>
      <c r="X137" s="24">
        <v>43777.0</v>
      </c>
      <c r="Y137" s="24">
        <v>43784.0</v>
      </c>
      <c r="Z137" s="25" t="s">
        <v>44</v>
      </c>
      <c r="AA137" s="23" t="s">
        <v>45</v>
      </c>
      <c r="AB137" s="23"/>
      <c r="AC137" s="23"/>
      <c r="AD137" s="23"/>
      <c r="AE137" s="23"/>
      <c r="AF137" s="23"/>
      <c r="AG137" s="23"/>
      <c r="AH137" s="23"/>
      <c r="AI137" s="16"/>
      <c r="AJ137" s="17"/>
      <c r="AK137" s="16"/>
      <c r="AL137" s="9"/>
    </row>
    <row r="138" ht="15.75" customHeight="1">
      <c r="A138" s="10">
        <v>326447.0</v>
      </c>
      <c r="B138" s="11" t="s">
        <v>505</v>
      </c>
      <c r="C138" s="12"/>
      <c r="D138" s="12" t="s">
        <v>117</v>
      </c>
      <c r="E138" s="13" t="str">
        <f>VLOOKUP(A138,Plan3!$A$2:$B$4859,2,FALSE)</f>
        <v>#N/A</v>
      </c>
      <c r="F138" s="10">
        <v>9.100947679E9</v>
      </c>
      <c r="G138" s="14" t="s">
        <v>320</v>
      </c>
      <c r="H138" s="14" t="s">
        <v>47</v>
      </c>
      <c r="I138" s="15" t="s">
        <v>40</v>
      </c>
      <c r="J138" s="15" t="s">
        <v>41</v>
      </c>
      <c r="K138" s="14" t="s">
        <v>504</v>
      </c>
      <c r="L138" s="17" t="s">
        <v>160</v>
      </c>
      <c r="M138" s="17" t="s">
        <v>60</v>
      </c>
      <c r="N138" s="29" t="str">
        <f>VLOOKUP(A138,Plan2!$A$1:$F$92,5,FALSE)</f>
        <v>-8.739873</v>
      </c>
      <c r="O138" s="29" t="str">
        <f>VLOOKUP(A138,Plan2!$A$1:$F$92,6,FALSE)</f>
        <v>-38.9604216</v>
      </c>
      <c r="P138" s="18">
        <v>60938.0</v>
      </c>
      <c r="Q138" s="19">
        <v>13.0</v>
      </c>
      <c r="R138" s="20">
        <v>1.4</v>
      </c>
      <c r="S138" s="20">
        <v>0.0</v>
      </c>
      <c r="T138" s="21">
        <v>43791.0</v>
      </c>
      <c r="U138" s="21">
        <f t="shared" si="10"/>
        <v>43795</v>
      </c>
      <c r="V138" s="21">
        <v>43798.0</v>
      </c>
      <c r="W138" s="31">
        <v>43906.0</v>
      </c>
      <c r="X138" s="24">
        <v>43777.0</v>
      </c>
      <c r="Y138" s="24">
        <v>43784.0</v>
      </c>
      <c r="Z138" s="25" t="s">
        <v>44</v>
      </c>
      <c r="AA138" s="23" t="s">
        <v>45</v>
      </c>
      <c r="AB138" s="23"/>
      <c r="AC138" s="23"/>
      <c r="AD138" s="23"/>
      <c r="AE138" s="23"/>
      <c r="AF138" s="23"/>
      <c r="AG138" s="23"/>
      <c r="AH138" s="23"/>
      <c r="AI138" s="16"/>
      <c r="AJ138" s="17"/>
      <c r="AK138" s="16"/>
      <c r="AL138" s="9"/>
    </row>
    <row r="139" ht="15.75" customHeight="1">
      <c r="A139" s="10">
        <v>327995.0</v>
      </c>
      <c r="B139" s="11"/>
      <c r="C139" s="12"/>
      <c r="D139" s="12" t="s">
        <v>82</v>
      </c>
      <c r="E139" s="13" t="str">
        <f>VLOOKUP(A139,Plan3!$A$2:$B$4859,2,FALSE)</f>
        <v>#N/A</v>
      </c>
      <c r="F139" s="10">
        <v>9.100964263E9</v>
      </c>
      <c r="G139" s="14" t="s">
        <v>487</v>
      </c>
      <c r="H139" s="14" t="s">
        <v>47</v>
      </c>
      <c r="I139" s="15" t="s">
        <v>40</v>
      </c>
      <c r="J139" s="15" t="s">
        <v>41</v>
      </c>
      <c r="K139" s="16" t="s">
        <v>48</v>
      </c>
      <c r="L139" s="17" t="s">
        <v>133</v>
      </c>
      <c r="M139" s="17" t="s">
        <v>43</v>
      </c>
      <c r="N139" s="29" t="str">
        <f>VLOOKUP(A139,Plan2!$A$1:$F$92,5,FALSE)</f>
        <v>-8.1484151</v>
      </c>
      <c r="O139" s="29" t="str">
        <f>VLOOKUP(A139,Plan2!$A$1:$F$92,6,FALSE)</f>
        <v>-38.7685737</v>
      </c>
      <c r="P139" s="18">
        <v>4932.0</v>
      </c>
      <c r="Q139" s="19">
        <v>1.0</v>
      </c>
      <c r="R139" s="20">
        <v>0.0</v>
      </c>
      <c r="S139" s="20">
        <v>0.0</v>
      </c>
      <c r="T139" s="21">
        <v>43791.0</v>
      </c>
      <c r="U139" s="21">
        <f t="shared" si="10"/>
        <v>43795</v>
      </c>
      <c r="V139" s="21">
        <v>43798.0</v>
      </c>
      <c r="W139" s="31">
        <v>43850.0</v>
      </c>
      <c r="X139" s="24">
        <v>43777.0</v>
      </c>
      <c r="Y139" s="24">
        <v>43784.0</v>
      </c>
      <c r="Z139" s="25" t="s">
        <v>44</v>
      </c>
      <c r="AA139" s="23" t="s">
        <v>52</v>
      </c>
      <c r="AB139" s="23"/>
      <c r="AC139" s="23"/>
      <c r="AD139" s="23"/>
      <c r="AE139" s="23"/>
      <c r="AF139" s="23"/>
      <c r="AG139" s="23"/>
      <c r="AH139" s="23"/>
      <c r="AI139" s="16"/>
      <c r="AJ139" s="17"/>
      <c r="AK139" s="16"/>
      <c r="AL139" s="9"/>
    </row>
    <row r="140" ht="15.75" customHeight="1">
      <c r="A140" s="10">
        <v>327997.0</v>
      </c>
      <c r="B140" s="11"/>
      <c r="C140" s="12"/>
      <c r="D140" s="12" t="s">
        <v>113</v>
      </c>
      <c r="E140" s="13" t="str">
        <f>VLOOKUP(A140,Plan3!$A$2:$B$4859,2,FALSE)</f>
        <v>#N/A</v>
      </c>
      <c r="F140" s="10">
        <v>9.100976156E9</v>
      </c>
      <c r="G140" s="14" t="s">
        <v>544</v>
      </c>
      <c r="H140" s="14" t="s">
        <v>47</v>
      </c>
      <c r="I140" s="15" t="s">
        <v>40</v>
      </c>
      <c r="J140" s="15" t="s">
        <v>41</v>
      </c>
      <c r="K140" s="16" t="s">
        <v>48</v>
      </c>
      <c r="L140" s="17" t="s">
        <v>100</v>
      </c>
      <c r="M140" s="17" t="s">
        <v>43</v>
      </c>
      <c r="N140" s="17" t="str">
        <f t="shared" ref="N140:N148" si="35">VLOOKUP(A140,'[1]Carteira de Novembro'!A$2:C$203,2,FALSE)</f>
        <v>#REF!</v>
      </c>
      <c r="O140" s="17" t="str">
        <f t="shared" ref="O140:O148" si="36">VLOOKUP(A140,'[1]Carteira de Novembro'!A$2:C$203,3,FALSE)</f>
        <v>#REF!</v>
      </c>
      <c r="P140" s="18">
        <v>11828.0</v>
      </c>
      <c r="Q140" s="19">
        <v>4.0</v>
      </c>
      <c r="R140" s="20">
        <v>0.53</v>
      </c>
      <c r="S140" s="20">
        <v>0.0</v>
      </c>
      <c r="T140" s="21">
        <v>43791.0</v>
      </c>
      <c r="U140" s="21">
        <f t="shared" si="10"/>
        <v>43795</v>
      </c>
      <c r="V140" s="21">
        <v>43798.0</v>
      </c>
      <c r="W140" s="31">
        <v>43850.0</v>
      </c>
      <c r="X140" s="24">
        <v>43777.0</v>
      </c>
      <c r="Y140" s="24">
        <v>43784.0</v>
      </c>
      <c r="Z140" s="25" t="s">
        <v>44</v>
      </c>
      <c r="AA140" s="23" t="s">
        <v>52</v>
      </c>
      <c r="AB140" s="23"/>
      <c r="AC140" s="23"/>
      <c r="AD140" s="23"/>
      <c r="AE140" s="23"/>
      <c r="AF140" s="23"/>
      <c r="AG140" s="23"/>
      <c r="AH140" s="23"/>
      <c r="AI140" s="16"/>
      <c r="AJ140" s="17"/>
      <c r="AK140" s="16"/>
      <c r="AL140" s="9"/>
    </row>
    <row r="141" ht="15.75" customHeight="1">
      <c r="A141" s="10">
        <v>328551.0</v>
      </c>
      <c r="B141" s="11"/>
      <c r="C141" s="12"/>
      <c r="D141" s="12" t="s">
        <v>93</v>
      </c>
      <c r="E141" s="13" t="str">
        <f>VLOOKUP(A141,Plan3!$A$2:$B$4859,2,FALSE)</f>
        <v>#N/A</v>
      </c>
      <c r="F141" s="10">
        <v>9.100993164E9</v>
      </c>
      <c r="G141" s="14" t="s">
        <v>557</v>
      </c>
      <c r="H141" s="14" t="s">
        <v>47</v>
      </c>
      <c r="I141" s="15" t="s">
        <v>40</v>
      </c>
      <c r="J141" s="15" t="s">
        <v>41</v>
      </c>
      <c r="K141" s="16" t="s">
        <v>42</v>
      </c>
      <c r="L141" s="17" t="s">
        <v>135</v>
      </c>
      <c r="M141" s="17" t="s">
        <v>43</v>
      </c>
      <c r="N141" s="17" t="str">
        <f t="shared" si="35"/>
        <v>#REF!</v>
      </c>
      <c r="O141" s="17" t="str">
        <f t="shared" si="36"/>
        <v>#REF!</v>
      </c>
      <c r="P141" s="26">
        <v>3657.0</v>
      </c>
      <c r="Q141" s="19">
        <v>3.0</v>
      </c>
      <c r="R141" s="20">
        <v>0.0</v>
      </c>
      <c r="S141" s="20">
        <v>0.1</v>
      </c>
      <c r="T141" s="21">
        <v>43791.0</v>
      </c>
      <c r="U141" s="21">
        <f t="shared" si="10"/>
        <v>43795</v>
      </c>
      <c r="V141" s="21">
        <v>43798.0</v>
      </c>
      <c r="W141" s="31">
        <v>43804.0</v>
      </c>
      <c r="X141" s="23">
        <v>43791.0</v>
      </c>
      <c r="Y141" s="24">
        <v>43798.0</v>
      </c>
      <c r="Z141" s="25" t="s">
        <v>44</v>
      </c>
      <c r="AA141" s="25" t="s">
        <v>52</v>
      </c>
      <c r="AB141" s="25"/>
      <c r="AC141" s="25"/>
      <c r="AD141" s="25"/>
      <c r="AE141" s="25"/>
      <c r="AF141" s="25"/>
      <c r="AG141" s="25"/>
      <c r="AH141" s="25"/>
      <c r="AI141" s="27"/>
      <c r="AJ141" s="28"/>
      <c r="AK141" s="27"/>
      <c r="AL141" s="9"/>
    </row>
    <row r="142" ht="15.75" customHeight="1">
      <c r="A142" s="10">
        <v>328557.0</v>
      </c>
      <c r="B142" s="11"/>
      <c r="C142" s="12"/>
      <c r="D142" s="12" t="s">
        <v>154</v>
      </c>
      <c r="E142" s="13" t="str">
        <f>VLOOKUP(A142,Plan3!$A$2:$B$4859,2,FALSE)</f>
        <v>#N/A</v>
      </c>
      <c r="F142" s="10">
        <v>9.100993165E9</v>
      </c>
      <c r="G142" s="14" t="s">
        <v>571</v>
      </c>
      <c r="H142" s="14" t="s">
        <v>39</v>
      </c>
      <c r="I142" s="15" t="s">
        <v>40</v>
      </c>
      <c r="J142" s="15" t="s">
        <v>41</v>
      </c>
      <c r="K142" s="16" t="s">
        <v>42</v>
      </c>
      <c r="L142" s="17" t="s">
        <v>86</v>
      </c>
      <c r="M142" s="17" t="s">
        <v>60</v>
      </c>
      <c r="N142" s="17" t="str">
        <f t="shared" si="35"/>
        <v>#REF!</v>
      </c>
      <c r="O142" s="17" t="str">
        <f t="shared" si="36"/>
        <v>#REF!</v>
      </c>
      <c r="P142" s="18">
        <v>6952.0</v>
      </c>
      <c r="Q142" s="19">
        <v>4.0</v>
      </c>
      <c r="R142" s="20">
        <v>0.0</v>
      </c>
      <c r="S142" s="20">
        <v>0.16</v>
      </c>
      <c r="T142" s="21">
        <v>43791.0</v>
      </c>
      <c r="U142" s="21">
        <f t="shared" si="10"/>
        <v>43795</v>
      </c>
      <c r="V142" s="21">
        <v>43798.0</v>
      </c>
      <c r="W142" s="31">
        <v>43804.0</v>
      </c>
      <c r="X142" s="23">
        <v>43791.0</v>
      </c>
      <c r="Y142" s="24">
        <v>43798.0</v>
      </c>
      <c r="Z142" s="25" t="s">
        <v>44</v>
      </c>
      <c r="AA142" s="25" t="s">
        <v>52</v>
      </c>
      <c r="AB142" s="25"/>
      <c r="AC142" s="25"/>
      <c r="AD142" s="25"/>
      <c r="AE142" s="25"/>
      <c r="AF142" s="25"/>
      <c r="AG142" s="25"/>
      <c r="AH142" s="25"/>
      <c r="AI142" s="27"/>
      <c r="AJ142" s="28"/>
      <c r="AK142" s="27"/>
      <c r="AL142" s="9"/>
    </row>
    <row r="143" ht="15.75" customHeight="1">
      <c r="A143" s="10">
        <v>328577.0</v>
      </c>
      <c r="B143" s="11"/>
      <c r="C143" s="12"/>
      <c r="D143" s="12" t="s">
        <v>113</v>
      </c>
      <c r="E143" s="13" t="str">
        <f>VLOOKUP(A143,Plan3!$A$2:$B$4859,2,FALSE)</f>
        <v>#N/A</v>
      </c>
      <c r="F143" s="10">
        <v>9.10100315E9</v>
      </c>
      <c r="G143" s="14" t="s">
        <v>572</v>
      </c>
      <c r="H143" s="14" t="s">
        <v>47</v>
      </c>
      <c r="I143" s="15" t="s">
        <v>40</v>
      </c>
      <c r="J143" s="15" t="s">
        <v>41</v>
      </c>
      <c r="K143" s="16" t="s">
        <v>48</v>
      </c>
      <c r="L143" s="17" t="s">
        <v>126</v>
      </c>
      <c r="M143" s="17" t="s">
        <v>43</v>
      </c>
      <c r="N143" s="17" t="str">
        <f t="shared" si="35"/>
        <v>#REF!</v>
      </c>
      <c r="O143" s="17" t="str">
        <f t="shared" si="36"/>
        <v>#REF!</v>
      </c>
      <c r="P143" s="18">
        <v>1683.0</v>
      </c>
      <c r="Q143" s="19">
        <v>1.0</v>
      </c>
      <c r="R143" s="20">
        <v>0.0</v>
      </c>
      <c r="S143" s="20">
        <v>0.04</v>
      </c>
      <c r="T143" s="21">
        <v>43791.0</v>
      </c>
      <c r="U143" s="21">
        <f t="shared" si="10"/>
        <v>43795</v>
      </c>
      <c r="V143" s="21">
        <v>43798.0</v>
      </c>
      <c r="W143" s="31">
        <v>43804.0</v>
      </c>
      <c r="X143" s="23">
        <v>43791.0</v>
      </c>
      <c r="Y143" s="24">
        <v>43798.0</v>
      </c>
      <c r="Z143" s="25" t="s">
        <v>44</v>
      </c>
      <c r="AA143" s="25" t="s">
        <v>52</v>
      </c>
      <c r="AB143" s="25"/>
      <c r="AC143" s="25"/>
      <c r="AD143" s="25"/>
      <c r="AE143" s="25"/>
      <c r="AF143" s="25"/>
      <c r="AG143" s="25"/>
      <c r="AH143" s="25"/>
      <c r="AI143" s="27"/>
      <c r="AJ143" s="28"/>
      <c r="AK143" s="27"/>
      <c r="AL143" s="9"/>
    </row>
    <row r="144" ht="15.75" customHeight="1">
      <c r="A144" s="10">
        <v>328584.0</v>
      </c>
      <c r="B144" s="11"/>
      <c r="C144" s="12"/>
      <c r="D144" s="12" t="s">
        <v>147</v>
      </c>
      <c r="E144" s="13" t="str">
        <f>VLOOKUP(A144,Plan3!$A$2:$B$4859,2,FALSE)</f>
        <v>#N/A</v>
      </c>
      <c r="F144" s="10">
        <v>9.100995139E9</v>
      </c>
      <c r="G144" s="14" t="s">
        <v>573</v>
      </c>
      <c r="H144" s="14" t="s">
        <v>47</v>
      </c>
      <c r="I144" s="15" t="s">
        <v>40</v>
      </c>
      <c r="J144" s="15" t="s">
        <v>41</v>
      </c>
      <c r="K144" s="16" t="s">
        <v>48</v>
      </c>
      <c r="L144" s="17" t="s">
        <v>149</v>
      </c>
      <c r="M144" s="17" t="s">
        <v>43</v>
      </c>
      <c r="N144" s="17" t="str">
        <f t="shared" si="35"/>
        <v>#REF!</v>
      </c>
      <c r="O144" s="17" t="str">
        <f t="shared" si="36"/>
        <v>#REF!</v>
      </c>
      <c r="P144" s="26">
        <v>5380.0</v>
      </c>
      <c r="Q144" s="19">
        <v>3.0</v>
      </c>
      <c r="R144" s="20">
        <v>0.0</v>
      </c>
      <c r="S144" s="20">
        <v>0.17</v>
      </c>
      <c r="T144" s="21">
        <v>43791.0</v>
      </c>
      <c r="U144" s="21">
        <f t="shared" si="10"/>
        <v>43795</v>
      </c>
      <c r="V144" s="21">
        <v>43798.0</v>
      </c>
      <c r="W144" s="31">
        <v>43804.0</v>
      </c>
      <c r="X144" s="23">
        <v>43791.0</v>
      </c>
      <c r="Y144" s="24">
        <v>43798.0</v>
      </c>
      <c r="Z144" s="25" t="s">
        <v>44</v>
      </c>
      <c r="AA144" s="25" t="s">
        <v>52</v>
      </c>
      <c r="AB144" s="25"/>
      <c r="AC144" s="25"/>
      <c r="AD144" s="25"/>
      <c r="AE144" s="25"/>
      <c r="AF144" s="25"/>
      <c r="AG144" s="25"/>
      <c r="AH144" s="25"/>
      <c r="AI144" s="27"/>
      <c r="AJ144" s="28"/>
      <c r="AK144" s="27"/>
      <c r="AL144" s="9"/>
    </row>
    <row r="145" ht="15.75" customHeight="1">
      <c r="A145" s="10">
        <v>328586.0</v>
      </c>
      <c r="B145" s="11"/>
      <c r="C145" s="12"/>
      <c r="D145" s="12" t="s">
        <v>49</v>
      </c>
      <c r="E145" s="13" t="str">
        <f>VLOOKUP(A145,Plan3!$A$2:$B$4859,2,FALSE)</f>
        <v>#N/A</v>
      </c>
      <c r="F145" s="10">
        <v>9.100984149E9</v>
      </c>
      <c r="G145" s="14" t="s">
        <v>574</v>
      </c>
      <c r="H145" s="14" t="s">
        <v>47</v>
      </c>
      <c r="I145" s="15" t="s">
        <v>40</v>
      </c>
      <c r="J145" s="15" t="s">
        <v>41</v>
      </c>
      <c r="K145" s="16" t="s">
        <v>48</v>
      </c>
      <c r="L145" s="17" t="s">
        <v>51</v>
      </c>
      <c r="M145" s="17" t="s">
        <v>43</v>
      </c>
      <c r="N145" s="17" t="str">
        <f t="shared" si="35"/>
        <v>#REF!</v>
      </c>
      <c r="O145" s="17" t="str">
        <f t="shared" si="36"/>
        <v>#REF!</v>
      </c>
      <c r="P145" s="18">
        <v>5579.0</v>
      </c>
      <c r="Q145" s="19">
        <v>3.0</v>
      </c>
      <c r="R145" s="20">
        <v>0.0</v>
      </c>
      <c r="S145" s="20">
        <v>0.16</v>
      </c>
      <c r="T145" s="21">
        <v>43791.0</v>
      </c>
      <c r="U145" s="21">
        <f t="shared" si="10"/>
        <v>43795</v>
      </c>
      <c r="V145" s="21">
        <v>43798.0</v>
      </c>
      <c r="W145" s="31">
        <v>43804.0</v>
      </c>
      <c r="X145" s="23">
        <v>43791.0</v>
      </c>
      <c r="Y145" s="24">
        <v>43798.0</v>
      </c>
      <c r="Z145" s="25" t="s">
        <v>44</v>
      </c>
      <c r="AA145" s="25" t="s">
        <v>52</v>
      </c>
      <c r="AB145" s="25"/>
      <c r="AC145" s="25"/>
      <c r="AD145" s="25"/>
      <c r="AE145" s="25"/>
      <c r="AF145" s="25"/>
      <c r="AG145" s="25"/>
      <c r="AH145" s="25"/>
      <c r="AI145" s="27"/>
      <c r="AJ145" s="28"/>
      <c r="AK145" s="27"/>
      <c r="AL145" s="9"/>
    </row>
    <row r="146" ht="15.75" customHeight="1">
      <c r="A146" s="10">
        <v>109293.0</v>
      </c>
      <c r="B146" s="11"/>
      <c r="C146" s="12" t="s">
        <v>153</v>
      </c>
      <c r="D146" s="12" t="s">
        <v>37</v>
      </c>
      <c r="E146" s="13" t="str">
        <f>VLOOKUP(A146,Plan3!$A$2:$B$4859,2,FALSE)</f>
        <v>64 - EM CONSTRUCAO</v>
      </c>
      <c r="F146" s="10">
        <v>9.001033163E9</v>
      </c>
      <c r="G146" s="14" t="s">
        <v>575</v>
      </c>
      <c r="H146" s="14" t="s">
        <v>105</v>
      </c>
      <c r="I146" s="15" t="s">
        <v>40</v>
      </c>
      <c r="J146" s="15" t="s">
        <v>106</v>
      </c>
      <c r="K146" s="16" t="s">
        <v>48</v>
      </c>
      <c r="L146" s="17" t="s">
        <v>43</v>
      </c>
      <c r="M146" s="17" t="s">
        <v>43</v>
      </c>
      <c r="N146" s="17" t="str">
        <f t="shared" si="35"/>
        <v>#REF!</v>
      </c>
      <c r="O146" s="17" t="str">
        <f t="shared" si="36"/>
        <v>#REF!</v>
      </c>
      <c r="P146" s="26">
        <v>0.0</v>
      </c>
      <c r="Q146" s="19">
        <v>7.0</v>
      </c>
      <c r="R146" s="20">
        <v>0.2</v>
      </c>
      <c r="S146" s="20">
        <v>0.25</v>
      </c>
      <c r="T146" s="21">
        <v>43791.0</v>
      </c>
      <c r="U146" s="21">
        <f t="shared" si="10"/>
        <v>43795</v>
      </c>
      <c r="V146" s="21">
        <v>43798.0</v>
      </c>
      <c r="W146" s="31"/>
      <c r="X146" s="23"/>
      <c r="Y146" s="24">
        <v>43852.0</v>
      </c>
      <c r="Z146" s="25" t="s">
        <v>44</v>
      </c>
      <c r="AA146" s="25" t="s">
        <v>52</v>
      </c>
      <c r="AB146" s="25"/>
      <c r="AC146" s="25"/>
      <c r="AD146" s="25"/>
      <c r="AE146" s="25"/>
      <c r="AF146" s="25"/>
      <c r="AG146" s="25"/>
      <c r="AH146" s="25"/>
      <c r="AI146" s="27" t="s">
        <v>576</v>
      </c>
      <c r="AJ146" s="28" t="s">
        <v>112</v>
      </c>
      <c r="AK146" s="27" t="s">
        <v>577</v>
      </c>
      <c r="AL146" s="9"/>
    </row>
    <row r="147" ht="15.75" customHeight="1">
      <c r="A147" s="10">
        <v>276301.0</v>
      </c>
      <c r="B147" s="11"/>
      <c r="C147" s="12"/>
      <c r="D147" s="12" t="s">
        <v>82</v>
      </c>
      <c r="E147" s="13" t="str">
        <f>VLOOKUP(A147,Plan3!$A$2:$B$4859,2,FALSE)</f>
        <v>#N/A</v>
      </c>
      <c r="F147" s="10">
        <v>9.100673792E9</v>
      </c>
      <c r="G147" s="14" t="s">
        <v>578</v>
      </c>
      <c r="H147" s="14" t="s">
        <v>47</v>
      </c>
      <c r="I147" s="15" t="s">
        <v>40</v>
      </c>
      <c r="J147" s="15" t="s">
        <v>41</v>
      </c>
      <c r="K147" s="16" t="s">
        <v>48</v>
      </c>
      <c r="L147" s="17" t="s">
        <v>217</v>
      </c>
      <c r="M147" s="17" t="s">
        <v>43</v>
      </c>
      <c r="N147" s="17" t="str">
        <f t="shared" si="35"/>
        <v>#REF!</v>
      </c>
      <c r="O147" s="17" t="str">
        <f t="shared" si="36"/>
        <v>#REF!</v>
      </c>
      <c r="P147" s="18">
        <v>397474.0</v>
      </c>
      <c r="Q147" s="19">
        <v>0.0</v>
      </c>
      <c r="R147" s="20">
        <v>5.29</v>
      </c>
      <c r="S147" s="20">
        <v>0.2</v>
      </c>
      <c r="T147" s="21">
        <v>43791.0</v>
      </c>
      <c r="U147" s="21">
        <f t="shared" si="10"/>
        <v>43795</v>
      </c>
      <c r="V147" s="21">
        <v>43798.0</v>
      </c>
      <c r="W147" s="31">
        <v>43563.0</v>
      </c>
      <c r="X147" s="23">
        <v>42926.0</v>
      </c>
      <c r="Y147" s="24">
        <v>42948.0</v>
      </c>
      <c r="Z147" s="25" t="s">
        <v>44</v>
      </c>
      <c r="AA147" s="25" t="s">
        <v>52</v>
      </c>
      <c r="AB147" s="25"/>
      <c r="AC147" s="25" t="s">
        <v>109</v>
      </c>
      <c r="AD147" s="25"/>
      <c r="AE147" s="25"/>
      <c r="AF147" s="25"/>
      <c r="AG147" s="25"/>
      <c r="AH147" s="25"/>
      <c r="AI147" s="27"/>
      <c r="AJ147" s="28"/>
      <c r="AK147" s="27"/>
      <c r="AL147" s="9"/>
    </row>
    <row r="148" ht="15.75" customHeight="1">
      <c r="A148" s="10">
        <v>282641.0</v>
      </c>
      <c r="B148" s="11"/>
      <c r="C148" s="12" t="s">
        <v>147</v>
      </c>
      <c r="D148" s="12" t="s">
        <v>74</v>
      </c>
      <c r="E148" s="13" t="str">
        <f>VLOOKUP(A148,Plan3!$A$2:$B$4859,2,FALSE)</f>
        <v>64 - EM CONSTRUCAO</v>
      </c>
      <c r="F148" s="10">
        <v>9.100698256E9</v>
      </c>
      <c r="G148" s="14" t="s">
        <v>579</v>
      </c>
      <c r="H148" s="14" t="s">
        <v>47</v>
      </c>
      <c r="I148" s="15" t="s">
        <v>40</v>
      </c>
      <c r="J148" s="15" t="s">
        <v>41</v>
      </c>
      <c r="K148" s="16" t="s">
        <v>48</v>
      </c>
      <c r="L148" s="17" t="s">
        <v>76</v>
      </c>
      <c r="M148" s="17" t="s">
        <v>60</v>
      </c>
      <c r="N148" s="17" t="str">
        <f t="shared" si="35"/>
        <v>#REF!</v>
      </c>
      <c r="O148" s="17" t="str">
        <f t="shared" si="36"/>
        <v>#REF!</v>
      </c>
      <c r="P148" s="26">
        <v>68741.0</v>
      </c>
      <c r="Q148" s="19">
        <v>12.0</v>
      </c>
      <c r="R148" s="20">
        <v>1.53</v>
      </c>
      <c r="S148" s="20">
        <v>0.0</v>
      </c>
      <c r="T148" s="21">
        <v>43791.0</v>
      </c>
      <c r="U148" s="21">
        <f t="shared" si="10"/>
        <v>43795</v>
      </c>
      <c r="V148" s="21">
        <v>43798.0</v>
      </c>
      <c r="W148" s="31">
        <v>43548.0</v>
      </c>
      <c r="X148" s="23">
        <v>43049.0</v>
      </c>
      <c r="Y148" s="24">
        <v>43070.0</v>
      </c>
      <c r="Z148" s="25" t="s">
        <v>107</v>
      </c>
      <c r="AA148" s="25" t="s">
        <v>108</v>
      </c>
      <c r="AB148" s="25"/>
      <c r="AC148" s="25"/>
      <c r="AD148" s="25"/>
      <c r="AE148" s="25"/>
      <c r="AF148" s="25"/>
      <c r="AG148" s="25"/>
      <c r="AH148" s="25"/>
      <c r="AI148" s="27" t="s">
        <v>586</v>
      </c>
      <c r="AJ148" s="28" t="s">
        <v>112</v>
      </c>
      <c r="AK148" s="27" t="s">
        <v>588</v>
      </c>
      <c r="AL148" s="9"/>
    </row>
    <row r="149" ht="15.75" customHeight="1">
      <c r="A149" s="10">
        <v>291244.0</v>
      </c>
      <c r="B149" s="11"/>
      <c r="C149" s="12" t="s">
        <v>113</v>
      </c>
      <c r="D149" s="12" t="s">
        <v>113</v>
      </c>
      <c r="E149" s="13" t="str">
        <f>VLOOKUP(A149,Plan3!$A$2:$B$4859,2, True)</f>
        <v>60 - UNITIZADA PAGA</v>
      </c>
      <c r="F149" s="10">
        <v>9.100745704E9</v>
      </c>
      <c r="G149" s="14" t="s">
        <v>602</v>
      </c>
      <c r="H149" s="14" t="s">
        <v>47</v>
      </c>
      <c r="I149" s="15" t="s">
        <v>40</v>
      </c>
      <c r="J149" s="15" t="s">
        <v>41</v>
      </c>
      <c r="K149" s="16" t="s">
        <v>48</v>
      </c>
      <c r="L149" s="17" t="s">
        <v>115</v>
      </c>
      <c r="M149" s="17" t="s">
        <v>43</v>
      </c>
      <c r="N149" s="28">
        <v>-7.5846341</v>
      </c>
      <c r="O149" s="28">
        <v>-37.426906</v>
      </c>
      <c r="P149" s="26">
        <v>34943.0</v>
      </c>
      <c r="Q149" s="19">
        <v>7.0</v>
      </c>
      <c r="R149" s="20">
        <v>0.62</v>
      </c>
      <c r="S149" s="20">
        <v>0.0</v>
      </c>
      <c r="T149" s="21">
        <v>43791.0</v>
      </c>
      <c r="U149" s="21">
        <f t="shared" si="10"/>
        <v>43795</v>
      </c>
      <c r="V149" s="21">
        <v>43798.0</v>
      </c>
      <c r="W149" s="31">
        <v>43558.0</v>
      </c>
      <c r="X149" s="23">
        <v>43175.0</v>
      </c>
      <c r="Y149" s="24">
        <v>43176.0</v>
      </c>
      <c r="Z149" s="25" t="s">
        <v>107</v>
      </c>
      <c r="AA149" s="25" t="s">
        <v>108</v>
      </c>
      <c r="AB149" s="25"/>
      <c r="AC149" s="25" t="s">
        <v>109</v>
      </c>
      <c r="AD149" s="25"/>
      <c r="AE149" s="25">
        <v>-37.426906</v>
      </c>
      <c r="AF149" s="25">
        <v>-7.5846341</v>
      </c>
      <c r="AG149" s="25"/>
      <c r="AH149" s="25" t="s">
        <v>603</v>
      </c>
      <c r="AI149" s="27" t="s">
        <v>127</v>
      </c>
      <c r="AJ149" s="28" t="s">
        <v>604</v>
      </c>
      <c r="AK149" s="27" t="s">
        <v>605</v>
      </c>
      <c r="AL149" s="9"/>
    </row>
    <row r="150" ht="15.75" hidden="1" customHeight="1">
      <c r="A150" s="15">
        <v>295536.0</v>
      </c>
      <c r="B150" s="54"/>
      <c r="C150" s="55"/>
      <c r="D150" s="55"/>
      <c r="E150" s="14" t="str">
        <f>VLOOKUP(A150,Plan3!$A$2:$B$4859,2,FALSE)</f>
        <v>60 - UNITIZADA PAGA</v>
      </c>
      <c r="F150" s="56">
        <v>9.100762309E9</v>
      </c>
      <c r="G150" s="14" t="s">
        <v>606</v>
      </c>
      <c r="H150" s="14" t="s">
        <v>47</v>
      </c>
      <c r="I150" s="14" t="s">
        <v>40</v>
      </c>
      <c r="J150" s="14" t="s">
        <v>41</v>
      </c>
      <c r="K150" s="16" t="s">
        <v>48</v>
      </c>
      <c r="L150" s="16" t="s">
        <v>56</v>
      </c>
      <c r="M150" s="16" t="s">
        <v>43</v>
      </c>
      <c r="N150" s="27">
        <v>-8.3421595</v>
      </c>
      <c r="O150" s="27">
        <v>-37.7927005</v>
      </c>
      <c r="P150" s="26">
        <v>366253.0</v>
      </c>
      <c r="Q150" s="16">
        <v>0.0</v>
      </c>
      <c r="R150" s="16">
        <v>4.3</v>
      </c>
      <c r="S150" s="16">
        <v>0.26</v>
      </c>
      <c r="T150" s="57">
        <v>43791.0</v>
      </c>
      <c r="U150" s="57"/>
      <c r="V150" s="57">
        <v>43798.0</v>
      </c>
      <c r="W150" s="57">
        <v>43547.0</v>
      </c>
      <c r="X150" s="58">
        <v>43290.0</v>
      </c>
      <c r="Y150" s="57">
        <v>43309.0</v>
      </c>
      <c r="Z150" s="27" t="s">
        <v>44</v>
      </c>
      <c r="AA150" s="27" t="s">
        <v>45</v>
      </c>
      <c r="AB150" s="27"/>
      <c r="AC150" s="27" t="s">
        <v>109</v>
      </c>
      <c r="AD150" s="27"/>
      <c r="AE150" s="27">
        <v>-37.7927005</v>
      </c>
      <c r="AF150" s="27">
        <v>-8.3421595</v>
      </c>
      <c r="AG150" s="27"/>
      <c r="AH150" s="27" t="s">
        <v>603</v>
      </c>
      <c r="AI150" s="27"/>
      <c r="AJ150" s="27"/>
      <c r="AK150" s="27"/>
      <c r="AL150" s="9"/>
    </row>
    <row r="151" ht="15.75" customHeight="1">
      <c r="A151" s="10">
        <v>315331.0</v>
      </c>
      <c r="B151" s="11"/>
      <c r="C151" s="12" t="s">
        <v>49</v>
      </c>
      <c r="D151" s="12" t="s">
        <v>37</v>
      </c>
      <c r="E151" s="13" t="str">
        <f>VLOOKUP(A151,Plan3!$A$2:$B$4859,2,FALSE)</f>
        <v>64 - EM CONSTRUCAO</v>
      </c>
      <c r="F151" s="10">
        <v>9.100885799E9</v>
      </c>
      <c r="G151" s="14" t="s">
        <v>607</v>
      </c>
      <c r="H151" s="14" t="s">
        <v>39</v>
      </c>
      <c r="I151" s="15" t="s">
        <v>40</v>
      </c>
      <c r="J151" s="15" t="s">
        <v>41</v>
      </c>
      <c r="K151" s="16" t="s">
        <v>608</v>
      </c>
      <c r="L151" s="17" t="s">
        <v>43</v>
      </c>
      <c r="M151" s="17" t="s">
        <v>43</v>
      </c>
      <c r="N151" s="28">
        <v>-7.8016755</v>
      </c>
      <c r="O151" s="28">
        <v>-37.8409583</v>
      </c>
      <c r="P151" s="26">
        <v>37973.0</v>
      </c>
      <c r="Q151" s="19">
        <v>10.0</v>
      </c>
      <c r="R151" s="20">
        <v>0.0</v>
      </c>
      <c r="S151" s="20">
        <v>0.0</v>
      </c>
      <c r="T151" s="21">
        <v>43791.0</v>
      </c>
      <c r="U151" s="21">
        <f t="shared" ref="U151:U203" si="37">V151-3</f>
        <v>43795</v>
      </c>
      <c r="V151" s="21">
        <v>43798.0</v>
      </c>
      <c r="W151" s="31"/>
      <c r="X151" s="23">
        <v>43515.0</v>
      </c>
      <c r="Y151" s="24">
        <v>43545.0</v>
      </c>
      <c r="Z151" s="25" t="s">
        <v>44</v>
      </c>
      <c r="AA151" s="25" t="s">
        <v>45</v>
      </c>
      <c r="AB151" s="25"/>
      <c r="AC151" s="25" t="s">
        <v>109</v>
      </c>
      <c r="AD151" s="25" t="s">
        <v>119</v>
      </c>
      <c r="AE151" s="25">
        <v>-37.8409583</v>
      </c>
      <c r="AF151" s="25">
        <v>-7.8016755</v>
      </c>
      <c r="AG151" s="25"/>
      <c r="AH151" s="25"/>
      <c r="AI151" s="27" t="s">
        <v>576</v>
      </c>
      <c r="AJ151" s="28" t="s">
        <v>112</v>
      </c>
      <c r="AK151" s="27" t="s">
        <v>609</v>
      </c>
      <c r="AL151" s="9"/>
    </row>
    <row r="152" ht="15.75" customHeight="1">
      <c r="A152" s="10">
        <v>317111.0</v>
      </c>
      <c r="B152" s="11"/>
      <c r="C152" s="12" t="s">
        <v>610</v>
      </c>
      <c r="D152" s="12" t="s">
        <v>37</v>
      </c>
      <c r="E152" s="13" t="str">
        <f>VLOOKUP(A152,Plan3!$A$2:$B$4859,2,FALSE)</f>
        <v>64 - EM CONSTRUCAO</v>
      </c>
      <c r="F152" s="10">
        <v>9.100891214E9</v>
      </c>
      <c r="G152" s="14" t="s">
        <v>611</v>
      </c>
      <c r="H152" s="14" t="s">
        <v>47</v>
      </c>
      <c r="I152" s="15" t="s">
        <v>40</v>
      </c>
      <c r="J152" s="15" t="s">
        <v>41</v>
      </c>
      <c r="K152" s="16" t="s">
        <v>48</v>
      </c>
      <c r="L152" s="17" t="s">
        <v>43</v>
      </c>
      <c r="M152" s="17" t="s">
        <v>43</v>
      </c>
      <c r="N152" s="28">
        <v>-8.1214133</v>
      </c>
      <c r="O152" s="28">
        <v>-38.2424587</v>
      </c>
      <c r="P152" s="26">
        <v>5317.0</v>
      </c>
      <c r="Q152" s="19">
        <v>2.0</v>
      </c>
      <c r="R152" s="20">
        <v>0.21</v>
      </c>
      <c r="S152" s="20">
        <v>0.0</v>
      </c>
      <c r="T152" s="21">
        <v>43791.0</v>
      </c>
      <c r="U152" s="21">
        <f t="shared" si="37"/>
        <v>43795</v>
      </c>
      <c r="V152" s="21">
        <v>43798.0</v>
      </c>
      <c r="W152" s="31">
        <v>43640.0</v>
      </c>
      <c r="X152" s="23">
        <v>43588.0</v>
      </c>
      <c r="Y152" s="24">
        <v>43588.0</v>
      </c>
      <c r="Z152" s="25" t="s">
        <v>44</v>
      </c>
      <c r="AA152" s="25" t="s">
        <v>52</v>
      </c>
      <c r="AB152" s="25"/>
      <c r="AC152" s="25" t="s">
        <v>109</v>
      </c>
      <c r="AD152" s="25"/>
      <c r="AE152" s="25">
        <v>-38.2424587</v>
      </c>
      <c r="AF152" s="25">
        <v>-8.1214133</v>
      </c>
      <c r="AG152" s="25"/>
      <c r="AH152" s="25"/>
      <c r="AI152" s="27" t="s">
        <v>612</v>
      </c>
      <c r="AJ152" s="28" t="s">
        <v>112</v>
      </c>
      <c r="AK152" s="27" t="s">
        <v>613</v>
      </c>
      <c r="AL152" s="9"/>
    </row>
    <row r="153" ht="15.75" customHeight="1">
      <c r="A153" s="10">
        <v>326825.0</v>
      </c>
      <c r="B153" s="11"/>
      <c r="C153" s="12"/>
      <c r="D153" s="12" t="s">
        <v>117</v>
      </c>
      <c r="E153" s="13" t="str">
        <f>VLOOKUP(A153,Plan3!$A$2:$B$4859,2,FALSE)</f>
        <v>#N/A</v>
      </c>
      <c r="F153" s="10">
        <v>9.100947698E9</v>
      </c>
      <c r="G153" s="14" t="s">
        <v>314</v>
      </c>
      <c r="H153" s="14" t="s">
        <v>47</v>
      </c>
      <c r="I153" s="15" t="s">
        <v>40</v>
      </c>
      <c r="J153" s="15" t="s">
        <v>41</v>
      </c>
      <c r="K153" s="16" t="s">
        <v>42</v>
      </c>
      <c r="L153" s="17" t="s">
        <v>160</v>
      </c>
      <c r="M153" s="17" t="s">
        <v>60</v>
      </c>
      <c r="N153" s="29" t="str">
        <f>VLOOKUP(A153,Plan2!$A$1:$F$92,5,FALSE)</f>
        <v>-8.7186393</v>
      </c>
      <c r="O153" s="29" t="str">
        <f>VLOOKUP(A153,Plan2!$A$1:$F$92,6,FALSE)</f>
        <v>-39.0387507</v>
      </c>
      <c r="P153" s="18">
        <v>52309.0</v>
      </c>
      <c r="Q153" s="19">
        <v>6.0</v>
      </c>
      <c r="R153" s="20">
        <v>0.67</v>
      </c>
      <c r="S153" s="20">
        <v>0.41</v>
      </c>
      <c r="T153" s="21">
        <v>43791.0</v>
      </c>
      <c r="U153" s="21">
        <f t="shared" si="37"/>
        <v>43795</v>
      </c>
      <c r="V153" s="21">
        <v>43798.0</v>
      </c>
      <c r="W153" s="22">
        <v>43836.0</v>
      </c>
      <c r="X153" s="23">
        <v>43770.0</v>
      </c>
      <c r="Y153" s="24">
        <v>43777.0</v>
      </c>
      <c r="Z153" s="25" t="s">
        <v>44</v>
      </c>
      <c r="AA153" s="23" t="s">
        <v>45</v>
      </c>
      <c r="AB153" s="23"/>
      <c r="AC153" s="23"/>
      <c r="AD153" s="23"/>
      <c r="AE153" s="23"/>
      <c r="AF153" s="23"/>
      <c r="AG153" s="23"/>
      <c r="AH153" s="23"/>
      <c r="AI153" s="16"/>
      <c r="AJ153" s="17"/>
      <c r="AK153" s="16"/>
      <c r="AL153" s="9"/>
    </row>
    <row r="154" ht="15.75" customHeight="1">
      <c r="A154" s="10">
        <v>327045.0</v>
      </c>
      <c r="B154" s="11"/>
      <c r="C154" s="12"/>
      <c r="D154" s="12" t="s">
        <v>82</v>
      </c>
      <c r="E154" s="13" t="str">
        <f>VLOOKUP(A154,Plan3!$A$2:$B$4859,2,FALSE)</f>
        <v>#N/A</v>
      </c>
      <c r="F154" s="10">
        <v>9.100964632E9</v>
      </c>
      <c r="G154" s="14" t="s">
        <v>618</v>
      </c>
      <c r="H154" s="14" t="s">
        <v>47</v>
      </c>
      <c r="I154" s="15" t="s">
        <v>40</v>
      </c>
      <c r="J154" s="15" t="s">
        <v>41</v>
      </c>
      <c r="K154" s="16" t="s">
        <v>48</v>
      </c>
      <c r="L154" s="17" t="s">
        <v>217</v>
      </c>
      <c r="M154" s="17" t="s">
        <v>43</v>
      </c>
      <c r="N154" s="17" t="str">
        <f>VLOOKUP(A154,'[1]Carteira de Novembro'!A$2:C$203,2,FALSE)</f>
        <v>#REF!</v>
      </c>
      <c r="O154" s="17" t="str">
        <f>VLOOKUP(A154,'[1]Carteira de Novembro'!A$2:C$203,3,FALSE)</f>
        <v>#REF!</v>
      </c>
      <c r="P154" s="26">
        <v>14488.0</v>
      </c>
      <c r="Q154" s="19">
        <v>3.0</v>
      </c>
      <c r="R154" s="20">
        <v>0.23</v>
      </c>
      <c r="S154" s="20">
        <v>0.0</v>
      </c>
      <c r="T154" s="21">
        <v>43791.0</v>
      </c>
      <c r="U154" s="21">
        <f t="shared" si="37"/>
        <v>43795</v>
      </c>
      <c r="V154" s="21">
        <v>43798.0</v>
      </c>
      <c r="W154" s="22">
        <v>43836.0</v>
      </c>
      <c r="X154" s="23">
        <v>43770.0</v>
      </c>
      <c r="Y154" s="24">
        <v>43777.0</v>
      </c>
      <c r="Z154" s="25" t="s">
        <v>44</v>
      </c>
      <c r="AA154" s="23" t="s">
        <v>52</v>
      </c>
      <c r="AB154" s="23"/>
      <c r="AC154" s="23"/>
      <c r="AD154" s="23"/>
      <c r="AE154" s="23"/>
      <c r="AF154" s="23"/>
      <c r="AG154" s="23"/>
      <c r="AH154" s="23"/>
      <c r="AI154" s="16"/>
      <c r="AJ154" s="17"/>
      <c r="AK154" s="16"/>
      <c r="AL154" s="9"/>
    </row>
    <row r="155" ht="15.75" customHeight="1">
      <c r="A155" s="10">
        <v>327256.0</v>
      </c>
      <c r="B155" s="11"/>
      <c r="C155" s="12"/>
      <c r="D155" s="12" t="s">
        <v>117</v>
      </c>
      <c r="E155" s="13" t="str">
        <f>VLOOKUP(A155,Plan3!$A$2:$B$4859,2,FALSE)</f>
        <v>#N/A</v>
      </c>
      <c r="F155" s="10">
        <v>9.100961634E9</v>
      </c>
      <c r="G155" s="14" t="s">
        <v>317</v>
      </c>
      <c r="H155" s="14" t="s">
        <v>47</v>
      </c>
      <c r="I155" s="15" t="s">
        <v>40</v>
      </c>
      <c r="J155" s="15" t="s">
        <v>41</v>
      </c>
      <c r="K155" s="16" t="s">
        <v>42</v>
      </c>
      <c r="L155" s="17" t="s">
        <v>160</v>
      </c>
      <c r="M155" s="17" t="s">
        <v>60</v>
      </c>
      <c r="N155" s="29" t="str">
        <f>VLOOKUP(A155,Plan2!$A$1:$F$92,5,FALSE)</f>
        <v>-8.723617</v>
      </c>
      <c r="O155" s="29" t="str">
        <f>VLOOKUP(A155,Plan2!$A$1:$F$92,6,FALSE)</f>
        <v>-39.0505201</v>
      </c>
      <c r="P155" s="26">
        <v>15065.0</v>
      </c>
      <c r="Q155" s="19">
        <v>5.0</v>
      </c>
      <c r="R155" s="20">
        <v>0.34</v>
      </c>
      <c r="S155" s="20">
        <v>0.0</v>
      </c>
      <c r="T155" s="21">
        <v>43791.0</v>
      </c>
      <c r="U155" s="21">
        <f t="shared" si="37"/>
        <v>43795</v>
      </c>
      <c r="V155" s="21">
        <v>43798.0</v>
      </c>
      <c r="W155" s="31">
        <v>43836.0</v>
      </c>
      <c r="X155" s="23">
        <v>43770.0</v>
      </c>
      <c r="Y155" s="24">
        <v>43777.0</v>
      </c>
      <c r="Z155" s="25" t="s">
        <v>44</v>
      </c>
      <c r="AA155" s="25" t="s">
        <v>52</v>
      </c>
      <c r="AB155" s="25"/>
      <c r="AC155" s="25"/>
      <c r="AD155" s="25"/>
      <c r="AE155" s="25"/>
      <c r="AF155" s="25"/>
      <c r="AG155" s="25"/>
      <c r="AH155" s="25"/>
      <c r="AI155" s="27"/>
      <c r="AJ155" s="28"/>
      <c r="AK155" s="27"/>
      <c r="AL155" s="9"/>
    </row>
    <row r="156" ht="15.75" customHeight="1">
      <c r="A156" s="10">
        <v>327279.0</v>
      </c>
      <c r="B156" s="11"/>
      <c r="C156" s="12"/>
      <c r="D156" s="12" t="s">
        <v>147</v>
      </c>
      <c r="E156" s="13" t="str">
        <f>VLOOKUP(A156,Plan3!$A$2:$B$4859,2,FALSE)</f>
        <v>#N/A</v>
      </c>
      <c r="F156" s="10">
        <v>9.100963649E9</v>
      </c>
      <c r="G156" s="14" t="s">
        <v>458</v>
      </c>
      <c r="H156" s="14" t="s">
        <v>47</v>
      </c>
      <c r="I156" s="15" t="s">
        <v>40</v>
      </c>
      <c r="J156" s="15" t="s">
        <v>41</v>
      </c>
      <c r="K156" s="16" t="s">
        <v>48</v>
      </c>
      <c r="L156" s="17" t="s">
        <v>226</v>
      </c>
      <c r="M156" s="17" t="s">
        <v>43</v>
      </c>
      <c r="N156" s="29" t="str">
        <f>VLOOKUP(A156,Plan2!$A$1:$F$92,5,FALSE)</f>
        <v>-7.8418815</v>
      </c>
      <c r="O156" s="29" t="str">
        <f>VLOOKUP(A156,Plan2!$A$1:$F$92,6,FALSE)</f>
        <v>-37.522764</v>
      </c>
      <c r="P156" s="18">
        <v>6442.0</v>
      </c>
      <c r="Q156" s="19">
        <v>1.0</v>
      </c>
      <c r="R156" s="20">
        <v>0.0</v>
      </c>
      <c r="S156" s="20">
        <v>0.02</v>
      </c>
      <c r="T156" s="21">
        <v>43791.0</v>
      </c>
      <c r="U156" s="21">
        <f t="shared" si="37"/>
        <v>43795</v>
      </c>
      <c r="V156" s="21">
        <v>43798.0</v>
      </c>
      <c r="W156" s="31">
        <v>43836.0</v>
      </c>
      <c r="X156" s="23">
        <v>43770.0</v>
      </c>
      <c r="Y156" s="24">
        <v>43777.0</v>
      </c>
      <c r="Z156" s="25" t="s">
        <v>44</v>
      </c>
      <c r="AA156" s="23" t="s">
        <v>52</v>
      </c>
      <c r="AB156" s="23"/>
      <c r="AC156" s="23"/>
      <c r="AD156" s="23"/>
      <c r="AE156" s="23"/>
      <c r="AF156" s="23"/>
      <c r="AG156" s="23"/>
      <c r="AH156" s="23"/>
      <c r="AI156" s="16"/>
      <c r="AJ156" s="17"/>
      <c r="AK156" s="16"/>
      <c r="AL156" s="9"/>
    </row>
    <row r="157" ht="15.75" customHeight="1">
      <c r="A157" s="10">
        <v>327339.0</v>
      </c>
      <c r="B157" s="11"/>
      <c r="C157" s="12"/>
      <c r="D157" s="12" t="s">
        <v>82</v>
      </c>
      <c r="E157" s="13" t="str">
        <f>VLOOKUP(A157,Plan3!$A$2:$B$4859,2,FALSE)</f>
        <v>#N/A</v>
      </c>
      <c r="F157" s="10">
        <v>9.100974142E9</v>
      </c>
      <c r="G157" s="14" t="s">
        <v>482</v>
      </c>
      <c r="H157" s="14" t="s">
        <v>47</v>
      </c>
      <c r="I157" s="15" t="s">
        <v>40</v>
      </c>
      <c r="J157" s="15" t="s">
        <v>41</v>
      </c>
      <c r="K157" s="16" t="s">
        <v>48</v>
      </c>
      <c r="L157" s="17" t="s">
        <v>133</v>
      </c>
      <c r="M157" s="17" t="s">
        <v>43</v>
      </c>
      <c r="N157" s="29" t="str">
        <f>VLOOKUP(A157,Plan2!$A$1:$F$92,5,FALSE)</f>
        <v>-8.0520107</v>
      </c>
      <c r="O157" s="29" t="str">
        <f>VLOOKUP(A157,Plan2!$A$1:$F$92,6,FALSE)</f>
        <v>-38.6564407</v>
      </c>
      <c r="P157" s="18">
        <v>16724.0</v>
      </c>
      <c r="Q157" s="19">
        <v>6.0</v>
      </c>
      <c r="R157" s="20">
        <v>1.4</v>
      </c>
      <c r="S157" s="20">
        <v>0.0</v>
      </c>
      <c r="T157" s="21">
        <v>43791.0</v>
      </c>
      <c r="U157" s="21">
        <f t="shared" si="37"/>
        <v>43795</v>
      </c>
      <c r="V157" s="21">
        <v>43798.0</v>
      </c>
      <c r="W157" s="31">
        <v>43896.0</v>
      </c>
      <c r="X157" s="23">
        <v>43770.0</v>
      </c>
      <c r="Y157" s="24">
        <v>43777.0</v>
      </c>
      <c r="Z157" s="25" t="s">
        <v>44</v>
      </c>
      <c r="AA157" s="25" t="s">
        <v>52</v>
      </c>
      <c r="AB157" s="25"/>
      <c r="AC157" s="25"/>
      <c r="AD157" s="25"/>
      <c r="AE157" s="25"/>
      <c r="AF157" s="25"/>
      <c r="AG157" s="25"/>
      <c r="AH157" s="25"/>
      <c r="AI157" s="27"/>
      <c r="AJ157" s="28"/>
      <c r="AK157" s="27"/>
      <c r="AL157" s="9"/>
    </row>
    <row r="158" ht="15.75" customHeight="1">
      <c r="A158" s="10">
        <v>327340.0</v>
      </c>
      <c r="B158" s="11"/>
      <c r="C158" s="12"/>
      <c r="D158" s="12" t="s">
        <v>82</v>
      </c>
      <c r="E158" s="13" t="str">
        <f>VLOOKUP(A158,Plan3!$A$2:$B$4859,2,FALSE)</f>
        <v>#N/A</v>
      </c>
      <c r="F158" s="10">
        <v>9.100961637E9</v>
      </c>
      <c r="G158" s="14" t="s">
        <v>370</v>
      </c>
      <c r="H158" s="14" t="s">
        <v>47</v>
      </c>
      <c r="I158" s="15" t="s">
        <v>40</v>
      </c>
      <c r="J158" s="15" t="s">
        <v>41</v>
      </c>
      <c r="K158" s="16" t="s">
        <v>48</v>
      </c>
      <c r="L158" s="17" t="s">
        <v>84</v>
      </c>
      <c r="M158" s="17" t="s">
        <v>60</v>
      </c>
      <c r="N158" s="29" t="str">
        <f>VLOOKUP(A158,Plan2!$A$1:$F$92,5,FALSE)</f>
        <v>-8.2930539</v>
      </c>
      <c r="O158" s="29" t="str">
        <f>VLOOKUP(A158,Plan2!$A$1:$F$92,6,FALSE)</f>
        <v>-38.6933661</v>
      </c>
      <c r="P158" s="18">
        <v>17783.0</v>
      </c>
      <c r="Q158" s="19">
        <v>5.0</v>
      </c>
      <c r="R158" s="20">
        <v>3.52</v>
      </c>
      <c r="S158" s="20">
        <v>0.06</v>
      </c>
      <c r="T158" s="21">
        <v>43791.0</v>
      </c>
      <c r="U158" s="21">
        <f t="shared" si="37"/>
        <v>43795</v>
      </c>
      <c r="V158" s="21">
        <v>43798.0</v>
      </c>
      <c r="W158" s="31">
        <v>43896.0</v>
      </c>
      <c r="X158" s="23">
        <v>43770.0</v>
      </c>
      <c r="Y158" s="24">
        <v>43777.0</v>
      </c>
      <c r="Z158" s="25" t="s">
        <v>44</v>
      </c>
      <c r="AA158" s="25" t="s">
        <v>45</v>
      </c>
      <c r="AB158" s="25"/>
      <c r="AC158" s="25"/>
      <c r="AD158" s="25"/>
      <c r="AE158" s="25"/>
      <c r="AF158" s="25"/>
      <c r="AG158" s="25"/>
      <c r="AH158" s="25"/>
      <c r="AI158" s="27"/>
      <c r="AJ158" s="28"/>
      <c r="AK158" s="27"/>
      <c r="AL158" s="9"/>
    </row>
    <row r="159" ht="15.75" customHeight="1">
      <c r="A159" s="10">
        <v>327341.0</v>
      </c>
      <c r="B159" s="11"/>
      <c r="C159" s="12"/>
      <c r="D159" s="12" t="s">
        <v>77</v>
      </c>
      <c r="E159" s="13" t="str">
        <f>VLOOKUP(A159,Plan3!$A$2:$B$4859,2,FALSE)</f>
        <v>#N/A</v>
      </c>
      <c r="F159" s="10">
        <v>9.100979646E9</v>
      </c>
      <c r="G159" s="14" t="s">
        <v>656</v>
      </c>
      <c r="H159" s="14" t="s">
        <v>47</v>
      </c>
      <c r="I159" s="15" t="s">
        <v>40</v>
      </c>
      <c r="J159" s="15" t="s">
        <v>41</v>
      </c>
      <c r="K159" s="16" t="s">
        <v>48</v>
      </c>
      <c r="L159" s="17" t="s">
        <v>60</v>
      </c>
      <c r="M159" s="17" t="s">
        <v>60</v>
      </c>
      <c r="N159" s="17" t="str">
        <f t="shared" ref="N159:N181" si="38">VLOOKUP(A159,'[1]Carteira de Novembro'!A$2:C$203,2,FALSE)</f>
        <v>#REF!</v>
      </c>
      <c r="O159" s="17" t="str">
        <f t="shared" ref="O159:O181" si="39">VLOOKUP(A159,'[1]Carteira de Novembro'!A$2:C$203,3,FALSE)</f>
        <v>#REF!</v>
      </c>
      <c r="P159" s="18">
        <v>16194.0</v>
      </c>
      <c r="Q159" s="19">
        <v>3.0</v>
      </c>
      <c r="R159" s="20">
        <v>0.15</v>
      </c>
      <c r="S159" s="20">
        <v>0.0</v>
      </c>
      <c r="T159" s="21">
        <v>43791.0</v>
      </c>
      <c r="U159" s="21">
        <f t="shared" si="37"/>
        <v>43795</v>
      </c>
      <c r="V159" s="21">
        <v>43798.0</v>
      </c>
      <c r="W159" s="31">
        <v>43836.0</v>
      </c>
      <c r="X159" s="23">
        <v>43770.0</v>
      </c>
      <c r="Y159" s="24">
        <v>43777.0</v>
      </c>
      <c r="Z159" s="25" t="s">
        <v>44</v>
      </c>
      <c r="AA159" s="25" t="s">
        <v>45</v>
      </c>
      <c r="AB159" s="25"/>
      <c r="AC159" s="25"/>
      <c r="AD159" s="25"/>
      <c r="AE159" s="25"/>
      <c r="AF159" s="25"/>
      <c r="AG159" s="25"/>
      <c r="AH159" s="25"/>
      <c r="AI159" s="27"/>
      <c r="AJ159" s="28"/>
      <c r="AK159" s="27"/>
      <c r="AL159" s="9"/>
    </row>
    <row r="160" ht="15.75" customHeight="1">
      <c r="A160" s="10">
        <v>326857.0</v>
      </c>
      <c r="B160" s="11"/>
      <c r="C160" s="12"/>
      <c r="D160" s="12" t="s">
        <v>62</v>
      </c>
      <c r="E160" s="13" t="str">
        <f>VLOOKUP(A160,Plan3!$A$2:$B$4859,2,FALSE)</f>
        <v>#N/A</v>
      </c>
      <c r="F160" s="10">
        <v>9.100970647E9</v>
      </c>
      <c r="G160" s="14" t="s">
        <v>660</v>
      </c>
      <c r="H160" s="14" t="s">
        <v>47</v>
      </c>
      <c r="I160" s="15" t="s">
        <v>40</v>
      </c>
      <c r="J160" s="15" t="s">
        <v>41</v>
      </c>
      <c r="K160" s="14" t="s">
        <v>99</v>
      </c>
      <c r="L160" s="17" t="s">
        <v>64</v>
      </c>
      <c r="M160" s="17" t="s">
        <v>60</v>
      </c>
      <c r="N160" s="17" t="str">
        <f t="shared" si="38"/>
        <v>#REF!</v>
      </c>
      <c r="O160" s="17" t="str">
        <f t="shared" si="39"/>
        <v>#REF!</v>
      </c>
      <c r="P160" s="26">
        <v>1754.0</v>
      </c>
      <c r="Q160" s="147">
        <v>1.0</v>
      </c>
      <c r="R160" s="20">
        <v>0.0</v>
      </c>
      <c r="S160" s="20">
        <v>0.06</v>
      </c>
      <c r="T160" s="21">
        <v>43791.0</v>
      </c>
      <c r="U160" s="21">
        <f t="shared" si="37"/>
        <v>43795</v>
      </c>
      <c r="V160" s="21">
        <v>43798.0</v>
      </c>
      <c r="W160" s="31"/>
      <c r="X160" s="23">
        <v>43791.0</v>
      </c>
      <c r="Y160" s="69">
        <v>43798.0</v>
      </c>
      <c r="Z160" s="23" t="s">
        <v>44</v>
      </c>
      <c r="AA160" s="23" t="s">
        <v>52</v>
      </c>
      <c r="AB160" s="23"/>
      <c r="AC160" s="23"/>
      <c r="AD160" s="23"/>
      <c r="AE160" s="23"/>
      <c r="AF160" s="23"/>
      <c r="AG160" s="23"/>
      <c r="AH160" s="23"/>
      <c r="AI160" s="16"/>
      <c r="AJ160" s="17"/>
      <c r="AK160" s="16"/>
      <c r="AL160" s="9"/>
    </row>
    <row r="161" ht="15.75" customHeight="1">
      <c r="A161" s="10">
        <v>328609.0</v>
      </c>
      <c r="B161" s="11"/>
      <c r="C161" s="12"/>
      <c r="D161" s="12" t="s">
        <v>93</v>
      </c>
      <c r="E161" s="13" t="str">
        <f>VLOOKUP(A161,Plan3!$A$2:$B$4859,2,FALSE)</f>
        <v>#N/A</v>
      </c>
      <c r="F161" s="10">
        <v>9.10099615E9</v>
      </c>
      <c r="G161" s="14" t="s">
        <v>664</v>
      </c>
      <c r="H161" s="14" t="s">
        <v>47</v>
      </c>
      <c r="I161" s="15" t="s">
        <v>40</v>
      </c>
      <c r="J161" s="15" t="s">
        <v>41</v>
      </c>
      <c r="K161" s="16" t="s">
        <v>48</v>
      </c>
      <c r="L161" s="17" t="s">
        <v>95</v>
      </c>
      <c r="M161" s="17" t="s">
        <v>43</v>
      </c>
      <c r="N161" s="17" t="str">
        <f t="shared" si="38"/>
        <v>#REF!</v>
      </c>
      <c r="O161" s="17" t="str">
        <f t="shared" si="39"/>
        <v>#REF!</v>
      </c>
      <c r="P161" s="26">
        <v>2431.0</v>
      </c>
      <c r="Q161" s="67">
        <v>1.0</v>
      </c>
      <c r="R161" s="20">
        <v>0.0</v>
      </c>
      <c r="S161" s="20">
        <v>0.1</v>
      </c>
      <c r="T161" s="21">
        <v>43791.0</v>
      </c>
      <c r="U161" s="21">
        <f t="shared" si="37"/>
        <v>43795</v>
      </c>
      <c r="V161" s="21">
        <v>43798.0</v>
      </c>
      <c r="W161" s="31">
        <v>43804.0</v>
      </c>
      <c r="X161" s="23">
        <v>43791.0</v>
      </c>
      <c r="Y161" s="69">
        <v>43798.0</v>
      </c>
      <c r="Z161" s="23" t="s">
        <v>44</v>
      </c>
      <c r="AA161" s="23" t="s">
        <v>52</v>
      </c>
      <c r="AB161" s="23"/>
      <c r="AC161" s="23"/>
      <c r="AD161" s="23"/>
      <c r="AE161" s="23"/>
      <c r="AF161" s="23"/>
      <c r="AG161" s="23"/>
      <c r="AH161" s="23"/>
      <c r="AI161" s="16"/>
      <c r="AJ161" s="17"/>
      <c r="AK161" s="16"/>
      <c r="AL161" s="9"/>
    </row>
    <row r="162" ht="15.75" customHeight="1">
      <c r="A162" s="10">
        <v>328632.0</v>
      </c>
      <c r="B162" s="11"/>
      <c r="C162" s="12"/>
      <c r="D162" s="12" t="s">
        <v>37</v>
      </c>
      <c r="E162" s="13" t="str">
        <f>VLOOKUP(A162,Plan3!$A$2:$B$4859,2,FALSE)</f>
        <v>#N/A</v>
      </c>
      <c r="F162" s="10">
        <v>9.100985644E9</v>
      </c>
      <c r="G162" s="14" t="s">
        <v>681</v>
      </c>
      <c r="H162" s="14" t="s">
        <v>47</v>
      </c>
      <c r="I162" s="15" t="s">
        <v>40</v>
      </c>
      <c r="J162" s="15" t="s">
        <v>41</v>
      </c>
      <c r="K162" s="16" t="s">
        <v>48</v>
      </c>
      <c r="L162" s="17" t="s">
        <v>682</v>
      </c>
      <c r="M162" s="17" t="s">
        <v>43</v>
      </c>
      <c r="N162" s="17" t="str">
        <f t="shared" si="38"/>
        <v>#REF!</v>
      </c>
      <c r="O162" s="17" t="str">
        <f t="shared" si="39"/>
        <v>#REF!</v>
      </c>
      <c r="P162" s="26">
        <v>2202.0</v>
      </c>
      <c r="Q162" s="67">
        <v>1.0</v>
      </c>
      <c r="R162" s="20">
        <v>0.0</v>
      </c>
      <c r="S162" s="20">
        <v>0.1</v>
      </c>
      <c r="T162" s="21">
        <v>43791.0</v>
      </c>
      <c r="U162" s="21">
        <f t="shared" si="37"/>
        <v>43795</v>
      </c>
      <c r="V162" s="21">
        <v>43798.0</v>
      </c>
      <c r="W162" s="31">
        <v>43804.0</v>
      </c>
      <c r="X162" s="23">
        <v>43791.0</v>
      </c>
      <c r="Y162" s="69">
        <v>43798.0</v>
      </c>
      <c r="Z162" s="23" t="s">
        <v>44</v>
      </c>
      <c r="AA162" s="23" t="s">
        <v>52</v>
      </c>
      <c r="AB162" s="23"/>
      <c r="AC162" s="23"/>
      <c r="AD162" s="23"/>
      <c r="AE162" s="23"/>
      <c r="AF162" s="23"/>
      <c r="AG162" s="23"/>
      <c r="AH162" s="23"/>
      <c r="AI162" s="16"/>
      <c r="AJ162" s="17"/>
      <c r="AK162" s="16"/>
      <c r="AL162" s="9"/>
    </row>
    <row r="163" ht="15.75" customHeight="1">
      <c r="A163" s="10">
        <v>328635.0</v>
      </c>
      <c r="B163" s="11"/>
      <c r="C163" s="12"/>
      <c r="D163" s="12" t="s">
        <v>49</v>
      </c>
      <c r="E163" s="13" t="str">
        <f>VLOOKUP(A163,Plan3!$A$2:$B$4859,2,FALSE)</f>
        <v>#N/A</v>
      </c>
      <c r="F163" s="10">
        <v>9.10099115E9</v>
      </c>
      <c r="G163" s="14" t="s">
        <v>685</v>
      </c>
      <c r="H163" s="14" t="s">
        <v>47</v>
      </c>
      <c r="I163" s="15" t="s">
        <v>40</v>
      </c>
      <c r="J163" s="15" t="s">
        <v>41</v>
      </c>
      <c r="K163" s="16" t="s">
        <v>48</v>
      </c>
      <c r="L163" s="17" t="s">
        <v>51</v>
      </c>
      <c r="M163" s="17" t="s">
        <v>43</v>
      </c>
      <c r="N163" s="17" t="str">
        <f t="shared" si="38"/>
        <v>#REF!</v>
      </c>
      <c r="O163" s="17" t="str">
        <f t="shared" si="39"/>
        <v>#REF!</v>
      </c>
      <c r="P163" s="26">
        <v>4849.0</v>
      </c>
      <c r="Q163" s="67">
        <v>3.0</v>
      </c>
      <c r="R163" s="20">
        <v>0.0</v>
      </c>
      <c r="S163" s="20">
        <v>0.13</v>
      </c>
      <c r="T163" s="21">
        <v>43791.0</v>
      </c>
      <c r="U163" s="21">
        <f t="shared" si="37"/>
        <v>43795</v>
      </c>
      <c r="V163" s="21">
        <v>43798.0</v>
      </c>
      <c r="W163" s="31">
        <v>43804.0</v>
      </c>
      <c r="X163" s="23">
        <v>43791.0</v>
      </c>
      <c r="Y163" s="69">
        <v>43798.0</v>
      </c>
      <c r="Z163" s="23" t="s">
        <v>44</v>
      </c>
      <c r="AA163" s="23" t="s">
        <v>52</v>
      </c>
      <c r="AB163" s="23"/>
      <c r="AC163" s="23"/>
      <c r="AD163" s="23"/>
      <c r="AE163" s="23"/>
      <c r="AF163" s="23"/>
      <c r="AG163" s="23"/>
      <c r="AH163" s="23"/>
      <c r="AI163" s="16"/>
      <c r="AJ163" s="17"/>
      <c r="AK163" s="16"/>
      <c r="AL163" s="9"/>
    </row>
    <row r="164" ht="15.75" customHeight="1">
      <c r="A164" s="10">
        <v>328649.0</v>
      </c>
      <c r="B164" s="11"/>
      <c r="C164" s="12"/>
      <c r="D164" s="12" t="s">
        <v>113</v>
      </c>
      <c r="E164" s="13" t="str">
        <f>VLOOKUP(A164,Plan3!$A$2:$B$4859,2,FALSE)</f>
        <v>#N/A</v>
      </c>
      <c r="F164" s="10">
        <v>9.100991149E9</v>
      </c>
      <c r="G164" s="14" t="s">
        <v>686</v>
      </c>
      <c r="H164" s="14" t="s">
        <v>39</v>
      </c>
      <c r="I164" s="15" t="s">
        <v>40</v>
      </c>
      <c r="J164" s="15" t="s">
        <v>41</v>
      </c>
      <c r="K164" s="16" t="s">
        <v>42</v>
      </c>
      <c r="L164" s="17" t="s">
        <v>115</v>
      </c>
      <c r="M164" s="17" t="s">
        <v>43</v>
      </c>
      <c r="N164" s="17" t="str">
        <f t="shared" si="38"/>
        <v>#REF!</v>
      </c>
      <c r="O164" s="17" t="str">
        <f t="shared" si="39"/>
        <v>#REF!</v>
      </c>
      <c r="P164" s="26">
        <v>1906.0</v>
      </c>
      <c r="Q164" s="67">
        <v>1.0</v>
      </c>
      <c r="R164" s="20">
        <v>0.0</v>
      </c>
      <c r="S164" s="20">
        <v>0.04</v>
      </c>
      <c r="T164" s="21">
        <v>43791.0</v>
      </c>
      <c r="U164" s="21">
        <f t="shared" si="37"/>
        <v>43795</v>
      </c>
      <c r="V164" s="21">
        <v>43798.0</v>
      </c>
      <c r="W164" s="31">
        <v>43804.0</v>
      </c>
      <c r="X164" s="23">
        <v>43791.0</v>
      </c>
      <c r="Y164" s="69">
        <v>43798.0</v>
      </c>
      <c r="Z164" s="23" t="s">
        <v>44</v>
      </c>
      <c r="AA164" s="23" t="s">
        <v>52</v>
      </c>
      <c r="AB164" s="23"/>
      <c r="AC164" s="23"/>
      <c r="AD164" s="23"/>
      <c r="AE164" s="23"/>
      <c r="AF164" s="23"/>
      <c r="AG164" s="23"/>
      <c r="AH164" s="23"/>
      <c r="AI164" s="16"/>
      <c r="AJ164" s="17"/>
      <c r="AK164" s="16"/>
      <c r="AL164" s="9"/>
    </row>
    <row r="165" ht="15.75" customHeight="1">
      <c r="A165" s="10">
        <v>328651.0</v>
      </c>
      <c r="B165" s="11"/>
      <c r="C165" s="12"/>
      <c r="D165" s="12" t="s">
        <v>37</v>
      </c>
      <c r="E165" s="13" t="str">
        <f>VLOOKUP(A165,Plan3!$A$2:$B$4859,2,FALSE)</f>
        <v>#N/A</v>
      </c>
      <c r="F165" s="10">
        <v>9.101000149E9</v>
      </c>
      <c r="G165" s="14" t="s">
        <v>691</v>
      </c>
      <c r="H165" s="14" t="s">
        <v>47</v>
      </c>
      <c r="I165" s="15" t="s">
        <v>40</v>
      </c>
      <c r="J165" s="15" t="s">
        <v>41</v>
      </c>
      <c r="K165" s="16" t="s">
        <v>42</v>
      </c>
      <c r="L165" s="17" t="s">
        <v>183</v>
      </c>
      <c r="M165" s="17" t="s">
        <v>43</v>
      </c>
      <c r="N165" s="17" t="str">
        <f t="shared" si="38"/>
        <v>#REF!</v>
      </c>
      <c r="O165" s="17" t="str">
        <f t="shared" si="39"/>
        <v>#REF!</v>
      </c>
      <c r="P165" s="26">
        <v>6442.0</v>
      </c>
      <c r="Q165" s="67">
        <v>4.0</v>
      </c>
      <c r="R165" s="20">
        <v>0.0</v>
      </c>
      <c r="S165" s="20">
        <v>0.2</v>
      </c>
      <c r="T165" s="21">
        <v>43791.0</v>
      </c>
      <c r="U165" s="21">
        <f t="shared" si="37"/>
        <v>43795</v>
      </c>
      <c r="V165" s="21">
        <v>43798.0</v>
      </c>
      <c r="W165" s="31">
        <v>43804.0</v>
      </c>
      <c r="X165" s="23">
        <v>43791.0</v>
      </c>
      <c r="Y165" s="69">
        <v>43798.0</v>
      </c>
      <c r="Z165" s="23" t="s">
        <v>44</v>
      </c>
      <c r="AA165" s="23" t="s">
        <v>52</v>
      </c>
      <c r="AB165" s="23"/>
      <c r="AC165" s="23"/>
      <c r="AD165" s="23"/>
      <c r="AE165" s="23"/>
      <c r="AF165" s="23"/>
      <c r="AG165" s="23"/>
      <c r="AH165" s="23"/>
      <c r="AI165" s="16"/>
      <c r="AJ165" s="17"/>
      <c r="AK165" s="16"/>
      <c r="AL165" s="9"/>
    </row>
    <row r="166" ht="15.75" customHeight="1">
      <c r="A166" s="10">
        <v>328667.0</v>
      </c>
      <c r="B166" s="11"/>
      <c r="C166" s="12"/>
      <c r="D166" s="12" t="s">
        <v>82</v>
      </c>
      <c r="E166" s="13" t="str">
        <f>VLOOKUP(A166,Plan3!$A$2:$B$4859,2,FALSE)</f>
        <v>#N/A</v>
      </c>
      <c r="F166" s="10">
        <v>9.100992646E9</v>
      </c>
      <c r="G166" s="14" t="s">
        <v>698</v>
      </c>
      <c r="H166" s="14" t="s">
        <v>47</v>
      </c>
      <c r="I166" s="15" t="s">
        <v>40</v>
      </c>
      <c r="J166" s="15" t="s">
        <v>41</v>
      </c>
      <c r="K166" s="16" t="s">
        <v>48</v>
      </c>
      <c r="L166" s="17" t="s">
        <v>133</v>
      </c>
      <c r="M166" s="17" t="s">
        <v>43</v>
      </c>
      <c r="N166" s="17" t="str">
        <f t="shared" si="38"/>
        <v>#REF!</v>
      </c>
      <c r="O166" s="17" t="str">
        <f t="shared" si="39"/>
        <v>#REF!</v>
      </c>
      <c r="P166" s="26">
        <v>7925.0</v>
      </c>
      <c r="Q166" s="67">
        <v>5.0</v>
      </c>
      <c r="R166" s="20">
        <v>0.0</v>
      </c>
      <c r="S166" s="20">
        <v>0.26</v>
      </c>
      <c r="T166" s="21">
        <v>43791.0</v>
      </c>
      <c r="U166" s="21">
        <f t="shared" si="37"/>
        <v>43795</v>
      </c>
      <c r="V166" s="21">
        <v>43798.0</v>
      </c>
      <c r="W166" s="31">
        <v>43804.0</v>
      </c>
      <c r="X166" s="23">
        <v>43791.0</v>
      </c>
      <c r="Y166" s="69">
        <v>43798.0</v>
      </c>
      <c r="Z166" s="23" t="s">
        <v>44</v>
      </c>
      <c r="AA166" s="23" t="s">
        <v>52</v>
      </c>
      <c r="AB166" s="23"/>
      <c r="AC166" s="23"/>
      <c r="AD166" s="23"/>
      <c r="AE166" s="23"/>
      <c r="AF166" s="23"/>
      <c r="AG166" s="23"/>
      <c r="AH166" s="23"/>
      <c r="AI166" s="16"/>
      <c r="AJ166" s="17"/>
      <c r="AK166" s="16"/>
      <c r="AL166" s="9"/>
    </row>
    <row r="167" ht="15.75" customHeight="1">
      <c r="A167" s="10">
        <v>328707.0</v>
      </c>
      <c r="B167" s="11"/>
      <c r="C167" s="12"/>
      <c r="D167" s="12" t="s">
        <v>58</v>
      </c>
      <c r="E167" s="13" t="str">
        <f>VLOOKUP(A167,Plan3!$A$2:$B$4859,2,FALSE)</f>
        <v>#N/A</v>
      </c>
      <c r="F167" s="10">
        <v>9.10100065E9</v>
      </c>
      <c r="G167" s="14" t="s">
        <v>699</v>
      </c>
      <c r="H167" s="14" t="s">
        <v>47</v>
      </c>
      <c r="I167" s="15" t="s">
        <v>40</v>
      </c>
      <c r="J167" s="15" t="s">
        <v>41</v>
      </c>
      <c r="K167" s="16" t="s">
        <v>42</v>
      </c>
      <c r="L167" s="17" t="s">
        <v>60</v>
      </c>
      <c r="M167" s="17" t="s">
        <v>60</v>
      </c>
      <c r="N167" s="17" t="str">
        <f t="shared" si="38"/>
        <v>#REF!</v>
      </c>
      <c r="O167" s="17" t="str">
        <f t="shared" si="39"/>
        <v>#REF!</v>
      </c>
      <c r="P167" s="26">
        <v>8871.0</v>
      </c>
      <c r="Q167" s="67">
        <v>6.0</v>
      </c>
      <c r="R167" s="20">
        <v>0.0</v>
      </c>
      <c r="S167" s="20">
        <v>0.3</v>
      </c>
      <c r="T167" s="21">
        <v>43791.0</v>
      </c>
      <c r="U167" s="21">
        <f t="shared" si="37"/>
        <v>43795</v>
      </c>
      <c r="V167" s="21">
        <v>43798.0</v>
      </c>
      <c r="W167" s="31">
        <v>43804.0</v>
      </c>
      <c r="X167" s="23">
        <v>43791.0</v>
      </c>
      <c r="Y167" s="69">
        <v>43798.0</v>
      </c>
      <c r="Z167" s="23" t="s">
        <v>44</v>
      </c>
      <c r="AA167" s="23" t="s">
        <v>52</v>
      </c>
      <c r="AB167" s="23"/>
      <c r="AC167" s="23"/>
      <c r="AD167" s="23"/>
      <c r="AE167" s="23"/>
      <c r="AF167" s="23"/>
      <c r="AG167" s="23"/>
      <c r="AH167" s="23"/>
      <c r="AI167" s="16"/>
      <c r="AJ167" s="17"/>
      <c r="AK167" s="16"/>
      <c r="AL167" s="9"/>
    </row>
    <row r="168" ht="15.75" customHeight="1">
      <c r="A168" s="10">
        <v>328715.0</v>
      </c>
      <c r="B168" s="11"/>
      <c r="C168" s="12"/>
      <c r="D168" s="12" t="s">
        <v>147</v>
      </c>
      <c r="E168" s="13" t="str">
        <f>VLOOKUP(A168,Plan3!$A$2:$B$4859,2,FALSE)</f>
        <v>#N/A</v>
      </c>
      <c r="F168" s="10">
        <v>9.100982653E9</v>
      </c>
      <c r="G168" s="14" t="s">
        <v>700</v>
      </c>
      <c r="H168" s="14" t="s">
        <v>47</v>
      </c>
      <c r="I168" s="15" t="s">
        <v>40</v>
      </c>
      <c r="J168" s="15" t="s">
        <v>41</v>
      </c>
      <c r="K168" s="16" t="s">
        <v>48</v>
      </c>
      <c r="L168" s="17" t="s">
        <v>149</v>
      </c>
      <c r="M168" s="17" t="s">
        <v>43</v>
      </c>
      <c r="N168" s="17" t="str">
        <f t="shared" si="38"/>
        <v>#REF!</v>
      </c>
      <c r="O168" s="17" t="str">
        <f t="shared" si="39"/>
        <v>#REF!</v>
      </c>
      <c r="P168" s="26">
        <v>6529.0</v>
      </c>
      <c r="Q168" s="67">
        <v>4.0</v>
      </c>
      <c r="R168" s="20">
        <v>0.0</v>
      </c>
      <c r="S168" s="20">
        <v>0.2</v>
      </c>
      <c r="T168" s="21">
        <v>43791.0</v>
      </c>
      <c r="U168" s="21">
        <f t="shared" si="37"/>
        <v>43795</v>
      </c>
      <c r="V168" s="21">
        <v>43798.0</v>
      </c>
      <c r="W168" s="31">
        <v>43804.0</v>
      </c>
      <c r="X168" s="23">
        <v>43791.0</v>
      </c>
      <c r="Y168" s="69">
        <v>43798.0</v>
      </c>
      <c r="Z168" s="23" t="s">
        <v>44</v>
      </c>
      <c r="AA168" s="23" t="s">
        <v>52</v>
      </c>
      <c r="AB168" s="23"/>
      <c r="AC168" s="23"/>
      <c r="AD168" s="23"/>
      <c r="AE168" s="23"/>
      <c r="AF168" s="23"/>
      <c r="AG168" s="23"/>
      <c r="AH168" s="23"/>
      <c r="AI168" s="16"/>
      <c r="AJ168" s="17"/>
      <c r="AK168" s="16"/>
      <c r="AL168" s="9"/>
    </row>
    <row r="169" ht="15.75" customHeight="1">
      <c r="A169" s="10">
        <v>328716.0</v>
      </c>
      <c r="B169" s="11"/>
      <c r="C169" s="12"/>
      <c r="D169" s="12" t="s">
        <v>37</v>
      </c>
      <c r="E169" s="13" t="str">
        <f>VLOOKUP(A169,Plan3!$A$2:$B$4859,2,FALSE)</f>
        <v>#N/A</v>
      </c>
      <c r="F169" s="10">
        <v>9.101004138E9</v>
      </c>
      <c r="G169" s="14" t="s">
        <v>701</v>
      </c>
      <c r="H169" s="14" t="s">
        <v>47</v>
      </c>
      <c r="I169" s="15" t="s">
        <v>40</v>
      </c>
      <c r="J169" s="15" t="s">
        <v>41</v>
      </c>
      <c r="K169" s="16" t="s">
        <v>42</v>
      </c>
      <c r="L169" s="17" t="s">
        <v>43</v>
      </c>
      <c r="M169" s="17" t="s">
        <v>43</v>
      </c>
      <c r="N169" s="17" t="str">
        <f t="shared" si="38"/>
        <v>#REF!</v>
      </c>
      <c r="O169" s="17" t="str">
        <f t="shared" si="39"/>
        <v>#REF!</v>
      </c>
      <c r="P169" s="26">
        <v>4607.0</v>
      </c>
      <c r="Q169" s="67">
        <v>3.0</v>
      </c>
      <c r="R169" s="20">
        <v>0.0</v>
      </c>
      <c r="S169" s="20">
        <v>0.1</v>
      </c>
      <c r="T169" s="21">
        <v>43791.0</v>
      </c>
      <c r="U169" s="21">
        <f t="shared" si="37"/>
        <v>43795</v>
      </c>
      <c r="V169" s="21">
        <v>43798.0</v>
      </c>
      <c r="W169" s="31">
        <v>43804.0</v>
      </c>
      <c r="X169" s="23">
        <v>43791.0</v>
      </c>
      <c r="Y169" s="69">
        <v>43798.0</v>
      </c>
      <c r="Z169" s="23" t="s">
        <v>44</v>
      </c>
      <c r="AA169" s="23" t="s">
        <v>52</v>
      </c>
      <c r="AB169" s="23"/>
      <c r="AC169" s="23"/>
      <c r="AD169" s="23"/>
      <c r="AE169" s="23"/>
      <c r="AF169" s="23"/>
      <c r="AG169" s="23"/>
      <c r="AH169" s="23"/>
      <c r="AI169" s="16"/>
      <c r="AJ169" s="17"/>
      <c r="AK169" s="16"/>
      <c r="AL169" s="9"/>
    </row>
    <row r="170" ht="15.75" customHeight="1">
      <c r="A170" s="10">
        <v>328749.0</v>
      </c>
      <c r="B170" s="11"/>
      <c r="C170" s="12"/>
      <c r="D170" s="12" t="s">
        <v>113</v>
      </c>
      <c r="E170" s="13" t="str">
        <f>VLOOKUP(A170,Plan3!$A$2:$B$4859,2,FALSE)</f>
        <v>#N/A</v>
      </c>
      <c r="F170" s="10">
        <v>9.101001646E9</v>
      </c>
      <c r="G170" s="14" t="s">
        <v>702</v>
      </c>
      <c r="H170" s="14" t="s">
        <v>39</v>
      </c>
      <c r="I170" s="15" t="s">
        <v>40</v>
      </c>
      <c r="J170" s="15" t="s">
        <v>41</v>
      </c>
      <c r="K170" s="16" t="s">
        <v>42</v>
      </c>
      <c r="L170" s="17" t="s">
        <v>115</v>
      </c>
      <c r="M170" s="17" t="s">
        <v>43</v>
      </c>
      <c r="N170" s="17" t="str">
        <f t="shared" si="38"/>
        <v>#REF!</v>
      </c>
      <c r="O170" s="17" t="str">
        <f t="shared" si="39"/>
        <v>#REF!</v>
      </c>
      <c r="P170" s="26">
        <v>5862.0</v>
      </c>
      <c r="Q170" s="67">
        <v>2.0</v>
      </c>
      <c r="R170" s="20">
        <v>0.0</v>
      </c>
      <c r="S170" s="20">
        <v>0.04</v>
      </c>
      <c r="T170" s="21">
        <v>43791.0</v>
      </c>
      <c r="U170" s="21">
        <f t="shared" si="37"/>
        <v>43795</v>
      </c>
      <c r="V170" s="21">
        <v>43798.0</v>
      </c>
      <c r="W170" s="31">
        <v>43807.0</v>
      </c>
      <c r="X170" s="23">
        <v>43791.0</v>
      </c>
      <c r="Y170" s="69">
        <v>43798.0</v>
      </c>
      <c r="Z170" s="23" t="s">
        <v>44</v>
      </c>
      <c r="AA170" s="23" t="s">
        <v>52</v>
      </c>
      <c r="AB170" s="23"/>
      <c r="AC170" s="23"/>
      <c r="AD170" s="23"/>
      <c r="AE170" s="23"/>
      <c r="AF170" s="23"/>
      <c r="AG170" s="23"/>
      <c r="AH170" s="23"/>
      <c r="AI170" s="16"/>
      <c r="AJ170" s="17"/>
      <c r="AK170" s="16"/>
      <c r="AL170" s="9"/>
    </row>
    <row r="171" ht="15.75" customHeight="1">
      <c r="A171" s="10">
        <v>328752.0</v>
      </c>
      <c r="B171" s="11"/>
      <c r="C171" s="12"/>
      <c r="D171" s="12" t="s">
        <v>37</v>
      </c>
      <c r="E171" s="13" t="str">
        <f>VLOOKUP(A171,Plan3!$A$2:$B$4859,2,FALSE)</f>
        <v>#N/A</v>
      </c>
      <c r="F171" s="10">
        <v>9.101003156E9</v>
      </c>
      <c r="G171" s="14" t="s">
        <v>718</v>
      </c>
      <c r="H171" s="14" t="s">
        <v>47</v>
      </c>
      <c r="I171" s="15" t="s">
        <v>40</v>
      </c>
      <c r="J171" s="15" t="s">
        <v>41</v>
      </c>
      <c r="K171" s="16" t="s">
        <v>48</v>
      </c>
      <c r="L171" s="17" t="s">
        <v>682</v>
      </c>
      <c r="M171" s="17" t="s">
        <v>43</v>
      </c>
      <c r="N171" s="17" t="str">
        <f t="shared" si="38"/>
        <v>#REF!</v>
      </c>
      <c r="O171" s="17" t="str">
        <f t="shared" si="39"/>
        <v>#REF!</v>
      </c>
      <c r="P171" s="26">
        <v>1861.0</v>
      </c>
      <c r="Q171" s="67">
        <v>1.0</v>
      </c>
      <c r="R171" s="20">
        <v>0.0</v>
      </c>
      <c r="S171" s="20">
        <v>0.07</v>
      </c>
      <c r="T171" s="21">
        <v>43791.0</v>
      </c>
      <c r="U171" s="21">
        <f t="shared" si="37"/>
        <v>43795</v>
      </c>
      <c r="V171" s="21">
        <v>43798.0</v>
      </c>
      <c r="W171" s="31">
        <v>43807.0</v>
      </c>
      <c r="X171" s="23">
        <v>43791.0</v>
      </c>
      <c r="Y171" s="69">
        <v>43798.0</v>
      </c>
      <c r="Z171" s="23" t="s">
        <v>44</v>
      </c>
      <c r="AA171" s="23" t="s">
        <v>52</v>
      </c>
      <c r="AB171" s="23"/>
      <c r="AC171" s="23"/>
      <c r="AD171" s="23"/>
      <c r="AE171" s="23"/>
      <c r="AF171" s="23"/>
      <c r="AG171" s="23"/>
      <c r="AH171" s="23"/>
      <c r="AI171" s="16"/>
      <c r="AJ171" s="17"/>
      <c r="AK171" s="16"/>
      <c r="AL171" s="9"/>
    </row>
    <row r="172" ht="15.75" customHeight="1">
      <c r="A172" s="10">
        <v>328757.0</v>
      </c>
      <c r="B172" s="11"/>
      <c r="C172" s="12"/>
      <c r="D172" s="12" t="s">
        <v>37</v>
      </c>
      <c r="E172" s="13" t="str">
        <f>VLOOKUP(A172,Plan3!$A$2:$B$4859,2,FALSE)</f>
        <v>#N/A</v>
      </c>
      <c r="F172" s="10">
        <v>9.101004643E9</v>
      </c>
      <c r="G172" s="14" t="s">
        <v>719</v>
      </c>
      <c r="H172" s="14" t="s">
        <v>39</v>
      </c>
      <c r="I172" s="15" t="s">
        <v>40</v>
      </c>
      <c r="J172" s="15" t="s">
        <v>41</v>
      </c>
      <c r="K172" s="16" t="s">
        <v>42</v>
      </c>
      <c r="L172" s="17" t="s">
        <v>228</v>
      </c>
      <c r="M172" s="17" t="s">
        <v>43</v>
      </c>
      <c r="N172" s="17" t="str">
        <f t="shared" si="38"/>
        <v>#REF!</v>
      </c>
      <c r="O172" s="17" t="str">
        <f t="shared" si="39"/>
        <v>#REF!</v>
      </c>
      <c r="P172" s="26">
        <v>1757.0</v>
      </c>
      <c r="Q172" s="67">
        <v>1.0</v>
      </c>
      <c r="R172" s="20">
        <v>0.0</v>
      </c>
      <c r="S172" s="20">
        <v>0.03</v>
      </c>
      <c r="T172" s="21">
        <v>43791.0</v>
      </c>
      <c r="U172" s="21">
        <f t="shared" si="37"/>
        <v>43795</v>
      </c>
      <c r="V172" s="21">
        <v>43798.0</v>
      </c>
      <c r="W172" s="31">
        <v>43807.0</v>
      </c>
      <c r="X172" s="23">
        <v>43791.0</v>
      </c>
      <c r="Y172" s="69">
        <v>43798.0</v>
      </c>
      <c r="Z172" s="23" t="s">
        <v>44</v>
      </c>
      <c r="AA172" s="23" t="s">
        <v>52</v>
      </c>
      <c r="AB172" s="23"/>
      <c r="AC172" s="23"/>
      <c r="AD172" s="23"/>
      <c r="AE172" s="23"/>
      <c r="AF172" s="23"/>
      <c r="AG172" s="23"/>
      <c r="AH172" s="23"/>
      <c r="AI172" s="16"/>
      <c r="AJ172" s="17"/>
      <c r="AK172" s="16"/>
      <c r="AL172" s="9"/>
    </row>
    <row r="173" ht="15.75" customHeight="1">
      <c r="A173" s="10">
        <v>328799.0</v>
      </c>
      <c r="B173" s="11"/>
      <c r="C173" s="12"/>
      <c r="D173" s="12" t="s">
        <v>58</v>
      </c>
      <c r="E173" s="13" t="str">
        <f>VLOOKUP(A173,Plan3!$A$2:$B$4859,2,FALSE)</f>
        <v>#N/A</v>
      </c>
      <c r="F173" s="10">
        <v>9.10100016E9</v>
      </c>
      <c r="G173" s="14" t="s">
        <v>720</v>
      </c>
      <c r="H173" s="14" t="s">
        <v>47</v>
      </c>
      <c r="I173" s="15" t="s">
        <v>40</v>
      </c>
      <c r="J173" s="15" t="s">
        <v>41</v>
      </c>
      <c r="K173" s="16" t="s">
        <v>42</v>
      </c>
      <c r="L173" s="17" t="s">
        <v>60</v>
      </c>
      <c r="M173" s="17" t="s">
        <v>60</v>
      </c>
      <c r="N173" s="17" t="str">
        <f t="shared" si="38"/>
        <v>#REF!</v>
      </c>
      <c r="O173" s="17" t="str">
        <f t="shared" si="39"/>
        <v>#REF!</v>
      </c>
      <c r="P173" s="26">
        <v>2997.0</v>
      </c>
      <c r="Q173" s="67">
        <v>2.0</v>
      </c>
      <c r="R173" s="20">
        <v>0.0</v>
      </c>
      <c r="S173" s="20">
        <v>0.08</v>
      </c>
      <c r="T173" s="21">
        <v>43791.0</v>
      </c>
      <c r="U173" s="21">
        <f t="shared" si="37"/>
        <v>43795</v>
      </c>
      <c r="V173" s="21">
        <v>43798.0</v>
      </c>
      <c r="W173" s="31">
        <v>43804.0</v>
      </c>
      <c r="X173" s="23">
        <v>43791.0</v>
      </c>
      <c r="Y173" s="69">
        <v>43798.0</v>
      </c>
      <c r="Z173" s="23" t="s">
        <v>44</v>
      </c>
      <c r="AA173" s="23" t="s">
        <v>52</v>
      </c>
      <c r="AB173" s="23"/>
      <c r="AC173" s="23"/>
      <c r="AD173" s="23"/>
      <c r="AE173" s="23"/>
      <c r="AF173" s="23"/>
      <c r="AG173" s="23"/>
      <c r="AH173" s="23"/>
      <c r="AI173" s="16"/>
      <c r="AJ173" s="17"/>
      <c r="AK173" s="16"/>
      <c r="AL173" s="9"/>
    </row>
    <row r="174" ht="15.75" customHeight="1">
      <c r="A174" s="10">
        <v>328811.0</v>
      </c>
      <c r="B174" s="11"/>
      <c r="C174" s="12"/>
      <c r="D174" s="12" t="s">
        <v>37</v>
      </c>
      <c r="E174" s="13" t="str">
        <f>VLOOKUP(A174,Plan3!$A$2:$B$4859,2,FALSE)</f>
        <v>#N/A</v>
      </c>
      <c r="F174" s="10">
        <v>9.100990674E9</v>
      </c>
      <c r="G174" s="14" t="s">
        <v>721</v>
      </c>
      <c r="H174" s="14" t="s">
        <v>47</v>
      </c>
      <c r="I174" s="15" t="s">
        <v>40</v>
      </c>
      <c r="J174" s="15" t="s">
        <v>41</v>
      </c>
      <c r="K174" s="16" t="s">
        <v>42</v>
      </c>
      <c r="L174" s="17" t="s">
        <v>43</v>
      </c>
      <c r="M174" s="17" t="s">
        <v>43</v>
      </c>
      <c r="N174" s="17" t="str">
        <f t="shared" si="38"/>
        <v>#REF!</v>
      </c>
      <c r="O174" s="17" t="str">
        <f t="shared" si="39"/>
        <v>#REF!</v>
      </c>
      <c r="P174" s="26">
        <v>4764.0</v>
      </c>
      <c r="Q174" s="67">
        <v>3.0</v>
      </c>
      <c r="R174" s="20">
        <v>0.0</v>
      </c>
      <c r="S174" s="20">
        <v>0.15</v>
      </c>
      <c r="T174" s="21">
        <v>43791.0</v>
      </c>
      <c r="U174" s="21">
        <f t="shared" si="37"/>
        <v>43795</v>
      </c>
      <c r="V174" s="21">
        <v>43798.0</v>
      </c>
      <c r="W174" s="31">
        <v>43807.0</v>
      </c>
      <c r="X174" s="23">
        <v>43791.0</v>
      </c>
      <c r="Y174" s="69">
        <v>43798.0</v>
      </c>
      <c r="Z174" s="23" t="s">
        <v>44</v>
      </c>
      <c r="AA174" s="23" t="s">
        <v>52</v>
      </c>
      <c r="AB174" s="23"/>
      <c r="AC174" s="23"/>
      <c r="AD174" s="23"/>
      <c r="AE174" s="23"/>
      <c r="AF174" s="23"/>
      <c r="AG174" s="23"/>
      <c r="AH174" s="23"/>
      <c r="AI174" s="16"/>
      <c r="AJ174" s="17"/>
      <c r="AK174" s="16"/>
      <c r="AL174" s="9"/>
    </row>
    <row r="175" ht="15.75" customHeight="1">
      <c r="A175" s="10">
        <v>309017.0</v>
      </c>
      <c r="B175" s="11"/>
      <c r="C175" s="12"/>
      <c r="D175" s="12" t="s">
        <v>37</v>
      </c>
      <c r="E175" s="13" t="str">
        <f>VLOOKUP(A175,Plan3!$A$2:$B$4859,2,FALSE)</f>
        <v>#N/A</v>
      </c>
      <c r="F175" s="10">
        <v>9.10083414E9</v>
      </c>
      <c r="G175" s="14" t="s">
        <v>722</v>
      </c>
      <c r="H175" s="14" t="s">
        <v>47</v>
      </c>
      <c r="I175" s="15" t="s">
        <v>40</v>
      </c>
      <c r="J175" s="15" t="s">
        <v>41</v>
      </c>
      <c r="K175" s="14" t="s">
        <v>504</v>
      </c>
      <c r="L175" s="17" t="s">
        <v>228</v>
      </c>
      <c r="M175" s="17" t="s">
        <v>43</v>
      </c>
      <c r="N175" s="17" t="str">
        <f t="shared" si="38"/>
        <v>#REF!</v>
      </c>
      <c r="O175" s="17" t="str">
        <f t="shared" si="39"/>
        <v>#REF!</v>
      </c>
      <c r="P175" s="26">
        <v>12511.0</v>
      </c>
      <c r="Q175" s="67">
        <v>2.0</v>
      </c>
      <c r="R175" s="20">
        <v>0.04</v>
      </c>
      <c r="S175" s="20">
        <v>0.0</v>
      </c>
      <c r="T175" s="21">
        <v>43791.0</v>
      </c>
      <c r="U175" s="21">
        <f t="shared" si="37"/>
        <v>43795</v>
      </c>
      <c r="V175" s="21">
        <v>43798.0</v>
      </c>
      <c r="W175" s="31">
        <v>43836.0</v>
      </c>
      <c r="X175" s="23">
        <v>43777.0</v>
      </c>
      <c r="Y175" s="69">
        <v>43784.0</v>
      </c>
      <c r="Z175" s="23" t="s">
        <v>44</v>
      </c>
      <c r="AA175" s="23" t="s">
        <v>45</v>
      </c>
      <c r="AB175" s="23"/>
      <c r="AC175" s="23"/>
      <c r="AD175" s="23"/>
      <c r="AE175" s="23"/>
      <c r="AF175" s="23"/>
      <c r="AG175" s="23"/>
      <c r="AH175" s="23"/>
      <c r="AI175" s="16"/>
      <c r="AJ175" s="17"/>
      <c r="AK175" s="16"/>
      <c r="AL175" s="9"/>
    </row>
    <row r="176" ht="15.75" customHeight="1">
      <c r="A176" s="10">
        <v>327276.0</v>
      </c>
      <c r="B176" s="11" t="s">
        <v>505</v>
      </c>
      <c r="C176" s="12"/>
      <c r="D176" s="12" t="s">
        <v>77</v>
      </c>
      <c r="E176" s="13" t="str">
        <f>VLOOKUP(A176,Plan3!$A$2:$B$4859,2,FALSE)</f>
        <v>#N/A</v>
      </c>
      <c r="F176" s="10">
        <v>9.100960632E9</v>
      </c>
      <c r="G176" s="14" t="s">
        <v>723</v>
      </c>
      <c r="H176" s="14" t="s">
        <v>47</v>
      </c>
      <c r="I176" s="15" t="s">
        <v>40</v>
      </c>
      <c r="J176" s="15" t="s">
        <v>41</v>
      </c>
      <c r="K176" s="14" t="s">
        <v>504</v>
      </c>
      <c r="L176" s="17" t="s">
        <v>60</v>
      </c>
      <c r="M176" s="17" t="s">
        <v>60</v>
      </c>
      <c r="N176" s="17" t="str">
        <f t="shared" si="38"/>
        <v>#REF!</v>
      </c>
      <c r="O176" s="17" t="str">
        <f t="shared" si="39"/>
        <v>#REF!</v>
      </c>
      <c r="P176" s="26">
        <v>43141.0</v>
      </c>
      <c r="Q176" s="67">
        <v>6.0</v>
      </c>
      <c r="R176" s="20">
        <v>0.88</v>
      </c>
      <c r="S176" s="20">
        <v>0.0</v>
      </c>
      <c r="T176" s="21">
        <v>43791.0</v>
      </c>
      <c r="U176" s="21">
        <f t="shared" si="37"/>
        <v>43795</v>
      </c>
      <c r="V176" s="21">
        <v>43798.0</v>
      </c>
      <c r="W176" s="31">
        <v>43909.0</v>
      </c>
      <c r="X176" s="23">
        <v>43777.0</v>
      </c>
      <c r="Y176" s="69">
        <v>43784.0</v>
      </c>
      <c r="Z176" s="23" t="s">
        <v>44</v>
      </c>
      <c r="AA176" s="23" t="s">
        <v>45</v>
      </c>
      <c r="AB176" s="23"/>
      <c r="AC176" s="23"/>
      <c r="AD176" s="23"/>
      <c r="AE176" s="23"/>
      <c r="AF176" s="23"/>
      <c r="AG176" s="23"/>
      <c r="AH176" s="23"/>
      <c r="AI176" s="16"/>
      <c r="AJ176" s="17"/>
      <c r="AK176" s="16"/>
      <c r="AL176" s="9"/>
    </row>
    <row r="177" ht="15.75" customHeight="1">
      <c r="A177" s="10">
        <v>327292.0</v>
      </c>
      <c r="B177" s="11"/>
      <c r="C177" s="12"/>
      <c r="D177" s="12" t="s">
        <v>65</v>
      </c>
      <c r="E177" s="13" t="str">
        <f>VLOOKUP(A177,Plan3!$A$2:$B$4859,2,FALSE)</f>
        <v>#N/A</v>
      </c>
      <c r="F177" s="10">
        <v>9.100975141E9</v>
      </c>
      <c r="G177" s="14" t="s">
        <v>724</v>
      </c>
      <c r="H177" s="14" t="s">
        <v>47</v>
      </c>
      <c r="I177" s="15" t="s">
        <v>40</v>
      </c>
      <c r="J177" s="15" t="s">
        <v>41</v>
      </c>
      <c r="K177" s="16" t="s">
        <v>48</v>
      </c>
      <c r="L177" s="17" t="s">
        <v>67</v>
      </c>
      <c r="M177" s="17" t="s">
        <v>60</v>
      </c>
      <c r="N177" s="17" t="str">
        <f t="shared" si="38"/>
        <v>#REF!</v>
      </c>
      <c r="O177" s="17" t="str">
        <f t="shared" si="39"/>
        <v>#REF!</v>
      </c>
      <c r="P177" s="26">
        <v>5799.0</v>
      </c>
      <c r="Q177" s="67">
        <v>1.0</v>
      </c>
      <c r="R177" s="20">
        <v>0.04</v>
      </c>
      <c r="S177" s="20">
        <v>0.04</v>
      </c>
      <c r="T177" s="21">
        <v>43791.0</v>
      </c>
      <c r="U177" s="21">
        <f t="shared" si="37"/>
        <v>43795</v>
      </c>
      <c r="V177" s="21">
        <v>43798.0</v>
      </c>
      <c r="W177" s="31">
        <v>43838.0</v>
      </c>
      <c r="X177" s="23">
        <v>43777.0</v>
      </c>
      <c r="Y177" s="69">
        <v>43784.0</v>
      </c>
      <c r="Z177" s="23" t="s">
        <v>44</v>
      </c>
      <c r="AA177" s="23" t="s">
        <v>52</v>
      </c>
      <c r="AB177" s="23"/>
      <c r="AC177" s="23"/>
      <c r="AD177" s="23"/>
      <c r="AE177" s="23"/>
      <c r="AF177" s="23"/>
      <c r="AG177" s="23"/>
      <c r="AH177" s="23"/>
      <c r="AI177" s="16"/>
      <c r="AJ177" s="17"/>
      <c r="AK177" s="16"/>
      <c r="AL177" s="9"/>
    </row>
    <row r="178" ht="15.75" customHeight="1">
      <c r="A178" s="10">
        <v>327303.0</v>
      </c>
      <c r="B178" s="11"/>
      <c r="C178" s="12"/>
      <c r="D178" s="12" t="s">
        <v>82</v>
      </c>
      <c r="E178" s="13" t="str">
        <f>VLOOKUP(A178,Plan3!$A$2:$B$4859,2,FALSE)</f>
        <v>#N/A</v>
      </c>
      <c r="F178" s="10">
        <v>9.100972132E9</v>
      </c>
      <c r="G178" s="14" t="s">
        <v>742</v>
      </c>
      <c r="H178" s="14" t="s">
        <v>47</v>
      </c>
      <c r="I178" s="15" t="s">
        <v>40</v>
      </c>
      <c r="J178" s="15" t="s">
        <v>41</v>
      </c>
      <c r="K178" s="16" t="s">
        <v>48</v>
      </c>
      <c r="L178" s="17" t="s">
        <v>217</v>
      </c>
      <c r="M178" s="17" t="s">
        <v>43</v>
      </c>
      <c r="N178" s="17" t="str">
        <f t="shared" si="38"/>
        <v>#REF!</v>
      </c>
      <c r="O178" s="17" t="str">
        <f t="shared" si="39"/>
        <v>#REF!</v>
      </c>
      <c r="P178" s="60">
        <v>4724.0</v>
      </c>
      <c r="Q178" s="19">
        <v>2.0</v>
      </c>
      <c r="R178" s="20">
        <v>0.0</v>
      </c>
      <c r="S178" s="20">
        <v>0.4</v>
      </c>
      <c r="T178" s="21">
        <v>43791.0</v>
      </c>
      <c r="U178" s="21">
        <f t="shared" si="37"/>
        <v>43795</v>
      </c>
      <c r="V178" s="21">
        <v>43798.0</v>
      </c>
      <c r="W178" s="31">
        <v>43838.0</v>
      </c>
      <c r="X178" s="23">
        <v>43777.0</v>
      </c>
      <c r="Y178" s="24">
        <v>43784.0</v>
      </c>
      <c r="Z178" s="25" t="s">
        <v>44</v>
      </c>
      <c r="AA178" s="25" t="s">
        <v>52</v>
      </c>
      <c r="AB178" s="25"/>
      <c r="AC178" s="25"/>
      <c r="AD178" s="25"/>
      <c r="AE178" s="25"/>
      <c r="AF178" s="25"/>
      <c r="AG178" s="25"/>
      <c r="AH178" s="25"/>
      <c r="AI178" s="27"/>
      <c r="AJ178" s="28"/>
      <c r="AK178" s="27"/>
      <c r="AL178" s="9"/>
    </row>
    <row r="179" ht="15.75" customHeight="1">
      <c r="A179" s="10">
        <v>327345.0</v>
      </c>
      <c r="B179" s="11"/>
      <c r="C179" s="12"/>
      <c r="D179" s="12" t="s">
        <v>58</v>
      </c>
      <c r="E179" s="13" t="str">
        <f>VLOOKUP(A179,Plan3!$A$2:$B$4859,2,FALSE)</f>
        <v>#N/A</v>
      </c>
      <c r="F179" s="10">
        <v>9.100885436E9</v>
      </c>
      <c r="G179" s="14" t="s">
        <v>743</v>
      </c>
      <c r="H179" s="14" t="s">
        <v>47</v>
      </c>
      <c r="I179" s="15" t="s">
        <v>40</v>
      </c>
      <c r="J179" s="15" t="s">
        <v>41</v>
      </c>
      <c r="K179" s="16" t="s">
        <v>48</v>
      </c>
      <c r="L179" s="17" t="s">
        <v>88</v>
      </c>
      <c r="M179" s="17" t="s">
        <v>60</v>
      </c>
      <c r="N179" s="17" t="str">
        <f t="shared" si="38"/>
        <v>#REF!</v>
      </c>
      <c r="O179" s="17" t="str">
        <f t="shared" si="39"/>
        <v>#REF!</v>
      </c>
      <c r="P179" s="18">
        <v>43266.0</v>
      </c>
      <c r="Q179" s="19">
        <v>15.0</v>
      </c>
      <c r="R179" s="20">
        <v>1.9</v>
      </c>
      <c r="S179" s="20">
        <v>0.0</v>
      </c>
      <c r="T179" s="21">
        <v>43791.0</v>
      </c>
      <c r="U179" s="21">
        <f t="shared" si="37"/>
        <v>43795</v>
      </c>
      <c r="V179" s="21">
        <v>43798.0</v>
      </c>
      <c r="W179" s="31">
        <v>43898.0</v>
      </c>
      <c r="X179" s="23">
        <v>43777.0</v>
      </c>
      <c r="Y179" s="24">
        <v>43784.0</v>
      </c>
      <c r="Z179" s="25" t="s">
        <v>44</v>
      </c>
      <c r="AA179" s="23" t="s">
        <v>45</v>
      </c>
      <c r="AB179" s="23"/>
      <c r="AC179" s="23"/>
      <c r="AD179" s="23"/>
      <c r="AE179" s="23"/>
      <c r="AF179" s="23"/>
      <c r="AG179" s="23"/>
      <c r="AH179" s="23"/>
      <c r="AI179" s="16"/>
      <c r="AJ179" s="17"/>
      <c r="AK179" s="16"/>
      <c r="AL179" s="9"/>
    </row>
    <row r="180" ht="15.75" customHeight="1">
      <c r="A180" s="10">
        <v>327361.0</v>
      </c>
      <c r="B180" s="11"/>
      <c r="C180" s="12"/>
      <c r="D180" s="12" t="s">
        <v>37</v>
      </c>
      <c r="E180" s="13" t="str">
        <f>VLOOKUP(A180,Plan3!$A$2:$B$4859,2,FALSE)</f>
        <v>#N/A</v>
      </c>
      <c r="F180" s="10">
        <v>9.100958145E9</v>
      </c>
      <c r="G180" s="14" t="s">
        <v>744</v>
      </c>
      <c r="H180" s="14" t="s">
        <v>47</v>
      </c>
      <c r="I180" s="15" t="s">
        <v>40</v>
      </c>
      <c r="J180" s="15" t="s">
        <v>41</v>
      </c>
      <c r="K180" s="16" t="s">
        <v>42</v>
      </c>
      <c r="L180" s="17" t="s">
        <v>682</v>
      </c>
      <c r="M180" s="17" t="s">
        <v>43</v>
      </c>
      <c r="N180" s="17" t="str">
        <f t="shared" si="38"/>
        <v>#REF!</v>
      </c>
      <c r="O180" s="17" t="str">
        <f t="shared" si="39"/>
        <v>#REF!</v>
      </c>
      <c r="P180" s="18">
        <v>5093.0</v>
      </c>
      <c r="Q180" s="19">
        <v>2.0</v>
      </c>
      <c r="R180" s="20">
        <v>0.03</v>
      </c>
      <c r="S180" s="20">
        <v>0.03</v>
      </c>
      <c r="T180" s="21">
        <v>43791.0</v>
      </c>
      <c r="U180" s="21">
        <f t="shared" si="37"/>
        <v>43795</v>
      </c>
      <c r="V180" s="21">
        <v>43798.0</v>
      </c>
      <c r="W180" s="31">
        <v>43838.0</v>
      </c>
      <c r="X180" s="23">
        <v>43777.0</v>
      </c>
      <c r="Y180" s="24">
        <v>43784.0</v>
      </c>
      <c r="Z180" s="25" t="s">
        <v>44</v>
      </c>
      <c r="AA180" s="23" t="s">
        <v>52</v>
      </c>
      <c r="AB180" s="23"/>
      <c r="AC180" s="23"/>
      <c r="AD180" s="23"/>
      <c r="AE180" s="23"/>
      <c r="AF180" s="23"/>
      <c r="AG180" s="23"/>
      <c r="AH180" s="23"/>
      <c r="AI180" s="16"/>
      <c r="AJ180" s="17"/>
      <c r="AK180" s="16"/>
      <c r="AL180" s="9"/>
    </row>
    <row r="181" ht="15.75" customHeight="1">
      <c r="A181" s="10">
        <v>327375.0</v>
      </c>
      <c r="B181" s="11"/>
      <c r="C181" s="12"/>
      <c r="D181" s="12" t="s">
        <v>97</v>
      </c>
      <c r="E181" s="13" t="str">
        <f>VLOOKUP(A181,Plan3!$A$2:$B$4859,2,FALSE)</f>
        <v>#N/A</v>
      </c>
      <c r="F181" s="10">
        <v>9.100958638E9</v>
      </c>
      <c r="G181" s="14" t="s">
        <v>745</v>
      </c>
      <c r="H181" s="14" t="s">
        <v>47</v>
      </c>
      <c r="I181" s="15" t="s">
        <v>40</v>
      </c>
      <c r="J181" s="15" t="s">
        <v>41</v>
      </c>
      <c r="K181" s="16" t="s">
        <v>48</v>
      </c>
      <c r="L181" s="17" t="s">
        <v>240</v>
      </c>
      <c r="M181" s="17" t="s">
        <v>43</v>
      </c>
      <c r="N181" s="17" t="str">
        <f t="shared" si="38"/>
        <v>#REF!</v>
      </c>
      <c r="O181" s="17" t="str">
        <f t="shared" si="39"/>
        <v>#REF!</v>
      </c>
      <c r="P181" s="18">
        <v>111251.0</v>
      </c>
      <c r="Q181" s="19">
        <v>39.0</v>
      </c>
      <c r="R181" s="20">
        <v>5.1</v>
      </c>
      <c r="S181" s="20">
        <v>0.0</v>
      </c>
      <c r="T181" s="21">
        <v>43791.0</v>
      </c>
      <c r="U181" s="21">
        <f t="shared" si="37"/>
        <v>43795</v>
      </c>
      <c r="V181" s="21">
        <v>43798.0</v>
      </c>
      <c r="W181" s="31">
        <v>43898.0</v>
      </c>
      <c r="X181" s="23">
        <v>43777.0</v>
      </c>
      <c r="Y181" s="24">
        <v>43784.0</v>
      </c>
      <c r="Z181" s="25" t="s">
        <v>44</v>
      </c>
      <c r="AA181" s="23" t="s">
        <v>45</v>
      </c>
      <c r="AB181" s="23"/>
      <c r="AC181" s="23"/>
      <c r="AD181" s="23"/>
      <c r="AE181" s="23"/>
      <c r="AF181" s="23"/>
      <c r="AG181" s="23"/>
      <c r="AH181" s="23"/>
      <c r="AI181" s="16"/>
      <c r="AJ181" s="17"/>
      <c r="AK181" s="16"/>
      <c r="AL181" s="9"/>
    </row>
    <row r="182" ht="15.75" customHeight="1">
      <c r="A182" s="10">
        <v>327421.0</v>
      </c>
      <c r="B182" s="11"/>
      <c r="C182" s="12"/>
      <c r="D182" s="12" t="s">
        <v>49</v>
      </c>
      <c r="E182" s="13" t="str">
        <f>VLOOKUP(A182,Plan3!$A$2:$B$4859,2,FALSE)</f>
        <v>#N/A</v>
      </c>
      <c r="F182" s="10">
        <v>9.100977141E9</v>
      </c>
      <c r="G182" s="14" t="s">
        <v>412</v>
      </c>
      <c r="H182" s="14" t="s">
        <v>47</v>
      </c>
      <c r="I182" s="15" t="s">
        <v>40</v>
      </c>
      <c r="J182" s="15" t="s">
        <v>41</v>
      </c>
      <c r="K182" s="16" t="s">
        <v>48</v>
      </c>
      <c r="L182" s="17" t="s">
        <v>51</v>
      </c>
      <c r="M182" s="17" t="s">
        <v>43</v>
      </c>
      <c r="N182" s="29" t="str">
        <f>VLOOKUP(A182,Plan2!$A$1:$F$92,5,FALSE)</f>
        <v>-8.0498802</v>
      </c>
      <c r="O182" s="29" t="str">
        <f>VLOOKUP(A182,Plan2!$A$1:$F$92,6,FALSE)</f>
        <v>-37.6952999</v>
      </c>
      <c r="P182" s="18">
        <v>17111.0</v>
      </c>
      <c r="Q182" s="19">
        <v>5.0</v>
      </c>
      <c r="R182" s="20">
        <v>0.23</v>
      </c>
      <c r="S182" s="20">
        <v>0.05</v>
      </c>
      <c r="T182" s="21">
        <v>43791.0</v>
      </c>
      <c r="U182" s="21">
        <f t="shared" si="37"/>
        <v>43795</v>
      </c>
      <c r="V182" s="21">
        <v>43798.0</v>
      </c>
      <c r="W182" s="31">
        <v>43838.0</v>
      </c>
      <c r="X182" s="23">
        <v>43777.0</v>
      </c>
      <c r="Y182" s="24">
        <v>43784.0</v>
      </c>
      <c r="Z182" s="25" t="s">
        <v>44</v>
      </c>
      <c r="AA182" s="23" t="s">
        <v>52</v>
      </c>
      <c r="AB182" s="23"/>
      <c r="AC182" s="23"/>
      <c r="AD182" s="23"/>
      <c r="AE182" s="23"/>
      <c r="AF182" s="23"/>
      <c r="AG182" s="23"/>
      <c r="AH182" s="23"/>
      <c r="AI182" s="16"/>
      <c r="AJ182" s="17"/>
      <c r="AK182" s="16"/>
      <c r="AL182" s="9"/>
    </row>
    <row r="183" ht="15.75" customHeight="1">
      <c r="A183" s="10">
        <v>327422.0</v>
      </c>
      <c r="B183" s="11"/>
      <c r="C183" s="12"/>
      <c r="D183" s="12" t="s">
        <v>154</v>
      </c>
      <c r="E183" s="13" t="str">
        <f>VLOOKUP(A183,Plan3!$A$2:$B$4859,2,FALSE)</f>
        <v>#N/A</v>
      </c>
      <c r="F183" s="10">
        <v>9.100977638E9</v>
      </c>
      <c r="G183" s="14" t="s">
        <v>479</v>
      </c>
      <c r="H183" s="14" t="s">
        <v>47</v>
      </c>
      <c r="I183" s="15" t="s">
        <v>40</v>
      </c>
      <c r="J183" s="15" t="s">
        <v>41</v>
      </c>
      <c r="K183" s="16" t="s">
        <v>42</v>
      </c>
      <c r="L183" s="17" t="s">
        <v>86</v>
      </c>
      <c r="M183" s="17" t="s">
        <v>60</v>
      </c>
      <c r="N183" s="29" t="str">
        <f>VLOOKUP(A183,Plan2!$A$1:$F$92,5,FALSE)</f>
        <v>-9.2458651</v>
      </c>
      <c r="O183" s="29" t="str">
        <f>VLOOKUP(A183,Plan2!$A$1:$F$92,6,FALSE)</f>
        <v>-38.2408099</v>
      </c>
      <c r="P183" s="18">
        <v>42085.0</v>
      </c>
      <c r="Q183" s="19">
        <v>20.0</v>
      </c>
      <c r="R183" s="20">
        <v>1.1</v>
      </c>
      <c r="S183" s="20">
        <v>0.1</v>
      </c>
      <c r="T183" s="21">
        <v>43791.0</v>
      </c>
      <c r="U183" s="21">
        <f t="shared" si="37"/>
        <v>43795</v>
      </c>
      <c r="V183" s="21">
        <v>43798.0</v>
      </c>
      <c r="W183" s="31">
        <v>43898.0</v>
      </c>
      <c r="X183" s="23">
        <v>43777.0</v>
      </c>
      <c r="Y183" s="24">
        <v>43784.0</v>
      </c>
      <c r="Z183" s="25" t="s">
        <v>44</v>
      </c>
      <c r="AA183" s="23" t="s">
        <v>52</v>
      </c>
      <c r="AB183" s="23"/>
      <c r="AC183" s="23"/>
      <c r="AD183" s="23"/>
      <c r="AE183" s="23"/>
      <c r="AF183" s="23"/>
      <c r="AG183" s="23"/>
      <c r="AH183" s="23"/>
      <c r="AI183" s="16"/>
      <c r="AJ183" s="17"/>
      <c r="AK183" s="16"/>
      <c r="AL183" s="9"/>
    </row>
    <row r="184" ht="15.75" customHeight="1">
      <c r="A184" s="10">
        <v>327442.0</v>
      </c>
      <c r="B184" s="11"/>
      <c r="C184" s="12"/>
      <c r="D184" s="12" t="s">
        <v>113</v>
      </c>
      <c r="E184" s="13" t="str">
        <f>VLOOKUP(A184,Plan3!$A$2:$B$4859,2,FALSE)</f>
        <v>#N/A</v>
      </c>
      <c r="F184" s="10">
        <v>9.100979133E9</v>
      </c>
      <c r="G184" s="14" t="s">
        <v>760</v>
      </c>
      <c r="H184" s="14" t="s">
        <v>39</v>
      </c>
      <c r="I184" s="15" t="s">
        <v>40</v>
      </c>
      <c r="J184" s="15" t="s">
        <v>41</v>
      </c>
      <c r="K184" s="16" t="s">
        <v>48</v>
      </c>
      <c r="L184" s="17" t="s">
        <v>115</v>
      </c>
      <c r="M184" s="17" t="s">
        <v>43</v>
      </c>
      <c r="N184" s="17" t="str">
        <f t="shared" ref="N184:N186" si="40">VLOOKUP(A184,'[1]Carteira de Novembro'!A$2:C$203,2,FALSE)</f>
        <v>#REF!</v>
      </c>
      <c r="O184" s="17" t="str">
        <f t="shared" ref="O184:O186" si="41">VLOOKUP(A184,'[1]Carteira de Novembro'!A$2:C$203,3,FALSE)</f>
        <v>#REF!</v>
      </c>
      <c r="P184" s="18">
        <v>5989.0</v>
      </c>
      <c r="Q184" s="19">
        <v>2.0</v>
      </c>
      <c r="R184" s="20">
        <v>0.0</v>
      </c>
      <c r="S184" s="20">
        <v>0.05</v>
      </c>
      <c r="T184" s="21">
        <v>43791.0</v>
      </c>
      <c r="U184" s="21">
        <f t="shared" si="37"/>
        <v>43795</v>
      </c>
      <c r="V184" s="21">
        <v>43798.0</v>
      </c>
      <c r="W184" s="31">
        <v>43838.0</v>
      </c>
      <c r="X184" s="23">
        <v>43777.0</v>
      </c>
      <c r="Y184" s="24">
        <v>43784.0</v>
      </c>
      <c r="Z184" s="25" t="s">
        <v>44</v>
      </c>
      <c r="AA184" s="23" t="s">
        <v>52</v>
      </c>
      <c r="AB184" s="23"/>
      <c r="AC184" s="23"/>
      <c r="AD184" s="23"/>
      <c r="AE184" s="23"/>
      <c r="AF184" s="23"/>
      <c r="AG184" s="23"/>
      <c r="AH184" s="23"/>
      <c r="AI184" s="16"/>
      <c r="AJ184" s="17"/>
      <c r="AK184" s="16"/>
      <c r="AL184" s="9"/>
    </row>
    <row r="185" ht="15.75" customHeight="1">
      <c r="A185" s="10">
        <v>327473.0</v>
      </c>
      <c r="B185" s="11"/>
      <c r="C185" s="12"/>
      <c r="D185" s="12" t="s">
        <v>93</v>
      </c>
      <c r="E185" s="13" t="str">
        <f>VLOOKUP(A185,Plan3!$A$2:$B$4859,2,FALSE)</f>
        <v>#N/A</v>
      </c>
      <c r="F185" s="10">
        <v>9.100959639E9</v>
      </c>
      <c r="G185" s="14" t="s">
        <v>762</v>
      </c>
      <c r="H185" s="14" t="s">
        <v>47</v>
      </c>
      <c r="I185" s="15" t="s">
        <v>40</v>
      </c>
      <c r="J185" s="15" t="s">
        <v>41</v>
      </c>
      <c r="K185" s="16" t="s">
        <v>42</v>
      </c>
      <c r="L185" s="17" t="s">
        <v>682</v>
      </c>
      <c r="M185" s="17" t="s">
        <v>43</v>
      </c>
      <c r="N185" s="17" t="str">
        <f t="shared" si="40"/>
        <v>#REF!</v>
      </c>
      <c r="O185" s="17" t="str">
        <f t="shared" si="41"/>
        <v>#REF!</v>
      </c>
      <c r="P185" s="18">
        <v>3510.0</v>
      </c>
      <c r="Q185" s="19">
        <v>2.0</v>
      </c>
      <c r="R185" s="20">
        <v>0.0</v>
      </c>
      <c r="S185" s="20">
        <v>0.05</v>
      </c>
      <c r="T185" s="21">
        <v>43791.0</v>
      </c>
      <c r="U185" s="21">
        <f t="shared" si="37"/>
        <v>43795</v>
      </c>
      <c r="V185" s="21">
        <v>43798.0</v>
      </c>
      <c r="W185" s="31">
        <v>43838.0</v>
      </c>
      <c r="X185" s="23">
        <v>43777.0</v>
      </c>
      <c r="Y185" s="24">
        <v>43784.0</v>
      </c>
      <c r="Z185" s="25" t="s">
        <v>44</v>
      </c>
      <c r="AA185" s="23" t="s">
        <v>52</v>
      </c>
      <c r="AB185" s="23"/>
      <c r="AC185" s="23"/>
      <c r="AD185" s="23"/>
      <c r="AE185" s="23"/>
      <c r="AF185" s="23"/>
      <c r="AG185" s="23"/>
      <c r="AH185" s="23"/>
      <c r="AI185" s="16"/>
      <c r="AJ185" s="17"/>
      <c r="AK185" s="16"/>
      <c r="AL185" s="9"/>
    </row>
    <row r="186" ht="15.75" customHeight="1">
      <c r="A186" s="10">
        <v>327484.0</v>
      </c>
      <c r="B186" s="11"/>
      <c r="C186" s="12"/>
      <c r="D186" s="12" t="s">
        <v>58</v>
      </c>
      <c r="E186" s="13" t="str">
        <f>VLOOKUP(A186,Plan3!$A$2:$B$4859,2,FALSE)</f>
        <v>#N/A</v>
      </c>
      <c r="F186" s="10">
        <v>9.100974145E9</v>
      </c>
      <c r="G186" s="14" t="s">
        <v>763</v>
      </c>
      <c r="H186" s="14" t="s">
        <v>47</v>
      </c>
      <c r="I186" s="15" t="s">
        <v>40</v>
      </c>
      <c r="J186" s="15" t="s">
        <v>41</v>
      </c>
      <c r="K186" s="16" t="s">
        <v>48</v>
      </c>
      <c r="L186" s="17" t="s">
        <v>60</v>
      </c>
      <c r="M186" s="17" t="s">
        <v>60</v>
      </c>
      <c r="N186" s="17" t="str">
        <f t="shared" si="40"/>
        <v>#REF!</v>
      </c>
      <c r="O186" s="17" t="str">
        <f t="shared" si="41"/>
        <v>#REF!</v>
      </c>
      <c r="P186" s="18">
        <v>10529.0</v>
      </c>
      <c r="Q186" s="19">
        <v>2.0</v>
      </c>
      <c r="R186" s="20">
        <v>0.2</v>
      </c>
      <c r="S186" s="20">
        <v>0.0</v>
      </c>
      <c r="T186" s="21">
        <v>43791.0</v>
      </c>
      <c r="U186" s="21">
        <f t="shared" si="37"/>
        <v>43795</v>
      </c>
      <c r="V186" s="21">
        <v>43798.0</v>
      </c>
      <c r="W186" s="31">
        <v>43838.0</v>
      </c>
      <c r="X186" s="23">
        <v>43777.0</v>
      </c>
      <c r="Y186" s="24">
        <v>43784.0</v>
      </c>
      <c r="Z186" s="25" t="s">
        <v>44</v>
      </c>
      <c r="AA186" s="23" t="s">
        <v>52</v>
      </c>
      <c r="AB186" s="23"/>
      <c r="AC186" s="23"/>
      <c r="AD186" s="23"/>
      <c r="AE186" s="23"/>
      <c r="AF186" s="23"/>
      <c r="AG186" s="23"/>
      <c r="AH186" s="23"/>
      <c r="AI186" s="16"/>
      <c r="AJ186" s="17"/>
      <c r="AK186" s="16"/>
      <c r="AL186" s="9"/>
    </row>
    <row r="187" ht="15.75" customHeight="1">
      <c r="A187" s="10">
        <v>327489.0</v>
      </c>
      <c r="B187" s="11"/>
      <c r="C187" s="12"/>
      <c r="D187" s="12" t="s">
        <v>62</v>
      </c>
      <c r="E187" s="13" t="str">
        <f>VLOOKUP(A187,Plan3!$A$2:$B$4859,2,FALSE)</f>
        <v>#N/A</v>
      </c>
      <c r="F187" s="10">
        <v>9.100970156E9</v>
      </c>
      <c r="G187" s="14" t="s">
        <v>466</v>
      </c>
      <c r="H187" s="14" t="s">
        <v>47</v>
      </c>
      <c r="I187" s="15" t="s">
        <v>40</v>
      </c>
      <c r="J187" s="15" t="s">
        <v>41</v>
      </c>
      <c r="K187" s="16" t="s">
        <v>48</v>
      </c>
      <c r="L187" s="17" t="s">
        <v>242</v>
      </c>
      <c r="M187" s="17" t="s">
        <v>60</v>
      </c>
      <c r="N187" s="29" t="str">
        <f>VLOOKUP(A187,Plan2!$A$1:$F$92,5,FALSE)</f>
        <v>-8.7754452</v>
      </c>
      <c r="O187" s="29" t="str">
        <f>VLOOKUP(A187,Plan2!$A$1:$F$92,6,FALSE)</f>
        <v>-38.7654956</v>
      </c>
      <c r="P187" s="18">
        <v>42326.0</v>
      </c>
      <c r="Q187" s="19">
        <v>13.0</v>
      </c>
      <c r="R187" s="20">
        <v>0.26</v>
      </c>
      <c r="S187" s="20">
        <v>0.38</v>
      </c>
      <c r="T187" s="21">
        <v>43791.0</v>
      </c>
      <c r="U187" s="21">
        <f t="shared" si="37"/>
        <v>43795</v>
      </c>
      <c r="V187" s="21">
        <v>43798.0</v>
      </c>
      <c r="W187" s="31">
        <v>43843.0</v>
      </c>
      <c r="X187" s="23">
        <v>43777.0</v>
      </c>
      <c r="Y187" s="24">
        <v>43784.0</v>
      </c>
      <c r="Z187" s="25" t="s">
        <v>44</v>
      </c>
      <c r="AA187" s="23" t="s">
        <v>52</v>
      </c>
      <c r="AB187" s="23"/>
      <c r="AC187" s="23"/>
      <c r="AD187" s="23"/>
      <c r="AE187" s="23"/>
      <c r="AF187" s="23"/>
      <c r="AG187" s="23"/>
      <c r="AH187" s="23"/>
      <c r="AI187" s="16"/>
      <c r="AJ187" s="17"/>
      <c r="AK187" s="16"/>
      <c r="AL187" s="9"/>
    </row>
    <row r="188" ht="15.75" customHeight="1">
      <c r="A188" s="10">
        <v>327490.0</v>
      </c>
      <c r="B188" s="11"/>
      <c r="C188" s="12"/>
      <c r="D188" s="12" t="s">
        <v>117</v>
      </c>
      <c r="E188" s="13" t="str">
        <f>VLOOKUP(A188,Plan3!$A$2:$B$4859,2,FALSE)</f>
        <v>#N/A</v>
      </c>
      <c r="F188" s="10">
        <v>9.100968136E9</v>
      </c>
      <c r="G188" s="14" t="s">
        <v>323</v>
      </c>
      <c r="H188" s="14" t="s">
        <v>47</v>
      </c>
      <c r="I188" s="15" t="s">
        <v>40</v>
      </c>
      <c r="J188" s="15" t="s">
        <v>41</v>
      </c>
      <c r="K188" s="16" t="s">
        <v>42</v>
      </c>
      <c r="L188" s="17" t="s">
        <v>160</v>
      </c>
      <c r="M188" s="17" t="s">
        <v>60</v>
      </c>
      <c r="N188" s="29" t="str">
        <f>VLOOKUP(A188,Plan2!$A$1:$F$92,5,FALSE)</f>
        <v>-8.7194429</v>
      </c>
      <c r="O188" s="29" t="str">
        <f>VLOOKUP(A188,Plan2!$A$1:$F$92,6,FALSE)</f>
        <v>-39.047617</v>
      </c>
      <c r="P188" s="18">
        <v>25525.0</v>
      </c>
      <c r="Q188" s="19">
        <v>8.0</v>
      </c>
      <c r="R188" s="20">
        <v>0.2</v>
      </c>
      <c r="S188" s="20">
        <v>0.19</v>
      </c>
      <c r="T188" s="21">
        <v>43791.0</v>
      </c>
      <c r="U188" s="21">
        <f t="shared" si="37"/>
        <v>43795</v>
      </c>
      <c r="V188" s="21">
        <v>43798.0</v>
      </c>
      <c r="W188" s="31">
        <v>43838.0</v>
      </c>
      <c r="X188" s="23">
        <v>43777.0</v>
      </c>
      <c r="Y188" s="24">
        <v>43784.0</v>
      </c>
      <c r="Z188" s="25" t="s">
        <v>44</v>
      </c>
      <c r="AA188" s="23" t="s">
        <v>52</v>
      </c>
      <c r="AB188" s="23"/>
      <c r="AC188" s="23"/>
      <c r="AD188" s="23"/>
      <c r="AE188" s="23"/>
      <c r="AF188" s="23"/>
      <c r="AG188" s="23"/>
      <c r="AH188" s="23"/>
      <c r="AI188" s="16"/>
      <c r="AJ188" s="17"/>
      <c r="AK188" s="16"/>
      <c r="AL188" s="9"/>
    </row>
    <row r="189" ht="15.75" customHeight="1">
      <c r="A189" s="10">
        <v>327493.0</v>
      </c>
      <c r="B189" s="11"/>
      <c r="C189" s="12"/>
      <c r="D189" s="12" t="s">
        <v>77</v>
      </c>
      <c r="E189" s="13" t="str">
        <f>VLOOKUP(A189,Plan3!$A$2:$B$4859,2,FALSE)</f>
        <v>#N/A</v>
      </c>
      <c r="F189" s="10">
        <v>9.100969139E9</v>
      </c>
      <c r="G189" s="14" t="s">
        <v>765</v>
      </c>
      <c r="H189" s="14" t="s">
        <v>47</v>
      </c>
      <c r="I189" s="15" t="s">
        <v>40</v>
      </c>
      <c r="J189" s="15" t="s">
        <v>41</v>
      </c>
      <c r="K189" s="16" t="s">
        <v>48</v>
      </c>
      <c r="L189" s="17" t="s">
        <v>79</v>
      </c>
      <c r="M189" s="17" t="s">
        <v>60</v>
      </c>
      <c r="N189" s="17" t="str">
        <f>VLOOKUP(A189,'[1]Carteira de Novembro'!A$2:C$203,2,FALSE)</f>
        <v>#REF!</v>
      </c>
      <c r="O189" s="17" t="str">
        <f>VLOOKUP(A189,'[1]Carteira de Novembro'!A$2:C$203,3,FALSE)</f>
        <v>#REF!</v>
      </c>
      <c r="P189" s="18">
        <v>6308.0</v>
      </c>
      <c r="Q189" s="19">
        <v>2.0</v>
      </c>
      <c r="R189" s="20">
        <v>0.16</v>
      </c>
      <c r="S189" s="20">
        <v>0.0</v>
      </c>
      <c r="T189" s="21">
        <v>43791.0</v>
      </c>
      <c r="U189" s="21">
        <f t="shared" si="37"/>
        <v>43795</v>
      </c>
      <c r="V189" s="21">
        <v>43798.0</v>
      </c>
      <c r="W189" s="31">
        <v>43838.0</v>
      </c>
      <c r="X189" s="23">
        <v>43777.0</v>
      </c>
      <c r="Y189" s="24">
        <v>43784.0</v>
      </c>
      <c r="Z189" s="25" t="s">
        <v>44</v>
      </c>
      <c r="AA189" s="23" t="s">
        <v>52</v>
      </c>
      <c r="AB189" s="23"/>
      <c r="AC189" s="23"/>
      <c r="AD189" s="23"/>
      <c r="AE189" s="23"/>
      <c r="AF189" s="23"/>
      <c r="AG189" s="23"/>
      <c r="AH189" s="23"/>
      <c r="AI189" s="16"/>
      <c r="AJ189" s="17"/>
      <c r="AK189" s="16"/>
      <c r="AL189" s="9"/>
    </row>
    <row r="190" ht="15.75" customHeight="1">
      <c r="A190" s="10">
        <v>327495.0</v>
      </c>
      <c r="B190" s="11"/>
      <c r="C190" s="12"/>
      <c r="D190" s="12" t="s">
        <v>62</v>
      </c>
      <c r="E190" s="13" t="str">
        <f>VLOOKUP(A190,Plan3!$A$2:$B$4859,2,FALSE)</f>
        <v>#N/A</v>
      </c>
      <c r="F190" s="10">
        <v>9.100970638E9</v>
      </c>
      <c r="G190" s="14" t="s">
        <v>441</v>
      </c>
      <c r="H190" s="14" t="s">
        <v>47</v>
      </c>
      <c r="I190" s="15" t="s">
        <v>40</v>
      </c>
      <c r="J190" s="15" t="s">
        <v>41</v>
      </c>
      <c r="K190" s="16" t="s">
        <v>48</v>
      </c>
      <c r="L190" s="17" t="s">
        <v>64</v>
      </c>
      <c r="M190" s="17" t="s">
        <v>60</v>
      </c>
      <c r="N190" s="29" t="str">
        <f>VLOOKUP(A190,Plan2!$A$1:$F$92,5,FALSE)</f>
        <v>-8.379456</v>
      </c>
      <c r="O190" s="29" t="str">
        <f>VLOOKUP(A190,Plan2!$A$1:$F$92,6,FALSE)</f>
        <v>-38.511716</v>
      </c>
      <c r="P190" s="18">
        <v>4360.0</v>
      </c>
      <c r="Q190" s="19">
        <v>1.0</v>
      </c>
      <c r="R190" s="20">
        <v>0.0</v>
      </c>
      <c r="S190" s="20">
        <v>0.0</v>
      </c>
      <c r="T190" s="21">
        <v>43791.0</v>
      </c>
      <c r="U190" s="21">
        <f t="shared" si="37"/>
        <v>43795</v>
      </c>
      <c r="V190" s="21">
        <v>43798.0</v>
      </c>
      <c r="W190" s="31">
        <v>43838.0</v>
      </c>
      <c r="X190" s="23">
        <v>43777.0</v>
      </c>
      <c r="Y190" s="24">
        <v>43784.0</v>
      </c>
      <c r="Z190" s="25" t="s">
        <v>44</v>
      </c>
      <c r="AA190" s="23" t="s">
        <v>52</v>
      </c>
      <c r="AB190" s="23"/>
      <c r="AC190" s="23"/>
      <c r="AD190" s="23"/>
      <c r="AE190" s="23"/>
      <c r="AF190" s="23"/>
      <c r="AG190" s="23"/>
      <c r="AH190" s="23"/>
      <c r="AI190" s="16"/>
      <c r="AJ190" s="17"/>
      <c r="AK190" s="16"/>
      <c r="AL190" s="9"/>
    </row>
    <row r="191" ht="15.75" customHeight="1">
      <c r="A191" s="10">
        <v>328493.0</v>
      </c>
      <c r="B191" s="11"/>
      <c r="C191" s="12" t="s">
        <v>153</v>
      </c>
      <c r="D191" s="12" t="s">
        <v>62</v>
      </c>
      <c r="E191" s="13" t="str">
        <f>VLOOKUP(A191,Plan3!$A$2:$B$4859,2,FALSE)</f>
        <v>64 - EM CONSTRUCAO</v>
      </c>
      <c r="F191" s="10">
        <v>9.1009927E9</v>
      </c>
      <c r="G191" s="14" t="s">
        <v>449</v>
      </c>
      <c r="H191" s="14" t="s">
        <v>47</v>
      </c>
      <c r="I191" s="15" t="s">
        <v>40</v>
      </c>
      <c r="J191" s="15" t="s">
        <v>41</v>
      </c>
      <c r="K191" s="16" t="s">
        <v>608</v>
      </c>
      <c r="L191" s="17" t="s">
        <v>64</v>
      </c>
      <c r="M191" s="17" t="s">
        <v>60</v>
      </c>
      <c r="N191" s="29" t="str">
        <f>VLOOKUP(A191,Plan2!$A$1:$F$92,5,FALSE)</f>
        <v>-8.6025069</v>
      </c>
      <c r="O191" s="29" t="str">
        <f>VLOOKUP(A191,Plan2!$A$1:$F$92,6,FALSE)</f>
        <v>-38.5785665</v>
      </c>
      <c r="P191" s="26">
        <v>4042.0</v>
      </c>
      <c r="Q191" s="19">
        <v>0.0</v>
      </c>
      <c r="R191" s="20">
        <v>0.0</v>
      </c>
      <c r="S191" s="20">
        <v>0.0</v>
      </c>
      <c r="T191" s="21">
        <v>43770.0</v>
      </c>
      <c r="U191" s="21">
        <f t="shared" si="37"/>
        <v>43796</v>
      </c>
      <c r="V191" s="21">
        <v>43799.0</v>
      </c>
      <c r="W191" s="31"/>
      <c r="X191" s="24">
        <v>43770.0</v>
      </c>
      <c r="Y191" s="24">
        <v>43799.0</v>
      </c>
      <c r="Z191" s="25" t="s">
        <v>44</v>
      </c>
      <c r="AA191" s="25" t="s">
        <v>52</v>
      </c>
      <c r="AB191" s="25"/>
      <c r="AC191" s="25"/>
      <c r="AD191" s="25"/>
      <c r="AE191" s="25"/>
      <c r="AF191" s="25"/>
      <c r="AG191" s="25"/>
      <c r="AH191" s="25"/>
      <c r="AI191" s="27"/>
      <c r="AJ191" s="28"/>
      <c r="AK191" s="27"/>
      <c r="AL191" s="9"/>
    </row>
    <row r="192" ht="15.75" customHeight="1">
      <c r="A192" s="10">
        <v>319855.0</v>
      </c>
      <c r="B192" s="11"/>
      <c r="C192" s="12"/>
      <c r="D192" s="12" t="s">
        <v>37</v>
      </c>
      <c r="E192" s="13" t="str">
        <f>VLOOKUP(A192,Plan3!$A$2:$B$4859,2,FALSE)</f>
        <v>#N/A</v>
      </c>
      <c r="F192" s="10">
        <v>9.100867003E9</v>
      </c>
      <c r="G192" s="14" t="s">
        <v>809</v>
      </c>
      <c r="H192" s="14" t="s">
        <v>810</v>
      </c>
      <c r="I192" s="15" t="s">
        <v>811</v>
      </c>
      <c r="J192" s="15" t="s">
        <v>171</v>
      </c>
      <c r="K192" s="14" t="s">
        <v>812</v>
      </c>
      <c r="L192" s="17" t="s">
        <v>43</v>
      </c>
      <c r="M192" s="17" t="s">
        <v>43</v>
      </c>
      <c r="N192" s="17">
        <v>-8.1353831</v>
      </c>
      <c r="O192" s="17">
        <v>-38.445866</v>
      </c>
      <c r="P192" s="26">
        <v>3565.0</v>
      </c>
      <c r="Q192" s="19">
        <v>0.0</v>
      </c>
      <c r="R192" s="20">
        <v>0.0</v>
      </c>
      <c r="S192" s="20">
        <v>0.0</v>
      </c>
      <c r="T192" s="21">
        <v>43797.0</v>
      </c>
      <c r="U192" s="21">
        <f t="shared" si="37"/>
        <v>43796</v>
      </c>
      <c r="V192" s="21">
        <v>43799.0</v>
      </c>
      <c r="W192" s="31"/>
      <c r="X192" s="23">
        <v>43797.0</v>
      </c>
      <c r="Y192" s="24">
        <v>43799.0</v>
      </c>
      <c r="Z192" s="25" t="s">
        <v>44</v>
      </c>
      <c r="AA192" s="23" t="s">
        <v>45</v>
      </c>
      <c r="AB192" s="23"/>
      <c r="AC192" s="23"/>
      <c r="AD192" s="23"/>
      <c r="AE192" s="23"/>
      <c r="AF192" s="23"/>
      <c r="AG192" s="23"/>
      <c r="AH192" s="23"/>
      <c r="AI192" s="16"/>
      <c r="AJ192" s="17"/>
      <c r="AK192" s="16"/>
      <c r="AL192" s="9"/>
    </row>
    <row r="193" ht="15.75" customHeight="1">
      <c r="A193" s="10">
        <v>327114.0</v>
      </c>
      <c r="B193" s="11"/>
      <c r="C193" s="12"/>
      <c r="D193" s="12" t="s">
        <v>62</v>
      </c>
      <c r="E193" s="13" t="str">
        <f>VLOOKUP(A193,Plan3!$A$2:$B$4859,2,FALSE)</f>
        <v>#N/A</v>
      </c>
      <c r="F193" s="10">
        <v>9.100940772E9</v>
      </c>
      <c r="G193" s="14" t="s">
        <v>455</v>
      </c>
      <c r="H193" s="14" t="s">
        <v>826</v>
      </c>
      <c r="I193" s="15" t="s">
        <v>828</v>
      </c>
      <c r="J193" s="15" t="s">
        <v>167</v>
      </c>
      <c r="K193" s="16" t="s">
        <v>608</v>
      </c>
      <c r="L193" s="17" t="s">
        <v>64</v>
      </c>
      <c r="M193" s="17" t="s">
        <v>60</v>
      </c>
      <c r="N193" s="29" t="str">
        <f>VLOOKUP(A193,Plan2!$A$1:$F$92,5,FALSE)</f>
        <v>-8.599462</v>
      </c>
      <c r="O193" s="29" t="str">
        <f>VLOOKUP(A193,Plan2!$A$1:$F$92,6,FALSE)</f>
        <v>-38.5762459</v>
      </c>
      <c r="P193" s="26">
        <v>431.0</v>
      </c>
      <c r="Q193" s="19">
        <v>1.0</v>
      </c>
      <c r="R193" s="20">
        <v>0.0</v>
      </c>
      <c r="S193" s="20">
        <v>0.0</v>
      </c>
      <c r="T193" s="21">
        <v>43770.0</v>
      </c>
      <c r="U193" s="21">
        <f t="shared" si="37"/>
        <v>43796</v>
      </c>
      <c r="V193" s="21">
        <v>43799.0</v>
      </c>
      <c r="W193" s="22"/>
      <c r="X193" s="23">
        <v>43739.0</v>
      </c>
      <c r="Y193" s="24">
        <v>43769.0</v>
      </c>
      <c r="Z193" s="25" t="s">
        <v>44</v>
      </c>
      <c r="AA193" s="23" t="s">
        <v>45</v>
      </c>
      <c r="AB193" s="23"/>
      <c r="AC193" s="23" t="s">
        <v>109</v>
      </c>
      <c r="AD193" s="23"/>
      <c r="AE193" s="23"/>
      <c r="AF193" s="23"/>
      <c r="AG193" s="23"/>
      <c r="AH193" s="23"/>
      <c r="AI193" s="16"/>
      <c r="AJ193" s="17"/>
      <c r="AK193" s="16"/>
      <c r="AL193" s="9"/>
    </row>
    <row r="194" ht="15.75" customHeight="1">
      <c r="A194" s="10">
        <v>327178.0</v>
      </c>
      <c r="B194" s="11"/>
      <c r="C194" s="12"/>
      <c r="D194" s="12" t="s">
        <v>65</v>
      </c>
      <c r="E194" s="13" t="str">
        <f>VLOOKUP(A194,Plan3!$A$2:$B$4859,2,FALSE)</f>
        <v>#N/A</v>
      </c>
      <c r="F194" s="10">
        <v>9.100939951E9</v>
      </c>
      <c r="G194" s="14" t="s">
        <v>844</v>
      </c>
      <c r="H194" s="14" t="s">
        <v>826</v>
      </c>
      <c r="I194" s="15" t="s">
        <v>828</v>
      </c>
      <c r="J194" s="15" t="s">
        <v>167</v>
      </c>
      <c r="K194" s="16" t="s">
        <v>608</v>
      </c>
      <c r="L194" s="17" t="s">
        <v>67</v>
      </c>
      <c r="M194" s="17" t="s">
        <v>60</v>
      </c>
      <c r="N194" s="17" t="str">
        <f>VLOOKUP(A194,'[1]Carteira de Novembro'!A$2:C$203,2,FALSE)</f>
        <v>#REF!</v>
      </c>
      <c r="O194" s="17" t="str">
        <f>VLOOKUP(A194,'[1]Carteira de Novembro'!A$2:C$203,3,FALSE)</f>
        <v>#REF!</v>
      </c>
      <c r="P194" s="26">
        <v>431.0</v>
      </c>
      <c r="Q194" s="19">
        <v>1.0</v>
      </c>
      <c r="R194" s="20">
        <v>0.0</v>
      </c>
      <c r="S194" s="20">
        <v>0.0</v>
      </c>
      <c r="T194" s="21">
        <v>43770.0</v>
      </c>
      <c r="U194" s="21">
        <f t="shared" si="37"/>
        <v>43796</v>
      </c>
      <c r="V194" s="21">
        <v>43799.0</v>
      </c>
      <c r="W194" s="22"/>
      <c r="X194" s="23">
        <v>43739.0</v>
      </c>
      <c r="Y194" s="24">
        <v>43769.0</v>
      </c>
      <c r="Z194" s="25" t="s">
        <v>44</v>
      </c>
      <c r="AA194" s="23" t="s">
        <v>45</v>
      </c>
      <c r="AB194" s="23"/>
      <c r="AC194" s="23" t="s">
        <v>109</v>
      </c>
      <c r="AD194" s="23"/>
      <c r="AE194" s="23"/>
      <c r="AF194" s="23"/>
      <c r="AG194" s="23"/>
      <c r="AH194" s="23"/>
      <c r="AI194" s="16"/>
      <c r="AJ194" s="17"/>
      <c r="AK194" s="16"/>
      <c r="AL194" s="9"/>
    </row>
    <row r="195" ht="15.75" customHeight="1">
      <c r="A195" s="10">
        <v>327207.0</v>
      </c>
      <c r="B195" s="11"/>
      <c r="C195" s="12"/>
      <c r="D195" s="12" t="s">
        <v>74</v>
      </c>
      <c r="E195" s="13" t="str">
        <f>VLOOKUP(A195,Plan3!$A$2:$B$4859,2,FALSE)</f>
        <v>#N/A</v>
      </c>
      <c r="F195" s="10">
        <v>9.100939979E9</v>
      </c>
      <c r="G195" s="14" t="s">
        <v>348</v>
      </c>
      <c r="H195" s="14" t="s">
        <v>826</v>
      </c>
      <c r="I195" s="15" t="s">
        <v>828</v>
      </c>
      <c r="J195" s="15" t="s">
        <v>167</v>
      </c>
      <c r="K195" s="16" t="s">
        <v>608</v>
      </c>
      <c r="L195" s="17" t="s">
        <v>76</v>
      </c>
      <c r="M195" s="17" t="s">
        <v>60</v>
      </c>
      <c r="N195" s="29" t="str">
        <f>VLOOKUP(A195,Plan2!$A$1:$F$92,5,FALSE)</f>
        <v>-8.5122165</v>
      </c>
      <c r="O195" s="29" t="str">
        <f>VLOOKUP(A195,Plan2!$A$1:$F$92,6,FALSE)</f>
        <v>-39.3219621</v>
      </c>
      <c r="P195" s="18">
        <v>431.0</v>
      </c>
      <c r="Q195" s="19">
        <v>1.0</v>
      </c>
      <c r="R195" s="20">
        <v>0.0</v>
      </c>
      <c r="S195" s="20">
        <v>0.0</v>
      </c>
      <c r="T195" s="21">
        <v>43770.0</v>
      </c>
      <c r="U195" s="21">
        <f t="shared" si="37"/>
        <v>43796</v>
      </c>
      <c r="V195" s="21">
        <v>43799.0</v>
      </c>
      <c r="W195" s="22"/>
      <c r="X195" s="23">
        <v>43739.0</v>
      </c>
      <c r="Y195" s="24">
        <v>43769.0</v>
      </c>
      <c r="Z195" s="25" t="s">
        <v>44</v>
      </c>
      <c r="AA195" s="23" t="s">
        <v>45</v>
      </c>
      <c r="AB195" s="23"/>
      <c r="AC195" s="23" t="s">
        <v>109</v>
      </c>
      <c r="AD195" s="23"/>
      <c r="AE195" s="23"/>
      <c r="AF195" s="23"/>
      <c r="AG195" s="23"/>
      <c r="AH195" s="23"/>
      <c r="AI195" s="16"/>
      <c r="AJ195" s="17"/>
      <c r="AK195" s="16"/>
      <c r="AL195" s="9"/>
    </row>
    <row r="196" ht="15.75" customHeight="1">
      <c r="A196" s="10">
        <v>316877.0</v>
      </c>
      <c r="B196" s="11"/>
      <c r="C196" s="12"/>
      <c r="D196" s="12" t="s">
        <v>147</v>
      </c>
      <c r="E196" s="13" t="str">
        <f>VLOOKUP(A196,Plan3!$A$2:$B$4859,2,FALSE)</f>
        <v>#N/A</v>
      </c>
      <c r="F196" s="10">
        <v>9.100832815E9</v>
      </c>
      <c r="G196" s="14" t="s">
        <v>845</v>
      </c>
      <c r="H196" s="14" t="s">
        <v>47</v>
      </c>
      <c r="I196" s="15" t="s">
        <v>40</v>
      </c>
      <c r="J196" s="15" t="s">
        <v>41</v>
      </c>
      <c r="K196" s="16" t="s">
        <v>48</v>
      </c>
      <c r="L196" s="17" t="s">
        <v>226</v>
      </c>
      <c r="M196" s="17" t="s">
        <v>43</v>
      </c>
      <c r="N196" s="17" t="str">
        <f t="shared" ref="N196:N203" si="42">VLOOKUP(A196,'[1]Carteira de Novembro'!A$2:C$203,2,FALSE)</f>
        <v>#REF!</v>
      </c>
      <c r="O196" s="17" t="str">
        <f t="shared" ref="O196:O203" si="43">VLOOKUP(A196,'[1]Carteira de Novembro'!A$2:C$203,3,FALSE)</f>
        <v>#REF!</v>
      </c>
      <c r="P196" s="18">
        <v>12307.0</v>
      </c>
      <c r="Q196" s="19">
        <v>3.0</v>
      </c>
      <c r="R196" s="20">
        <v>0.32</v>
      </c>
      <c r="S196" s="20">
        <v>0.0</v>
      </c>
      <c r="T196" s="21">
        <v>43791.0</v>
      </c>
      <c r="U196" s="21">
        <f t="shared" si="37"/>
        <v>43825</v>
      </c>
      <c r="V196" s="21">
        <v>43828.0</v>
      </c>
      <c r="W196" s="31">
        <v>43871.0</v>
      </c>
      <c r="X196" s="24">
        <v>43791.0</v>
      </c>
      <c r="Y196" s="24">
        <v>43828.0</v>
      </c>
      <c r="Z196" s="25" t="s">
        <v>44</v>
      </c>
      <c r="AA196" s="23" t="s">
        <v>846</v>
      </c>
      <c r="AB196" s="23"/>
      <c r="AC196" s="23"/>
      <c r="AD196" s="23"/>
      <c r="AE196" s="23"/>
      <c r="AF196" s="23"/>
      <c r="AG196" s="23"/>
      <c r="AH196" s="23"/>
      <c r="AI196" s="16"/>
      <c r="AJ196" s="17"/>
      <c r="AK196" s="16"/>
      <c r="AL196" s="9"/>
    </row>
    <row r="197" ht="15.75" customHeight="1">
      <c r="A197" s="10">
        <v>328817.0</v>
      </c>
      <c r="B197" s="11"/>
      <c r="C197" s="12"/>
      <c r="D197" s="12" t="s">
        <v>74</v>
      </c>
      <c r="E197" s="13" t="str">
        <f>VLOOKUP(A197,Plan3!$A$2:$B$4859,2,FALSE)</f>
        <v>#N/A</v>
      </c>
      <c r="F197" s="10">
        <v>9.100983649E9</v>
      </c>
      <c r="G197" s="14" t="s">
        <v>847</v>
      </c>
      <c r="H197" s="14"/>
      <c r="I197" s="15"/>
      <c r="J197" s="15" t="s">
        <v>41</v>
      </c>
      <c r="K197" s="16" t="s">
        <v>42</v>
      </c>
      <c r="L197" s="17" t="s">
        <v>76</v>
      </c>
      <c r="M197" s="17" t="s">
        <v>60</v>
      </c>
      <c r="N197" s="17" t="str">
        <f t="shared" si="42"/>
        <v>#REF!</v>
      </c>
      <c r="O197" s="17" t="str">
        <f t="shared" si="43"/>
        <v>#REF!</v>
      </c>
      <c r="P197" s="18">
        <v>9244.0</v>
      </c>
      <c r="Q197" s="19">
        <v>2.0</v>
      </c>
      <c r="R197" s="20">
        <v>0.0</v>
      </c>
      <c r="S197" s="20">
        <v>0.02</v>
      </c>
      <c r="T197" s="21">
        <v>43791.0</v>
      </c>
      <c r="U197" s="21">
        <f t="shared" si="37"/>
        <v>43825</v>
      </c>
      <c r="V197" s="21">
        <v>43828.0</v>
      </c>
      <c r="W197" s="31">
        <v>43871.0</v>
      </c>
      <c r="X197" s="24">
        <v>43791.0</v>
      </c>
      <c r="Y197" s="24">
        <v>43828.0</v>
      </c>
      <c r="Z197" s="25" t="s">
        <v>44</v>
      </c>
      <c r="AA197" s="25" t="s">
        <v>846</v>
      </c>
      <c r="AB197" s="25"/>
      <c r="AC197" s="25"/>
      <c r="AD197" s="25"/>
      <c r="AE197" s="25"/>
      <c r="AF197" s="25"/>
      <c r="AG197" s="25"/>
      <c r="AH197" s="25"/>
      <c r="AI197" s="27"/>
      <c r="AJ197" s="28"/>
      <c r="AK197" s="27"/>
      <c r="AL197" s="9"/>
    </row>
    <row r="198" ht="15.75" customHeight="1">
      <c r="A198" s="10">
        <v>328873.0</v>
      </c>
      <c r="B198" s="11"/>
      <c r="C198" s="12"/>
      <c r="D198" s="12" t="s">
        <v>77</v>
      </c>
      <c r="E198" s="13" t="str">
        <f>VLOOKUP(A198,Plan3!$A$2:$B$4859,2,FALSE)</f>
        <v>#N/A</v>
      </c>
      <c r="F198" s="10">
        <v>9.100989206E9</v>
      </c>
      <c r="G198" s="14" t="s">
        <v>850</v>
      </c>
      <c r="H198" s="14"/>
      <c r="I198" s="15"/>
      <c r="J198" s="15" t="s">
        <v>41</v>
      </c>
      <c r="K198" s="16" t="s">
        <v>48</v>
      </c>
      <c r="L198" s="17" t="s">
        <v>79</v>
      </c>
      <c r="M198" s="17" t="s">
        <v>60</v>
      </c>
      <c r="N198" s="17" t="str">
        <f t="shared" si="42"/>
        <v>#REF!</v>
      </c>
      <c r="O198" s="17" t="str">
        <f t="shared" si="43"/>
        <v>#REF!</v>
      </c>
      <c r="P198" s="18">
        <v>8781.0</v>
      </c>
      <c r="Q198" s="19">
        <v>6.0</v>
      </c>
      <c r="R198" s="20">
        <v>0.0</v>
      </c>
      <c r="S198" s="20">
        <v>0.31</v>
      </c>
      <c r="T198" s="21">
        <v>43791.0</v>
      </c>
      <c r="U198" s="21">
        <f t="shared" si="37"/>
        <v>43825</v>
      </c>
      <c r="V198" s="21">
        <v>43828.0</v>
      </c>
      <c r="W198" s="31">
        <v>43811.0</v>
      </c>
      <c r="X198" s="24">
        <v>43791.0</v>
      </c>
      <c r="Y198" s="24">
        <v>43828.0</v>
      </c>
      <c r="Z198" s="25" t="s">
        <v>44</v>
      </c>
      <c r="AA198" s="25" t="s">
        <v>846</v>
      </c>
      <c r="AB198" s="25"/>
      <c r="AC198" s="25"/>
      <c r="AD198" s="25"/>
      <c r="AE198" s="25"/>
      <c r="AF198" s="25"/>
      <c r="AG198" s="25"/>
      <c r="AH198" s="25"/>
      <c r="AI198" s="27"/>
      <c r="AJ198" s="28"/>
      <c r="AK198" s="27"/>
      <c r="AL198" s="9"/>
    </row>
    <row r="199" ht="15.75" customHeight="1">
      <c r="A199" s="10">
        <v>328874.0</v>
      </c>
      <c r="B199" s="11"/>
      <c r="C199" s="12"/>
      <c r="D199" s="12" t="s">
        <v>58</v>
      </c>
      <c r="E199" s="13" t="str">
        <f>VLOOKUP(A199,Plan3!$A$2:$B$4859,2,FALSE)</f>
        <v>#N/A</v>
      </c>
      <c r="F199" s="10">
        <v>9.101001651E9</v>
      </c>
      <c r="G199" s="14" t="s">
        <v>856</v>
      </c>
      <c r="H199" s="14"/>
      <c r="I199" s="15"/>
      <c r="J199" s="15" t="s">
        <v>41</v>
      </c>
      <c r="K199" s="16" t="s">
        <v>48</v>
      </c>
      <c r="L199" s="17" t="s">
        <v>73</v>
      </c>
      <c r="M199" s="17" t="s">
        <v>60</v>
      </c>
      <c r="N199" s="17" t="str">
        <f t="shared" si="42"/>
        <v>#REF!</v>
      </c>
      <c r="O199" s="17" t="str">
        <f t="shared" si="43"/>
        <v>#REF!</v>
      </c>
      <c r="P199" s="18">
        <v>10146.0</v>
      </c>
      <c r="Q199" s="19">
        <v>3.0</v>
      </c>
      <c r="R199" s="20">
        <v>0.26</v>
      </c>
      <c r="S199" s="20">
        <v>0.0</v>
      </c>
      <c r="T199" s="21">
        <v>43791.0</v>
      </c>
      <c r="U199" s="21">
        <f t="shared" si="37"/>
        <v>43825</v>
      </c>
      <c r="V199" s="21">
        <v>43828.0</v>
      </c>
      <c r="W199" s="31">
        <v>43871.0</v>
      </c>
      <c r="X199" s="24">
        <v>43791.0</v>
      </c>
      <c r="Y199" s="24">
        <v>43828.0</v>
      </c>
      <c r="Z199" s="25" t="s">
        <v>44</v>
      </c>
      <c r="AA199" s="25" t="s">
        <v>846</v>
      </c>
      <c r="AB199" s="25"/>
      <c r="AC199" s="25"/>
      <c r="AD199" s="25"/>
      <c r="AE199" s="25"/>
      <c r="AF199" s="25"/>
      <c r="AG199" s="25"/>
      <c r="AH199" s="25"/>
      <c r="AI199" s="27"/>
      <c r="AJ199" s="28"/>
      <c r="AK199" s="27"/>
      <c r="AL199" s="9"/>
    </row>
    <row r="200" ht="15.75" customHeight="1">
      <c r="A200" s="10">
        <v>328891.0</v>
      </c>
      <c r="B200" s="11"/>
      <c r="C200" s="12"/>
      <c r="D200" s="12" t="s">
        <v>154</v>
      </c>
      <c r="E200" s="13" t="str">
        <f>VLOOKUP(A200,Plan3!$A$2:$B$4859,2,FALSE)</f>
        <v>#N/A</v>
      </c>
      <c r="F200" s="10">
        <v>9.100997675E9</v>
      </c>
      <c r="G200" s="14" t="s">
        <v>857</v>
      </c>
      <c r="H200" s="14"/>
      <c r="I200" s="15"/>
      <c r="J200" s="15" t="s">
        <v>41</v>
      </c>
      <c r="K200" s="16" t="s">
        <v>48</v>
      </c>
      <c r="L200" s="17" t="s">
        <v>142</v>
      </c>
      <c r="M200" s="17" t="s">
        <v>60</v>
      </c>
      <c r="N200" s="17" t="str">
        <f t="shared" si="42"/>
        <v>#REF!</v>
      </c>
      <c r="O200" s="17" t="str">
        <f t="shared" si="43"/>
        <v>#REF!</v>
      </c>
      <c r="P200" s="26">
        <v>41350.0</v>
      </c>
      <c r="Q200" s="19">
        <v>11.0</v>
      </c>
      <c r="R200" s="20">
        <v>0.35</v>
      </c>
      <c r="S200" s="20">
        <v>0.13</v>
      </c>
      <c r="T200" s="21">
        <v>43791.0</v>
      </c>
      <c r="U200" s="21">
        <f t="shared" si="37"/>
        <v>43825</v>
      </c>
      <c r="V200" s="21">
        <v>43828.0</v>
      </c>
      <c r="W200" s="31">
        <v>43871.0</v>
      </c>
      <c r="X200" s="24">
        <v>43791.0</v>
      </c>
      <c r="Y200" s="24">
        <v>43828.0</v>
      </c>
      <c r="Z200" s="25" t="s">
        <v>44</v>
      </c>
      <c r="AA200" s="25" t="s">
        <v>846</v>
      </c>
      <c r="AB200" s="25"/>
      <c r="AC200" s="25"/>
      <c r="AD200" s="25"/>
      <c r="AE200" s="25"/>
      <c r="AF200" s="25"/>
      <c r="AG200" s="25"/>
      <c r="AH200" s="25"/>
      <c r="AI200" s="27"/>
      <c r="AJ200" s="28"/>
      <c r="AK200" s="27"/>
      <c r="AL200" s="9"/>
    </row>
    <row r="201" ht="15.75" customHeight="1">
      <c r="A201" s="10">
        <v>328905.0</v>
      </c>
      <c r="B201" s="11"/>
      <c r="C201" s="12"/>
      <c r="D201" s="12" t="s">
        <v>97</v>
      </c>
      <c r="E201" s="13" t="str">
        <f>VLOOKUP(A201,Plan3!$A$2:$B$4859,2,FALSE)</f>
        <v>#N/A</v>
      </c>
      <c r="F201" s="10">
        <v>9.100995147E9</v>
      </c>
      <c r="G201" s="14" t="s">
        <v>858</v>
      </c>
      <c r="H201" s="14"/>
      <c r="I201" s="15"/>
      <c r="J201" s="15" t="s">
        <v>41</v>
      </c>
      <c r="K201" s="16" t="s">
        <v>48</v>
      </c>
      <c r="L201" s="17" t="s">
        <v>859</v>
      </c>
      <c r="M201" s="17" t="s">
        <v>43</v>
      </c>
      <c r="N201" s="17" t="str">
        <f t="shared" si="42"/>
        <v>#REF!</v>
      </c>
      <c r="O201" s="17" t="str">
        <f t="shared" si="43"/>
        <v>#REF!</v>
      </c>
      <c r="P201" s="18">
        <v>1892.0</v>
      </c>
      <c r="Q201" s="19">
        <v>1.0</v>
      </c>
      <c r="R201" s="20">
        <v>0.0</v>
      </c>
      <c r="S201" s="20">
        <v>0.04</v>
      </c>
      <c r="T201" s="21">
        <v>43791.0</v>
      </c>
      <c r="U201" s="21">
        <f t="shared" si="37"/>
        <v>43825</v>
      </c>
      <c r="V201" s="21">
        <v>43828.0</v>
      </c>
      <c r="W201" s="31">
        <v>43811.0</v>
      </c>
      <c r="X201" s="24">
        <v>43791.0</v>
      </c>
      <c r="Y201" s="24">
        <v>43828.0</v>
      </c>
      <c r="Z201" s="25" t="s">
        <v>44</v>
      </c>
      <c r="AA201" s="25" t="s">
        <v>846</v>
      </c>
      <c r="AB201" s="25"/>
      <c r="AC201" s="25"/>
      <c r="AD201" s="25"/>
      <c r="AE201" s="25"/>
      <c r="AF201" s="25"/>
      <c r="AG201" s="25"/>
      <c r="AH201" s="25"/>
      <c r="AI201" s="27"/>
      <c r="AJ201" s="28"/>
      <c r="AK201" s="27"/>
      <c r="AL201" s="9"/>
    </row>
    <row r="202" ht="15.75" customHeight="1">
      <c r="A202" s="10">
        <v>328908.0</v>
      </c>
      <c r="B202" s="11"/>
      <c r="C202" s="12"/>
      <c r="D202" s="12" t="s">
        <v>82</v>
      </c>
      <c r="E202" s="13" t="str">
        <f>VLOOKUP(A202,Plan3!$A$2:$B$4859,2,FALSE)</f>
        <v>#N/A</v>
      </c>
      <c r="F202" s="10">
        <v>9.100993654E9</v>
      </c>
      <c r="G202" s="14" t="s">
        <v>860</v>
      </c>
      <c r="H202" s="14"/>
      <c r="I202" s="15"/>
      <c r="J202" s="15" t="s">
        <v>41</v>
      </c>
      <c r="K202" s="16" t="s">
        <v>48</v>
      </c>
      <c r="L202" s="17" t="s">
        <v>84</v>
      </c>
      <c r="M202" s="17" t="s">
        <v>60</v>
      </c>
      <c r="N202" s="17" t="str">
        <f t="shared" si="42"/>
        <v>#REF!</v>
      </c>
      <c r="O202" s="17" t="str">
        <f t="shared" si="43"/>
        <v>#REF!</v>
      </c>
      <c r="P202" s="26">
        <v>16360.0</v>
      </c>
      <c r="Q202" s="19">
        <v>4.0</v>
      </c>
      <c r="R202" s="20">
        <v>0.31</v>
      </c>
      <c r="S202" s="20">
        <v>0.0</v>
      </c>
      <c r="T202" s="21">
        <v>43791.0</v>
      </c>
      <c r="U202" s="21">
        <f t="shared" si="37"/>
        <v>43825</v>
      </c>
      <c r="V202" s="21">
        <v>43828.0</v>
      </c>
      <c r="W202" s="31">
        <v>43871.0</v>
      </c>
      <c r="X202" s="24">
        <v>43791.0</v>
      </c>
      <c r="Y202" s="24">
        <v>43828.0</v>
      </c>
      <c r="Z202" s="25" t="s">
        <v>44</v>
      </c>
      <c r="AA202" s="25" t="s">
        <v>846</v>
      </c>
      <c r="AB202" s="25"/>
      <c r="AC202" s="25"/>
      <c r="AD202" s="25"/>
      <c r="AE202" s="25"/>
      <c r="AF202" s="25"/>
      <c r="AG202" s="25"/>
      <c r="AH202" s="25"/>
      <c r="AI202" s="27"/>
      <c r="AJ202" s="28"/>
      <c r="AK202" s="27"/>
      <c r="AL202" s="9"/>
    </row>
    <row r="203" ht="15.75" customHeight="1">
      <c r="A203" s="10">
        <v>329168.0</v>
      </c>
      <c r="B203" s="11"/>
      <c r="C203" s="12"/>
      <c r="D203" s="12" t="s">
        <v>93</v>
      </c>
      <c r="E203" s="13" t="str">
        <f>VLOOKUP(A203,Plan3!$A$2:$B$4859,2,FALSE)</f>
        <v>#N/A</v>
      </c>
      <c r="F203" s="10">
        <v>9.100880594E9</v>
      </c>
      <c r="G203" s="14" t="s">
        <v>861</v>
      </c>
      <c r="H203" s="14"/>
      <c r="I203" s="15"/>
      <c r="J203" s="15" t="s">
        <v>41</v>
      </c>
      <c r="K203" s="16" t="s">
        <v>48</v>
      </c>
      <c r="L203" s="17" t="s">
        <v>135</v>
      </c>
      <c r="M203" s="17" t="s">
        <v>43</v>
      </c>
      <c r="N203" s="17" t="str">
        <f t="shared" si="42"/>
        <v>#REF!</v>
      </c>
      <c r="O203" s="17" t="str">
        <f t="shared" si="43"/>
        <v>#REF!</v>
      </c>
      <c r="P203" s="26">
        <v>26161.0</v>
      </c>
      <c r="Q203" s="19">
        <v>12.0</v>
      </c>
      <c r="R203" s="20">
        <v>0.58</v>
      </c>
      <c r="S203" s="20">
        <v>0.33</v>
      </c>
      <c r="T203" s="21">
        <v>43791.0</v>
      </c>
      <c r="U203" s="21">
        <f t="shared" si="37"/>
        <v>43825</v>
      </c>
      <c r="V203" s="21">
        <v>43828.0</v>
      </c>
      <c r="W203" s="31">
        <v>43868.0</v>
      </c>
      <c r="X203" s="24">
        <v>43791.0</v>
      </c>
      <c r="Y203" s="24">
        <v>43828.0</v>
      </c>
      <c r="Z203" s="25" t="s">
        <v>44</v>
      </c>
      <c r="AA203" s="25" t="s">
        <v>846</v>
      </c>
      <c r="AB203" s="25"/>
      <c r="AC203" s="25"/>
      <c r="AD203" s="25"/>
      <c r="AE203" s="25"/>
      <c r="AF203" s="25"/>
      <c r="AG203" s="25"/>
      <c r="AH203" s="25"/>
      <c r="AI203" s="27"/>
      <c r="AJ203" s="28"/>
      <c r="AK203" s="27"/>
      <c r="AL203" s="9"/>
    </row>
    <row r="204" ht="15.75" customHeight="1">
      <c r="A204" s="148"/>
      <c r="B204" s="149"/>
      <c r="C204" s="150"/>
      <c r="D204" s="150"/>
      <c r="E204" s="151"/>
      <c r="F204" s="149"/>
      <c r="G204" s="148"/>
      <c r="H204" s="148"/>
      <c r="I204" s="152"/>
      <c r="J204" s="152"/>
      <c r="K204" s="9"/>
      <c r="L204" s="153"/>
      <c r="M204" s="153"/>
      <c r="N204" s="153"/>
      <c r="O204" s="153"/>
      <c r="P204" s="154"/>
      <c r="Q204" s="155"/>
      <c r="R204" s="156"/>
      <c r="S204" s="157"/>
      <c r="T204" s="158"/>
      <c r="U204" s="158"/>
      <c r="V204" s="158"/>
      <c r="W204" s="157"/>
      <c r="X204" s="159"/>
      <c r="Y204" s="159"/>
      <c r="Z204" s="159"/>
      <c r="AA204" s="159"/>
      <c r="AB204" s="159"/>
      <c r="AC204" s="159"/>
      <c r="AD204" s="159"/>
      <c r="AE204" s="159"/>
      <c r="AF204" s="159"/>
      <c r="AG204" s="159"/>
      <c r="AH204" s="159"/>
      <c r="AI204" s="9"/>
      <c r="AJ204" s="153"/>
      <c r="AK204" s="160"/>
      <c r="AL204" s="9"/>
    </row>
    <row r="205" ht="15.75" customHeight="1">
      <c r="A205" s="148"/>
      <c r="B205" s="149"/>
      <c r="C205" s="150"/>
      <c r="D205" s="150"/>
      <c r="E205" s="151"/>
      <c r="F205" s="149"/>
      <c r="G205" s="148"/>
      <c r="H205" s="148"/>
      <c r="I205" s="152"/>
      <c r="J205" s="152"/>
      <c r="K205" s="9"/>
      <c r="L205" s="153"/>
      <c r="M205" s="153"/>
      <c r="N205" s="153"/>
      <c r="O205" s="153"/>
      <c r="P205" s="154"/>
      <c r="Q205" s="155"/>
      <c r="R205" s="156"/>
      <c r="S205" s="157"/>
      <c r="T205" s="158"/>
      <c r="U205" s="158"/>
      <c r="V205" s="158"/>
      <c r="W205" s="157"/>
      <c r="X205" s="159"/>
      <c r="Y205" s="159"/>
      <c r="Z205" s="159"/>
      <c r="AA205" s="159"/>
      <c r="AB205" s="159"/>
      <c r="AC205" s="159"/>
      <c r="AD205" s="159"/>
      <c r="AE205" s="159"/>
      <c r="AF205" s="159"/>
      <c r="AG205" s="159"/>
      <c r="AH205" s="159"/>
      <c r="AI205" s="9"/>
      <c r="AJ205" s="153"/>
      <c r="AK205" s="160"/>
      <c r="AL205" s="9"/>
    </row>
    <row r="206" ht="15.75" customHeight="1">
      <c r="A206" s="148"/>
      <c r="B206" s="149"/>
      <c r="C206" s="150"/>
      <c r="D206" s="150"/>
      <c r="E206" s="151"/>
      <c r="F206" s="149"/>
      <c r="G206" s="148"/>
      <c r="H206" s="148"/>
      <c r="I206" s="152"/>
      <c r="J206" s="152"/>
      <c r="K206" s="9"/>
      <c r="L206" s="153"/>
      <c r="M206" s="153"/>
      <c r="N206" s="153"/>
      <c r="O206" s="153"/>
      <c r="P206" s="154"/>
      <c r="Q206" s="155"/>
      <c r="R206" s="156"/>
      <c r="S206" s="157"/>
      <c r="T206" s="158"/>
      <c r="U206" s="158"/>
      <c r="V206" s="158"/>
      <c r="W206" s="157"/>
      <c r="X206" s="159"/>
      <c r="Y206" s="159"/>
      <c r="Z206" s="159"/>
      <c r="AA206" s="159"/>
      <c r="AB206" s="159"/>
      <c r="AC206" s="159"/>
      <c r="AD206" s="159"/>
      <c r="AE206" s="159"/>
      <c r="AF206" s="159"/>
      <c r="AG206" s="159"/>
      <c r="AH206" s="159"/>
      <c r="AI206" s="9"/>
      <c r="AJ206" s="153"/>
      <c r="AK206" s="160"/>
      <c r="AL206" s="9"/>
    </row>
    <row r="207" ht="15.75" customHeight="1">
      <c r="A207" s="148"/>
      <c r="B207" s="149"/>
      <c r="C207" s="150"/>
      <c r="D207" s="150"/>
      <c r="E207" s="151"/>
      <c r="F207" s="149"/>
      <c r="G207" s="148"/>
      <c r="H207" s="148"/>
      <c r="I207" s="152"/>
      <c r="J207" s="152"/>
      <c r="K207" s="9"/>
      <c r="L207" s="153"/>
      <c r="M207" s="153"/>
      <c r="N207" s="153"/>
      <c r="O207" s="153"/>
      <c r="P207" s="154"/>
      <c r="Q207" s="155"/>
      <c r="R207" s="156"/>
      <c r="S207" s="157"/>
      <c r="T207" s="158"/>
      <c r="U207" s="158"/>
      <c r="V207" s="158"/>
      <c r="W207" s="157"/>
      <c r="X207" s="159"/>
      <c r="Y207" s="159"/>
      <c r="Z207" s="159"/>
      <c r="AA207" s="159"/>
      <c r="AB207" s="159"/>
      <c r="AC207" s="159"/>
      <c r="AD207" s="159"/>
      <c r="AE207" s="159"/>
      <c r="AF207" s="159"/>
      <c r="AG207" s="159"/>
      <c r="AH207" s="159"/>
      <c r="AI207" s="9"/>
      <c r="AJ207" s="153"/>
      <c r="AK207" s="160"/>
      <c r="AL207" s="9"/>
    </row>
    <row r="208" ht="15.75" customHeight="1">
      <c r="A208" s="148"/>
      <c r="B208" s="149"/>
      <c r="C208" s="150"/>
      <c r="D208" s="150"/>
      <c r="E208" s="151"/>
      <c r="F208" s="149"/>
      <c r="G208" s="148"/>
      <c r="H208" s="148"/>
      <c r="I208" s="152"/>
      <c r="J208" s="152"/>
      <c r="K208" s="9"/>
      <c r="L208" s="153"/>
      <c r="M208" s="153"/>
      <c r="N208" s="153"/>
      <c r="O208" s="153"/>
      <c r="P208" s="154"/>
      <c r="Q208" s="155"/>
      <c r="R208" s="156"/>
      <c r="S208" s="157"/>
      <c r="T208" s="158"/>
      <c r="U208" s="158"/>
      <c r="V208" s="158"/>
      <c r="W208" s="157"/>
      <c r="X208" s="159"/>
      <c r="Y208" s="159"/>
      <c r="Z208" s="159"/>
      <c r="AA208" s="159"/>
      <c r="AB208" s="159"/>
      <c r="AC208" s="159"/>
      <c r="AD208" s="159"/>
      <c r="AE208" s="159"/>
      <c r="AF208" s="159"/>
      <c r="AG208" s="159"/>
      <c r="AH208" s="159"/>
      <c r="AI208" s="9"/>
      <c r="AJ208" s="153"/>
      <c r="AK208" s="160"/>
      <c r="AL208" s="9"/>
    </row>
    <row r="209" ht="15.75" customHeight="1">
      <c r="A209" s="148"/>
      <c r="B209" s="149"/>
      <c r="C209" s="150"/>
      <c r="D209" s="150"/>
      <c r="E209" s="151"/>
      <c r="F209" s="149"/>
      <c r="G209" s="148"/>
      <c r="H209" s="148"/>
      <c r="I209" s="152"/>
      <c r="J209" s="152"/>
      <c r="K209" s="9"/>
      <c r="L209" s="153"/>
      <c r="M209" s="153"/>
      <c r="N209" s="153"/>
      <c r="O209" s="153"/>
      <c r="P209" s="154"/>
      <c r="Q209" s="155"/>
      <c r="R209" s="156"/>
      <c r="S209" s="157"/>
      <c r="T209" s="158"/>
      <c r="U209" s="158"/>
      <c r="V209" s="158"/>
      <c r="W209" s="157"/>
      <c r="X209" s="159"/>
      <c r="Y209" s="159"/>
      <c r="Z209" s="159"/>
      <c r="AA209" s="159"/>
      <c r="AB209" s="159"/>
      <c r="AC209" s="159"/>
      <c r="AD209" s="159"/>
      <c r="AE209" s="159"/>
      <c r="AF209" s="159"/>
      <c r="AG209" s="159"/>
      <c r="AH209" s="159"/>
      <c r="AI209" s="9"/>
      <c r="AJ209" s="153"/>
      <c r="AK209" s="160"/>
      <c r="AL209" s="9"/>
    </row>
    <row r="210" ht="15.75" customHeight="1">
      <c r="A210" s="148"/>
      <c r="B210" s="149"/>
      <c r="C210" s="150"/>
      <c r="D210" s="150"/>
      <c r="E210" s="151"/>
      <c r="F210" s="149"/>
      <c r="G210" s="148"/>
      <c r="H210" s="148"/>
      <c r="I210" s="152"/>
      <c r="J210" s="152"/>
      <c r="K210" s="9"/>
      <c r="L210" s="153"/>
      <c r="M210" s="153"/>
      <c r="N210" s="153"/>
      <c r="O210" s="153"/>
      <c r="P210" s="154"/>
      <c r="Q210" s="155"/>
      <c r="R210" s="156"/>
      <c r="S210" s="157"/>
      <c r="T210" s="158"/>
      <c r="U210" s="158"/>
      <c r="V210" s="158"/>
      <c r="W210" s="157"/>
      <c r="X210" s="159"/>
      <c r="Y210" s="159"/>
      <c r="Z210" s="159"/>
      <c r="AA210" s="159"/>
      <c r="AB210" s="159"/>
      <c r="AC210" s="159"/>
      <c r="AD210" s="159"/>
      <c r="AE210" s="159"/>
      <c r="AF210" s="159"/>
      <c r="AG210" s="159"/>
      <c r="AH210" s="159"/>
      <c r="AI210" s="9"/>
      <c r="AJ210" s="153"/>
      <c r="AK210" s="160"/>
      <c r="AL210" s="9"/>
    </row>
    <row r="211" ht="15.75" customHeight="1">
      <c r="A211" s="148"/>
      <c r="B211" s="149"/>
      <c r="C211" s="150"/>
      <c r="D211" s="150"/>
      <c r="E211" s="151"/>
      <c r="F211" s="149"/>
      <c r="G211" s="148"/>
      <c r="H211" s="148"/>
      <c r="I211" s="152"/>
      <c r="J211" s="152"/>
      <c r="K211" s="9"/>
      <c r="L211" s="153"/>
      <c r="M211" s="153"/>
      <c r="N211" s="153"/>
      <c r="O211" s="153"/>
      <c r="P211" s="154"/>
      <c r="Q211" s="155"/>
      <c r="R211" s="156"/>
      <c r="S211" s="157"/>
      <c r="T211" s="158"/>
      <c r="U211" s="158"/>
      <c r="V211" s="158"/>
      <c r="W211" s="157"/>
      <c r="X211" s="159"/>
      <c r="Y211" s="159"/>
      <c r="Z211" s="159"/>
      <c r="AA211" s="159"/>
      <c r="AB211" s="159"/>
      <c r="AC211" s="159"/>
      <c r="AD211" s="159"/>
      <c r="AE211" s="159"/>
      <c r="AF211" s="159"/>
      <c r="AG211" s="159"/>
      <c r="AH211" s="159"/>
      <c r="AI211" s="9"/>
      <c r="AJ211" s="153"/>
      <c r="AK211" s="160"/>
      <c r="AL211" s="9"/>
    </row>
    <row r="212" ht="15.75" customHeight="1">
      <c r="A212" s="148"/>
      <c r="B212" s="149"/>
      <c r="C212" s="150"/>
      <c r="D212" s="150"/>
      <c r="E212" s="151"/>
      <c r="F212" s="149"/>
      <c r="G212" s="148"/>
      <c r="H212" s="148"/>
      <c r="I212" s="152"/>
      <c r="J212" s="152"/>
      <c r="K212" s="9"/>
      <c r="L212" s="153"/>
      <c r="M212" s="153"/>
      <c r="N212" s="153"/>
      <c r="O212" s="153"/>
      <c r="P212" s="154"/>
      <c r="Q212" s="155"/>
      <c r="R212" s="161"/>
      <c r="S212" s="157"/>
      <c r="T212" s="158"/>
      <c r="U212" s="158"/>
      <c r="V212" s="158"/>
      <c r="W212" s="157"/>
      <c r="X212" s="159"/>
      <c r="Y212" s="159"/>
      <c r="Z212" s="159"/>
      <c r="AA212" s="159"/>
      <c r="AB212" s="159"/>
      <c r="AC212" s="159"/>
      <c r="AD212" s="159"/>
      <c r="AE212" s="159"/>
      <c r="AF212" s="159"/>
      <c r="AG212" s="159"/>
      <c r="AH212" s="159"/>
      <c r="AI212" s="9"/>
      <c r="AJ212" s="153"/>
      <c r="AK212" s="160"/>
      <c r="AL212" s="9"/>
    </row>
    <row r="213" ht="15.75" customHeight="1">
      <c r="A213" s="148"/>
      <c r="B213" s="149"/>
      <c r="C213" s="150"/>
      <c r="D213" s="150"/>
      <c r="E213" s="151"/>
      <c r="F213" s="149"/>
      <c r="G213" s="148"/>
      <c r="H213" s="148"/>
      <c r="I213" s="152"/>
      <c r="J213" s="152"/>
      <c r="K213" s="9"/>
      <c r="L213" s="153"/>
      <c r="M213" s="153"/>
      <c r="N213" s="153"/>
      <c r="O213" s="153"/>
      <c r="P213" s="154"/>
      <c r="Q213" s="155"/>
      <c r="R213" s="161"/>
      <c r="S213" s="157"/>
      <c r="T213" s="158"/>
      <c r="U213" s="158"/>
      <c r="V213" s="158"/>
      <c r="W213" s="157"/>
      <c r="X213" s="159"/>
      <c r="Y213" s="159"/>
      <c r="Z213" s="159"/>
      <c r="AA213" s="159"/>
      <c r="AB213" s="159"/>
      <c r="AC213" s="159"/>
      <c r="AD213" s="159"/>
      <c r="AE213" s="159"/>
      <c r="AF213" s="159"/>
      <c r="AG213" s="159"/>
      <c r="AH213" s="159"/>
      <c r="AI213" s="9"/>
      <c r="AJ213" s="153"/>
      <c r="AK213" s="160"/>
      <c r="AL213" s="9"/>
    </row>
    <row r="214" ht="15.75" customHeight="1">
      <c r="A214" s="148"/>
      <c r="B214" s="149"/>
      <c r="C214" s="150"/>
      <c r="D214" s="150"/>
      <c r="E214" s="151"/>
      <c r="F214" s="149"/>
      <c r="G214" s="148"/>
      <c r="H214" s="148"/>
      <c r="I214" s="152"/>
      <c r="J214" s="152"/>
      <c r="K214" s="9"/>
      <c r="L214" s="153"/>
      <c r="M214" s="153"/>
      <c r="N214" s="153"/>
      <c r="O214" s="153"/>
      <c r="P214" s="154"/>
      <c r="Q214" s="155"/>
      <c r="R214" s="161"/>
      <c r="S214" s="157"/>
      <c r="T214" s="158"/>
      <c r="U214" s="158"/>
      <c r="V214" s="158"/>
      <c r="W214" s="157"/>
      <c r="X214" s="159"/>
      <c r="Y214" s="159"/>
      <c r="Z214" s="159"/>
      <c r="AA214" s="159"/>
      <c r="AB214" s="159"/>
      <c r="AC214" s="159"/>
      <c r="AD214" s="159"/>
      <c r="AE214" s="159"/>
      <c r="AF214" s="159"/>
      <c r="AG214" s="159"/>
      <c r="AH214" s="159"/>
      <c r="AI214" s="9"/>
      <c r="AJ214" s="153"/>
      <c r="AK214" s="160"/>
      <c r="AL214" s="9"/>
    </row>
    <row r="215" ht="15.75" customHeight="1">
      <c r="A215" s="148"/>
      <c r="B215" s="149"/>
      <c r="C215" s="150"/>
      <c r="D215" s="150"/>
      <c r="E215" s="151"/>
      <c r="F215" s="149"/>
      <c r="G215" s="148"/>
      <c r="H215" s="148"/>
      <c r="I215" s="152"/>
      <c r="J215" s="152"/>
      <c r="K215" s="9"/>
      <c r="L215" s="153"/>
      <c r="M215" s="153"/>
      <c r="N215" s="153"/>
      <c r="O215" s="153"/>
      <c r="P215" s="154"/>
      <c r="Q215" s="155"/>
      <c r="R215" s="161"/>
      <c r="S215" s="157"/>
      <c r="T215" s="158"/>
      <c r="U215" s="158"/>
      <c r="V215" s="158"/>
      <c r="W215" s="157"/>
      <c r="X215" s="159"/>
      <c r="Y215" s="159"/>
      <c r="Z215" s="159"/>
      <c r="AA215" s="159"/>
      <c r="AB215" s="159"/>
      <c r="AC215" s="159"/>
      <c r="AD215" s="159"/>
      <c r="AE215" s="159"/>
      <c r="AF215" s="159"/>
      <c r="AG215" s="159"/>
      <c r="AH215" s="159"/>
      <c r="AI215" s="9"/>
      <c r="AJ215" s="153"/>
      <c r="AK215" s="160"/>
      <c r="AL215" s="9"/>
    </row>
    <row r="216" ht="15.75" customHeight="1">
      <c r="A216" s="14"/>
      <c r="B216" s="150"/>
      <c r="C216" s="150"/>
      <c r="D216" s="150"/>
      <c r="E216" s="151"/>
      <c r="F216" s="149"/>
      <c r="G216" s="148"/>
      <c r="H216" s="148"/>
      <c r="I216" s="152"/>
      <c r="J216" s="152"/>
      <c r="K216" s="9"/>
      <c r="L216" s="153"/>
      <c r="M216" s="153"/>
      <c r="N216" s="153"/>
      <c r="O216" s="153"/>
      <c r="P216" s="154"/>
      <c r="Q216" s="155"/>
      <c r="R216" s="161"/>
      <c r="S216" s="157"/>
      <c r="T216" s="158"/>
      <c r="U216" s="158"/>
      <c r="V216" s="158"/>
      <c r="W216" s="157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9"/>
      <c r="AJ216" s="153"/>
      <c r="AK216" s="160"/>
      <c r="AL216" s="9"/>
    </row>
    <row r="217" ht="15.75" customHeight="1">
      <c r="A217" s="148"/>
      <c r="B217" s="149"/>
      <c r="C217" s="150"/>
      <c r="D217" s="150"/>
      <c r="E217" s="151"/>
      <c r="F217" s="149"/>
      <c r="G217" s="148"/>
      <c r="H217" s="148"/>
      <c r="I217" s="152"/>
      <c r="J217" s="152"/>
      <c r="K217" s="9"/>
      <c r="L217" s="153"/>
      <c r="M217" s="153"/>
      <c r="N217" s="153"/>
      <c r="O217" s="153"/>
      <c r="P217" s="154"/>
      <c r="Q217" s="155"/>
      <c r="R217" s="161"/>
      <c r="S217" s="157"/>
      <c r="T217" s="158"/>
      <c r="U217" s="158"/>
      <c r="V217" s="158"/>
      <c r="W217" s="157"/>
      <c r="X217" s="159"/>
      <c r="Y217" s="159"/>
      <c r="Z217" s="159"/>
      <c r="AA217" s="159"/>
      <c r="AB217" s="159"/>
      <c r="AC217" s="159"/>
      <c r="AD217" s="159"/>
      <c r="AE217" s="159"/>
      <c r="AF217" s="159"/>
      <c r="AG217" s="159"/>
      <c r="AH217" s="159"/>
      <c r="AI217" s="9"/>
      <c r="AJ217" s="153"/>
      <c r="AK217" s="160"/>
      <c r="AL217" s="9"/>
    </row>
    <row r="218" ht="15.75" customHeight="1">
      <c r="A218" s="148"/>
      <c r="B218" s="149"/>
      <c r="C218" s="150"/>
      <c r="D218" s="150"/>
      <c r="E218" s="151"/>
      <c r="F218" s="149"/>
      <c r="G218" s="148"/>
      <c r="H218" s="148"/>
      <c r="I218" s="152"/>
      <c r="J218" s="152"/>
      <c r="K218" s="9"/>
      <c r="L218" s="153"/>
      <c r="M218" s="153"/>
      <c r="N218" s="153"/>
      <c r="O218" s="153"/>
      <c r="P218" s="154"/>
      <c r="Q218" s="155"/>
      <c r="R218" s="161"/>
      <c r="S218" s="157"/>
      <c r="T218" s="158"/>
      <c r="U218" s="158"/>
      <c r="V218" s="158"/>
      <c r="W218" s="157"/>
      <c r="X218" s="159"/>
      <c r="Y218" s="159"/>
      <c r="Z218" s="159"/>
      <c r="AA218" s="159"/>
      <c r="AB218" s="159"/>
      <c r="AC218" s="159"/>
      <c r="AD218" s="159"/>
      <c r="AE218" s="159"/>
      <c r="AF218" s="159"/>
      <c r="AG218" s="159"/>
      <c r="AH218" s="159"/>
      <c r="AI218" s="9"/>
      <c r="AJ218" s="153"/>
      <c r="AK218" s="160"/>
      <c r="AL218" s="9"/>
    </row>
    <row r="219" ht="15.75" customHeight="1">
      <c r="A219" s="148"/>
      <c r="B219" s="149"/>
      <c r="C219" s="150"/>
      <c r="D219" s="150"/>
      <c r="E219" s="151"/>
      <c r="F219" s="149"/>
      <c r="G219" s="148"/>
      <c r="H219" s="148"/>
      <c r="I219" s="152"/>
      <c r="J219" s="152"/>
      <c r="K219" s="9"/>
      <c r="L219" s="153"/>
      <c r="M219" s="153"/>
      <c r="N219" s="153"/>
      <c r="O219" s="153"/>
      <c r="P219" s="154"/>
      <c r="Q219" s="155"/>
      <c r="R219" s="161"/>
      <c r="S219" s="157"/>
      <c r="T219" s="158"/>
      <c r="U219" s="158"/>
      <c r="V219" s="158"/>
      <c r="W219" s="157"/>
      <c r="X219" s="159"/>
      <c r="Y219" s="159"/>
      <c r="Z219" s="159"/>
      <c r="AA219" s="159"/>
      <c r="AB219" s="159"/>
      <c r="AC219" s="159"/>
      <c r="AD219" s="159"/>
      <c r="AE219" s="159"/>
      <c r="AF219" s="159"/>
      <c r="AG219" s="159"/>
      <c r="AH219" s="159"/>
      <c r="AI219" s="9"/>
      <c r="AJ219" s="153"/>
      <c r="AK219" s="160"/>
      <c r="AL219" s="9"/>
    </row>
    <row r="220" ht="15.75" customHeight="1">
      <c r="A220" s="148"/>
      <c r="B220" s="149"/>
      <c r="C220" s="150"/>
      <c r="D220" s="150"/>
      <c r="E220" s="151"/>
      <c r="F220" s="149"/>
      <c r="G220" s="148"/>
      <c r="H220" s="148"/>
      <c r="I220" s="152"/>
      <c r="J220" s="152"/>
      <c r="K220" s="9"/>
      <c r="L220" s="153"/>
      <c r="M220" s="153"/>
      <c r="N220" s="153"/>
      <c r="O220" s="153"/>
      <c r="P220" s="154"/>
      <c r="Q220" s="155"/>
      <c r="R220" s="161"/>
      <c r="S220" s="157"/>
      <c r="T220" s="158"/>
      <c r="U220" s="158"/>
      <c r="V220" s="158"/>
      <c r="W220" s="157"/>
      <c r="X220" s="159"/>
      <c r="Y220" s="159"/>
      <c r="Z220" s="159"/>
      <c r="AA220" s="159"/>
      <c r="AB220" s="159"/>
      <c r="AC220" s="159"/>
      <c r="AD220" s="159"/>
      <c r="AE220" s="159"/>
      <c r="AF220" s="159"/>
      <c r="AG220" s="159"/>
      <c r="AH220" s="159"/>
      <c r="AI220" s="9"/>
      <c r="AJ220" s="153"/>
      <c r="AK220" s="160"/>
      <c r="AL220" s="9"/>
    </row>
    <row r="221" ht="15.75" customHeight="1">
      <c r="A221" s="148"/>
      <c r="B221" s="149"/>
      <c r="C221" s="150"/>
      <c r="D221" s="150"/>
      <c r="E221" s="151"/>
      <c r="F221" s="149"/>
      <c r="G221" s="148"/>
      <c r="H221" s="148"/>
      <c r="I221" s="152"/>
      <c r="J221" s="152"/>
      <c r="K221" s="9"/>
      <c r="L221" s="153"/>
      <c r="M221" s="153"/>
      <c r="N221" s="153"/>
      <c r="O221" s="153"/>
      <c r="P221" s="154"/>
      <c r="Q221" s="155"/>
      <c r="R221" s="161"/>
      <c r="S221" s="157"/>
      <c r="T221" s="158"/>
      <c r="U221" s="158"/>
      <c r="V221" s="158"/>
      <c r="W221" s="157"/>
      <c r="X221" s="159"/>
      <c r="Y221" s="159"/>
      <c r="Z221" s="159"/>
      <c r="AA221" s="159"/>
      <c r="AB221" s="159"/>
      <c r="AC221" s="159"/>
      <c r="AD221" s="159"/>
      <c r="AE221" s="159"/>
      <c r="AF221" s="159"/>
      <c r="AG221" s="159"/>
      <c r="AH221" s="159"/>
      <c r="AI221" s="9"/>
      <c r="AJ221" s="153"/>
      <c r="AK221" s="160"/>
      <c r="AL221" s="9"/>
    </row>
    <row r="222" ht="15.75" customHeight="1">
      <c r="A222" s="148"/>
      <c r="B222" s="149"/>
      <c r="C222" s="150"/>
      <c r="D222" s="150"/>
      <c r="E222" s="151"/>
      <c r="F222" s="149"/>
      <c r="G222" s="148"/>
      <c r="H222" s="148"/>
      <c r="I222" s="152"/>
      <c r="J222" s="152"/>
      <c r="K222" s="9"/>
      <c r="L222" s="153"/>
      <c r="M222" s="153"/>
      <c r="N222" s="153"/>
      <c r="O222" s="153"/>
      <c r="P222" s="154"/>
      <c r="Q222" s="155"/>
      <c r="R222" s="161"/>
      <c r="S222" s="157"/>
      <c r="T222" s="158"/>
      <c r="U222" s="158"/>
      <c r="V222" s="158"/>
      <c r="W222" s="157"/>
      <c r="X222" s="159"/>
      <c r="Y222" s="159"/>
      <c r="Z222" s="159"/>
      <c r="AA222" s="159"/>
      <c r="AB222" s="159"/>
      <c r="AC222" s="159"/>
      <c r="AD222" s="159"/>
      <c r="AE222" s="159"/>
      <c r="AF222" s="159"/>
      <c r="AG222" s="159"/>
      <c r="AH222" s="159"/>
      <c r="AI222" s="9"/>
      <c r="AJ222" s="153"/>
      <c r="AK222" s="160"/>
      <c r="AL222" s="9"/>
    </row>
    <row r="223" ht="15.75" customHeight="1">
      <c r="A223" s="148"/>
      <c r="B223" s="149"/>
      <c r="C223" s="150"/>
      <c r="D223" s="150"/>
      <c r="E223" s="151"/>
      <c r="F223" s="149"/>
      <c r="G223" s="148"/>
      <c r="H223" s="148"/>
      <c r="I223" s="152"/>
      <c r="J223" s="152"/>
      <c r="K223" s="9"/>
      <c r="L223" s="153"/>
      <c r="M223" s="153"/>
      <c r="N223" s="153"/>
      <c r="O223" s="153"/>
      <c r="P223" s="154"/>
      <c r="Q223" s="155"/>
      <c r="R223" s="161"/>
      <c r="S223" s="157"/>
      <c r="T223" s="158"/>
      <c r="U223" s="158"/>
      <c r="V223" s="158"/>
      <c r="W223" s="157"/>
      <c r="X223" s="159"/>
      <c r="Y223" s="159"/>
      <c r="Z223" s="159"/>
      <c r="AA223" s="159"/>
      <c r="AB223" s="159"/>
      <c r="AC223" s="159"/>
      <c r="AD223" s="159"/>
      <c r="AE223" s="159"/>
      <c r="AF223" s="159"/>
      <c r="AG223" s="159"/>
      <c r="AH223" s="159"/>
      <c r="AI223" s="9"/>
      <c r="AJ223" s="153"/>
      <c r="AK223" s="160"/>
      <c r="AL223" s="9"/>
    </row>
    <row r="224" ht="15.75" customHeight="1">
      <c r="A224" s="148"/>
      <c r="B224" s="149"/>
      <c r="C224" s="150"/>
      <c r="D224" s="150"/>
      <c r="E224" s="151"/>
      <c r="F224" s="149"/>
      <c r="G224" s="148"/>
      <c r="H224" s="148"/>
      <c r="I224" s="152"/>
      <c r="J224" s="152"/>
      <c r="K224" s="9"/>
      <c r="L224" s="153"/>
      <c r="M224" s="153"/>
      <c r="N224" s="153"/>
      <c r="O224" s="153"/>
      <c r="P224" s="154"/>
      <c r="Q224" s="155"/>
      <c r="R224" s="161"/>
      <c r="S224" s="157"/>
      <c r="T224" s="158"/>
      <c r="U224" s="158"/>
      <c r="V224" s="158"/>
      <c r="W224" s="157"/>
      <c r="X224" s="159"/>
      <c r="Y224" s="159"/>
      <c r="Z224" s="159"/>
      <c r="AA224" s="159"/>
      <c r="AB224" s="159"/>
      <c r="AC224" s="159"/>
      <c r="AD224" s="159"/>
      <c r="AE224" s="159"/>
      <c r="AF224" s="159"/>
      <c r="AG224" s="159"/>
      <c r="AH224" s="159"/>
      <c r="AI224" s="9"/>
      <c r="AJ224" s="153"/>
      <c r="AK224" s="160"/>
      <c r="AL224" s="9"/>
    </row>
    <row r="225" ht="15.75" customHeight="1">
      <c r="A225" s="148"/>
      <c r="B225" s="149"/>
      <c r="C225" s="150"/>
      <c r="D225" s="150"/>
      <c r="E225" s="151"/>
      <c r="F225" s="149"/>
      <c r="G225" s="148"/>
      <c r="H225" s="148"/>
      <c r="I225" s="152"/>
      <c r="J225" s="152"/>
      <c r="K225" s="9"/>
      <c r="L225" s="153"/>
      <c r="M225" s="153"/>
      <c r="N225" s="153"/>
      <c r="O225" s="153"/>
      <c r="P225" s="154"/>
      <c r="Q225" s="155"/>
      <c r="R225" s="161"/>
      <c r="S225" s="157"/>
      <c r="T225" s="158"/>
      <c r="U225" s="158"/>
      <c r="V225" s="158"/>
      <c r="W225" s="157"/>
      <c r="X225" s="159"/>
      <c r="Y225" s="159"/>
      <c r="Z225" s="159"/>
      <c r="AA225" s="159"/>
      <c r="AB225" s="159"/>
      <c r="AC225" s="159"/>
      <c r="AD225" s="159"/>
      <c r="AE225" s="159"/>
      <c r="AF225" s="159"/>
      <c r="AG225" s="159"/>
      <c r="AH225" s="159"/>
      <c r="AI225" s="9"/>
      <c r="AJ225" s="153"/>
      <c r="AK225" s="160"/>
      <c r="AL225" s="9"/>
    </row>
    <row r="226" ht="15.75" customHeight="1">
      <c r="A226" s="148"/>
      <c r="B226" s="149"/>
      <c r="C226" s="150"/>
      <c r="D226" s="150"/>
      <c r="E226" s="151"/>
      <c r="F226" s="149"/>
      <c r="G226" s="148"/>
      <c r="H226" s="148"/>
      <c r="I226" s="152"/>
      <c r="J226" s="152"/>
      <c r="K226" s="9"/>
      <c r="L226" s="153"/>
      <c r="M226" s="153"/>
      <c r="N226" s="153"/>
      <c r="O226" s="153"/>
      <c r="P226" s="154"/>
      <c r="Q226" s="155"/>
      <c r="R226" s="161"/>
      <c r="S226" s="157"/>
      <c r="T226" s="158"/>
      <c r="U226" s="158"/>
      <c r="V226" s="158"/>
      <c r="W226" s="157"/>
      <c r="X226" s="159"/>
      <c r="Y226" s="159"/>
      <c r="Z226" s="159"/>
      <c r="AA226" s="159"/>
      <c r="AB226" s="159"/>
      <c r="AC226" s="159"/>
      <c r="AD226" s="159"/>
      <c r="AE226" s="159"/>
      <c r="AF226" s="159"/>
      <c r="AG226" s="159"/>
      <c r="AH226" s="159"/>
      <c r="AI226" s="9"/>
      <c r="AJ226" s="153"/>
      <c r="AK226" s="160"/>
      <c r="AL226" s="9"/>
    </row>
    <row r="227" ht="15.75" customHeight="1">
      <c r="A227" s="148"/>
      <c r="B227" s="149"/>
      <c r="C227" s="150"/>
      <c r="D227" s="150"/>
      <c r="E227" s="151"/>
      <c r="F227" s="149"/>
      <c r="G227" s="148"/>
      <c r="H227" s="148"/>
      <c r="I227" s="152"/>
      <c r="J227" s="152"/>
      <c r="K227" s="9"/>
      <c r="L227" s="153"/>
      <c r="M227" s="153"/>
      <c r="N227" s="153"/>
      <c r="O227" s="153"/>
      <c r="P227" s="154"/>
      <c r="Q227" s="155"/>
      <c r="R227" s="161"/>
      <c r="S227" s="157"/>
      <c r="T227" s="158"/>
      <c r="U227" s="158"/>
      <c r="V227" s="158"/>
      <c r="W227" s="157"/>
      <c r="X227" s="159"/>
      <c r="Y227" s="159"/>
      <c r="Z227" s="159"/>
      <c r="AA227" s="159"/>
      <c r="AB227" s="159"/>
      <c r="AC227" s="159"/>
      <c r="AD227" s="159"/>
      <c r="AE227" s="159"/>
      <c r="AF227" s="159"/>
      <c r="AG227" s="159"/>
      <c r="AH227" s="159"/>
      <c r="AI227" s="9"/>
      <c r="AJ227" s="153"/>
      <c r="AK227" s="160"/>
      <c r="AL227" s="9"/>
    </row>
    <row r="228" ht="15.75" customHeight="1">
      <c r="A228" s="148"/>
      <c r="B228" s="149"/>
      <c r="C228" s="150"/>
      <c r="D228" s="150"/>
      <c r="E228" s="151"/>
      <c r="F228" s="149"/>
      <c r="G228" s="148"/>
      <c r="H228" s="148"/>
      <c r="I228" s="152"/>
      <c r="J228" s="152"/>
      <c r="K228" s="9"/>
      <c r="L228" s="153"/>
      <c r="M228" s="153"/>
      <c r="N228" s="153"/>
      <c r="O228" s="153"/>
      <c r="P228" s="154"/>
      <c r="Q228" s="155"/>
      <c r="R228" s="161"/>
      <c r="S228" s="157"/>
      <c r="T228" s="158"/>
      <c r="U228" s="158"/>
      <c r="V228" s="158"/>
      <c r="W228" s="157"/>
      <c r="X228" s="159"/>
      <c r="Y228" s="159"/>
      <c r="Z228" s="159"/>
      <c r="AA228" s="159"/>
      <c r="AB228" s="159"/>
      <c r="AC228" s="159"/>
      <c r="AD228" s="159"/>
      <c r="AE228" s="159"/>
      <c r="AF228" s="159"/>
      <c r="AG228" s="159"/>
      <c r="AH228" s="159"/>
      <c r="AI228" s="9"/>
      <c r="AJ228" s="153"/>
      <c r="AK228" s="160"/>
      <c r="AL228" s="9"/>
    </row>
    <row r="229" ht="15.75" customHeight="1">
      <c r="A229" s="148"/>
      <c r="B229" s="149"/>
      <c r="C229" s="150"/>
      <c r="D229" s="150"/>
      <c r="E229" s="151"/>
      <c r="F229" s="149"/>
      <c r="G229" s="148"/>
      <c r="H229" s="148"/>
      <c r="I229" s="152"/>
      <c r="J229" s="152"/>
      <c r="K229" s="9"/>
      <c r="L229" s="153"/>
      <c r="M229" s="153"/>
      <c r="N229" s="153"/>
      <c r="O229" s="153"/>
      <c r="P229" s="154"/>
      <c r="Q229" s="155"/>
      <c r="R229" s="161"/>
      <c r="S229" s="157"/>
      <c r="T229" s="158"/>
      <c r="U229" s="158"/>
      <c r="V229" s="158"/>
      <c r="W229" s="157"/>
      <c r="X229" s="159"/>
      <c r="Y229" s="159"/>
      <c r="Z229" s="159"/>
      <c r="AA229" s="159"/>
      <c r="AB229" s="159"/>
      <c r="AC229" s="159"/>
      <c r="AD229" s="159"/>
      <c r="AE229" s="159"/>
      <c r="AF229" s="159"/>
      <c r="AG229" s="159"/>
      <c r="AH229" s="159"/>
      <c r="AI229" s="9"/>
      <c r="AJ229" s="153"/>
      <c r="AK229" s="160"/>
      <c r="AL229" s="9"/>
    </row>
    <row r="230" ht="15.75" customHeight="1">
      <c r="A230" s="148"/>
      <c r="B230" s="149"/>
      <c r="C230" s="150"/>
      <c r="D230" s="150"/>
      <c r="E230" s="151"/>
      <c r="F230" s="149"/>
      <c r="G230" s="148"/>
      <c r="H230" s="148"/>
      <c r="I230" s="152"/>
      <c r="J230" s="152"/>
      <c r="K230" s="9"/>
      <c r="L230" s="153"/>
      <c r="M230" s="153"/>
      <c r="N230" s="153"/>
      <c r="O230" s="153"/>
      <c r="P230" s="154"/>
      <c r="Q230" s="155"/>
      <c r="R230" s="161"/>
      <c r="S230" s="157"/>
      <c r="T230" s="158"/>
      <c r="U230" s="158"/>
      <c r="V230" s="158"/>
      <c r="W230" s="157"/>
      <c r="X230" s="159"/>
      <c r="Y230" s="159"/>
      <c r="Z230" s="159"/>
      <c r="AA230" s="159"/>
      <c r="AB230" s="159"/>
      <c r="AC230" s="159"/>
      <c r="AD230" s="159"/>
      <c r="AE230" s="159"/>
      <c r="AF230" s="159"/>
      <c r="AG230" s="159"/>
      <c r="AH230" s="159"/>
      <c r="AI230" s="9"/>
      <c r="AJ230" s="153"/>
      <c r="AK230" s="160"/>
      <c r="AL230" s="9"/>
    </row>
    <row r="231" ht="15.75" customHeight="1">
      <c r="A231" s="148"/>
      <c r="B231" s="149"/>
      <c r="C231" s="150"/>
      <c r="D231" s="150"/>
      <c r="E231" s="151"/>
      <c r="F231" s="149"/>
      <c r="G231" s="148"/>
      <c r="H231" s="148"/>
      <c r="I231" s="152"/>
      <c r="J231" s="152"/>
      <c r="K231" s="9"/>
      <c r="L231" s="153"/>
      <c r="M231" s="153"/>
      <c r="N231" s="153"/>
      <c r="O231" s="153"/>
      <c r="P231" s="154"/>
      <c r="Q231" s="155"/>
      <c r="R231" s="161"/>
      <c r="S231" s="157"/>
      <c r="T231" s="158"/>
      <c r="U231" s="158"/>
      <c r="V231" s="158"/>
      <c r="W231" s="157"/>
      <c r="X231" s="159"/>
      <c r="Y231" s="159"/>
      <c r="Z231" s="159"/>
      <c r="AA231" s="159"/>
      <c r="AB231" s="159"/>
      <c r="AC231" s="159"/>
      <c r="AD231" s="159"/>
      <c r="AE231" s="159"/>
      <c r="AF231" s="159"/>
      <c r="AG231" s="159"/>
      <c r="AH231" s="159"/>
      <c r="AI231" s="9"/>
      <c r="AJ231" s="153"/>
      <c r="AK231" s="160"/>
      <c r="AL231" s="9"/>
    </row>
    <row r="232" ht="15.75" customHeight="1">
      <c r="A232" s="148"/>
      <c r="B232" s="149"/>
      <c r="C232" s="150"/>
      <c r="D232" s="150"/>
      <c r="E232" s="151"/>
      <c r="F232" s="149"/>
      <c r="G232" s="148"/>
      <c r="H232" s="148"/>
      <c r="I232" s="152"/>
      <c r="J232" s="152"/>
      <c r="K232" s="9"/>
      <c r="L232" s="153"/>
      <c r="M232" s="153"/>
      <c r="N232" s="153"/>
      <c r="O232" s="153"/>
      <c r="P232" s="154"/>
      <c r="Q232" s="155"/>
      <c r="R232" s="161"/>
      <c r="S232" s="157"/>
      <c r="T232" s="158"/>
      <c r="U232" s="158"/>
      <c r="V232" s="158"/>
      <c r="W232" s="157"/>
      <c r="X232" s="159"/>
      <c r="Y232" s="159"/>
      <c r="Z232" s="159"/>
      <c r="AA232" s="159"/>
      <c r="AB232" s="159"/>
      <c r="AC232" s="159"/>
      <c r="AD232" s="159"/>
      <c r="AE232" s="159"/>
      <c r="AF232" s="159"/>
      <c r="AG232" s="159"/>
      <c r="AH232" s="159"/>
      <c r="AI232" s="9"/>
      <c r="AJ232" s="153"/>
      <c r="AK232" s="160"/>
      <c r="AL232" s="9"/>
    </row>
    <row r="233" ht="15.75" customHeight="1">
      <c r="A233" s="148"/>
      <c r="B233" s="149"/>
      <c r="C233" s="150"/>
      <c r="D233" s="150"/>
      <c r="E233" s="151"/>
      <c r="F233" s="149"/>
      <c r="G233" s="148"/>
      <c r="H233" s="148"/>
      <c r="I233" s="152"/>
      <c r="J233" s="152"/>
      <c r="K233" s="9"/>
      <c r="L233" s="153"/>
      <c r="M233" s="153"/>
      <c r="N233" s="153"/>
      <c r="O233" s="153"/>
      <c r="P233" s="154"/>
      <c r="Q233" s="155"/>
      <c r="R233" s="161"/>
      <c r="S233" s="157"/>
      <c r="T233" s="158"/>
      <c r="U233" s="158"/>
      <c r="V233" s="158"/>
      <c r="W233" s="157"/>
      <c r="X233" s="159"/>
      <c r="Y233" s="159"/>
      <c r="Z233" s="159"/>
      <c r="AA233" s="159"/>
      <c r="AB233" s="159"/>
      <c r="AC233" s="159"/>
      <c r="AD233" s="159"/>
      <c r="AE233" s="159"/>
      <c r="AF233" s="159"/>
      <c r="AG233" s="159"/>
      <c r="AH233" s="159"/>
      <c r="AI233" s="9"/>
      <c r="AJ233" s="153"/>
      <c r="AK233" s="160"/>
      <c r="AL233" s="9"/>
    </row>
    <row r="234" ht="15.75" customHeight="1">
      <c r="A234" s="148"/>
      <c r="B234" s="149"/>
      <c r="C234" s="150"/>
      <c r="D234" s="150"/>
      <c r="E234" s="151"/>
      <c r="F234" s="149"/>
      <c r="G234" s="148"/>
      <c r="H234" s="148"/>
      <c r="I234" s="152"/>
      <c r="J234" s="152"/>
      <c r="K234" s="9"/>
      <c r="L234" s="153"/>
      <c r="M234" s="153"/>
      <c r="N234" s="153"/>
      <c r="O234" s="153"/>
      <c r="P234" s="154"/>
      <c r="Q234" s="155"/>
      <c r="R234" s="161"/>
      <c r="S234" s="157"/>
      <c r="T234" s="158"/>
      <c r="U234" s="158"/>
      <c r="V234" s="158"/>
      <c r="W234" s="157"/>
      <c r="X234" s="159"/>
      <c r="Y234" s="159"/>
      <c r="Z234" s="159"/>
      <c r="AA234" s="159"/>
      <c r="AB234" s="159"/>
      <c r="AC234" s="159"/>
      <c r="AD234" s="159"/>
      <c r="AE234" s="159"/>
      <c r="AF234" s="159"/>
      <c r="AG234" s="159"/>
      <c r="AH234" s="159"/>
      <c r="AI234" s="9"/>
      <c r="AJ234" s="153"/>
      <c r="AK234" s="160"/>
      <c r="AL234" s="9"/>
    </row>
    <row r="235" ht="15.75" customHeight="1">
      <c r="A235" s="148"/>
      <c r="B235" s="149"/>
      <c r="C235" s="150"/>
      <c r="D235" s="150"/>
      <c r="E235" s="151"/>
      <c r="F235" s="149"/>
      <c r="G235" s="148"/>
      <c r="H235" s="148"/>
      <c r="I235" s="152"/>
      <c r="J235" s="152"/>
      <c r="K235" s="9"/>
      <c r="L235" s="153"/>
      <c r="M235" s="153"/>
      <c r="N235" s="153"/>
      <c r="O235" s="153"/>
      <c r="P235" s="154"/>
      <c r="Q235" s="155"/>
      <c r="R235" s="161"/>
      <c r="S235" s="157"/>
      <c r="T235" s="158"/>
      <c r="U235" s="158"/>
      <c r="V235" s="158"/>
      <c r="W235" s="157"/>
      <c r="X235" s="159"/>
      <c r="Y235" s="159"/>
      <c r="Z235" s="159"/>
      <c r="AA235" s="159"/>
      <c r="AB235" s="159"/>
      <c r="AC235" s="159"/>
      <c r="AD235" s="159"/>
      <c r="AE235" s="159"/>
      <c r="AF235" s="159"/>
      <c r="AG235" s="159"/>
      <c r="AH235" s="159"/>
      <c r="AI235" s="9"/>
      <c r="AJ235" s="153"/>
      <c r="AK235" s="160"/>
      <c r="AL235" s="9"/>
    </row>
    <row r="236" ht="15.75" customHeight="1">
      <c r="A236" s="148"/>
      <c r="B236" s="149"/>
      <c r="C236" s="150"/>
      <c r="D236" s="150"/>
      <c r="E236" s="151"/>
      <c r="F236" s="149"/>
      <c r="G236" s="148"/>
      <c r="H236" s="148"/>
      <c r="I236" s="152"/>
      <c r="J236" s="152"/>
      <c r="K236" s="9"/>
      <c r="L236" s="153"/>
      <c r="M236" s="153"/>
      <c r="N236" s="153"/>
      <c r="O236" s="153"/>
      <c r="P236" s="154"/>
      <c r="Q236" s="155"/>
      <c r="R236" s="161"/>
      <c r="S236" s="157"/>
      <c r="T236" s="158"/>
      <c r="U236" s="158"/>
      <c r="V236" s="158"/>
      <c r="W236" s="157"/>
      <c r="X236" s="159"/>
      <c r="Y236" s="159"/>
      <c r="Z236" s="159"/>
      <c r="AA236" s="159"/>
      <c r="AB236" s="159"/>
      <c r="AC236" s="159"/>
      <c r="AD236" s="159"/>
      <c r="AE236" s="159"/>
      <c r="AF236" s="159"/>
      <c r="AG236" s="159"/>
      <c r="AH236" s="159"/>
      <c r="AI236" s="9"/>
      <c r="AJ236" s="153"/>
      <c r="AK236" s="160"/>
      <c r="AL236" s="9"/>
    </row>
    <row r="237" ht="15.75" customHeight="1">
      <c r="A237" s="148"/>
      <c r="B237" s="149"/>
      <c r="C237" s="150"/>
      <c r="D237" s="150"/>
      <c r="E237" s="151"/>
      <c r="F237" s="149"/>
      <c r="G237" s="148"/>
      <c r="H237" s="148"/>
      <c r="I237" s="152"/>
      <c r="J237" s="152"/>
      <c r="K237" s="9"/>
      <c r="L237" s="153"/>
      <c r="M237" s="153"/>
      <c r="N237" s="153"/>
      <c r="O237" s="153"/>
      <c r="P237" s="154"/>
      <c r="Q237" s="155"/>
      <c r="R237" s="161"/>
      <c r="S237" s="157"/>
      <c r="T237" s="158"/>
      <c r="U237" s="158"/>
      <c r="V237" s="158"/>
      <c r="W237" s="157"/>
      <c r="X237" s="159"/>
      <c r="Y237" s="159"/>
      <c r="Z237" s="159"/>
      <c r="AA237" s="159"/>
      <c r="AB237" s="159"/>
      <c r="AC237" s="159"/>
      <c r="AD237" s="159"/>
      <c r="AE237" s="159"/>
      <c r="AF237" s="159"/>
      <c r="AG237" s="159"/>
      <c r="AH237" s="159"/>
      <c r="AI237" s="9"/>
      <c r="AJ237" s="153"/>
      <c r="AK237" s="160"/>
      <c r="AL237" s="9"/>
    </row>
    <row r="238" ht="15.75" customHeight="1">
      <c r="A238" s="148"/>
      <c r="B238" s="149"/>
      <c r="C238" s="150"/>
      <c r="D238" s="150"/>
      <c r="E238" s="151"/>
      <c r="F238" s="149"/>
      <c r="G238" s="148"/>
      <c r="H238" s="148"/>
      <c r="I238" s="152"/>
      <c r="J238" s="152"/>
      <c r="K238" s="9"/>
      <c r="L238" s="153"/>
      <c r="M238" s="153"/>
      <c r="N238" s="153"/>
      <c r="O238" s="153"/>
      <c r="P238" s="154"/>
      <c r="Q238" s="155"/>
      <c r="R238" s="161"/>
      <c r="S238" s="157"/>
      <c r="T238" s="158"/>
      <c r="U238" s="158"/>
      <c r="V238" s="158"/>
      <c r="W238" s="157"/>
      <c r="X238" s="159"/>
      <c r="Y238" s="159"/>
      <c r="Z238" s="159"/>
      <c r="AA238" s="159"/>
      <c r="AB238" s="159"/>
      <c r="AC238" s="159"/>
      <c r="AD238" s="159"/>
      <c r="AE238" s="159"/>
      <c r="AF238" s="159"/>
      <c r="AG238" s="159"/>
      <c r="AH238" s="159"/>
      <c r="AI238" s="9"/>
      <c r="AJ238" s="153"/>
      <c r="AK238" s="160"/>
      <c r="AL238" s="9"/>
    </row>
    <row r="239" ht="15.75" customHeight="1">
      <c r="A239" s="148"/>
      <c r="B239" s="149"/>
      <c r="C239" s="150"/>
      <c r="D239" s="150"/>
      <c r="E239" s="151"/>
      <c r="F239" s="149"/>
      <c r="G239" s="148"/>
      <c r="H239" s="148"/>
      <c r="I239" s="152"/>
      <c r="J239" s="152"/>
      <c r="K239" s="9"/>
      <c r="L239" s="153"/>
      <c r="M239" s="153"/>
      <c r="N239" s="153"/>
      <c r="O239" s="153"/>
      <c r="P239" s="154"/>
      <c r="Q239" s="155"/>
      <c r="R239" s="161"/>
      <c r="S239" s="157"/>
      <c r="T239" s="158"/>
      <c r="U239" s="158"/>
      <c r="V239" s="158"/>
      <c r="W239" s="157"/>
      <c r="X239" s="159"/>
      <c r="Y239" s="159"/>
      <c r="Z239" s="159"/>
      <c r="AA239" s="159"/>
      <c r="AB239" s="159"/>
      <c r="AC239" s="159"/>
      <c r="AD239" s="159"/>
      <c r="AE239" s="159"/>
      <c r="AF239" s="159"/>
      <c r="AG239" s="159"/>
      <c r="AH239" s="159"/>
      <c r="AI239" s="9"/>
      <c r="AJ239" s="153"/>
      <c r="AK239" s="160"/>
      <c r="AL239" s="9"/>
    </row>
    <row r="240" ht="15.75" customHeight="1">
      <c r="A240" s="148"/>
      <c r="B240" s="149"/>
      <c r="C240" s="150"/>
      <c r="D240" s="150"/>
      <c r="E240" s="151"/>
      <c r="F240" s="149"/>
      <c r="G240" s="148"/>
      <c r="H240" s="148"/>
      <c r="I240" s="152"/>
      <c r="J240" s="152"/>
      <c r="K240" s="9"/>
      <c r="L240" s="153"/>
      <c r="M240" s="153"/>
      <c r="N240" s="153"/>
      <c r="O240" s="153"/>
      <c r="P240" s="154"/>
      <c r="Q240" s="155"/>
      <c r="R240" s="161"/>
      <c r="S240" s="157"/>
      <c r="T240" s="158"/>
      <c r="U240" s="158"/>
      <c r="V240" s="158"/>
      <c r="W240" s="157"/>
      <c r="X240" s="159"/>
      <c r="Y240" s="159"/>
      <c r="Z240" s="159"/>
      <c r="AA240" s="159"/>
      <c r="AB240" s="159"/>
      <c r="AC240" s="159"/>
      <c r="AD240" s="159"/>
      <c r="AE240" s="159"/>
      <c r="AF240" s="159"/>
      <c r="AG240" s="159"/>
      <c r="AH240" s="159"/>
      <c r="AI240" s="9"/>
      <c r="AJ240" s="153"/>
      <c r="AK240" s="160"/>
      <c r="AL240" s="9"/>
    </row>
    <row r="241" ht="15.75" customHeight="1">
      <c r="A241" s="148"/>
      <c r="B241" s="149"/>
      <c r="C241" s="150"/>
      <c r="D241" s="150"/>
      <c r="E241" s="151"/>
      <c r="F241" s="149"/>
      <c r="G241" s="148"/>
      <c r="H241" s="148"/>
      <c r="I241" s="152"/>
      <c r="J241" s="152"/>
      <c r="K241" s="9"/>
      <c r="L241" s="153"/>
      <c r="M241" s="153"/>
      <c r="N241" s="153"/>
      <c r="O241" s="153"/>
      <c r="P241" s="154"/>
      <c r="Q241" s="155"/>
      <c r="R241" s="161"/>
      <c r="S241" s="157"/>
      <c r="T241" s="158"/>
      <c r="U241" s="158"/>
      <c r="V241" s="158"/>
      <c r="W241" s="157"/>
      <c r="X241" s="159"/>
      <c r="Y241" s="159"/>
      <c r="Z241" s="159"/>
      <c r="AA241" s="159"/>
      <c r="AB241" s="159"/>
      <c r="AC241" s="159"/>
      <c r="AD241" s="159"/>
      <c r="AE241" s="159"/>
      <c r="AF241" s="159"/>
      <c r="AG241" s="159"/>
      <c r="AH241" s="159"/>
      <c r="AI241" s="9"/>
      <c r="AJ241" s="153"/>
      <c r="AK241" s="160"/>
      <c r="AL241" s="9"/>
    </row>
    <row r="242" ht="15.75" customHeight="1">
      <c r="A242" s="148"/>
      <c r="B242" s="149"/>
      <c r="C242" s="150"/>
      <c r="D242" s="150"/>
      <c r="E242" s="151"/>
      <c r="F242" s="149"/>
      <c r="G242" s="148"/>
      <c r="H242" s="148"/>
      <c r="I242" s="152"/>
      <c r="J242" s="152"/>
      <c r="K242" s="9"/>
      <c r="L242" s="153"/>
      <c r="M242" s="153"/>
      <c r="N242" s="153"/>
      <c r="O242" s="153"/>
      <c r="P242" s="154"/>
      <c r="Q242" s="155"/>
      <c r="R242" s="161"/>
      <c r="S242" s="157"/>
      <c r="T242" s="158"/>
      <c r="U242" s="158"/>
      <c r="V242" s="158"/>
      <c r="W242" s="157"/>
      <c r="X242" s="159"/>
      <c r="Y242" s="159"/>
      <c r="Z242" s="159"/>
      <c r="AA242" s="159"/>
      <c r="AB242" s="159"/>
      <c r="AC242" s="159"/>
      <c r="AD242" s="159"/>
      <c r="AE242" s="159"/>
      <c r="AF242" s="159"/>
      <c r="AG242" s="159"/>
      <c r="AH242" s="159"/>
      <c r="AI242" s="9"/>
      <c r="AJ242" s="153"/>
      <c r="AK242" s="160"/>
      <c r="AL242" s="9"/>
    </row>
    <row r="243" ht="15.75" customHeight="1">
      <c r="A243" s="148"/>
      <c r="B243" s="149"/>
      <c r="C243" s="150"/>
      <c r="D243" s="150"/>
      <c r="E243" s="151"/>
      <c r="F243" s="149"/>
      <c r="G243" s="148"/>
      <c r="H243" s="148"/>
      <c r="I243" s="152"/>
      <c r="J243" s="152"/>
      <c r="K243" s="9"/>
      <c r="L243" s="153"/>
      <c r="M243" s="153"/>
      <c r="N243" s="153"/>
      <c r="O243" s="153"/>
      <c r="P243" s="154"/>
      <c r="Q243" s="155"/>
      <c r="R243" s="161"/>
      <c r="S243" s="157"/>
      <c r="T243" s="158"/>
      <c r="U243" s="158"/>
      <c r="V243" s="158"/>
      <c r="W243" s="157"/>
      <c r="X243" s="159"/>
      <c r="Y243" s="159"/>
      <c r="Z243" s="159"/>
      <c r="AA243" s="159"/>
      <c r="AB243" s="159"/>
      <c r="AC243" s="159"/>
      <c r="AD243" s="159"/>
      <c r="AE243" s="159"/>
      <c r="AF243" s="159"/>
      <c r="AG243" s="159"/>
      <c r="AH243" s="159"/>
      <c r="AI243" s="9"/>
      <c r="AJ243" s="153"/>
      <c r="AK243" s="160"/>
      <c r="AL243" s="9"/>
    </row>
    <row r="244" ht="15.75" customHeight="1">
      <c r="A244" s="148"/>
      <c r="B244" s="149"/>
      <c r="C244" s="150"/>
      <c r="D244" s="150"/>
      <c r="E244" s="151"/>
      <c r="F244" s="149"/>
      <c r="G244" s="148"/>
      <c r="H244" s="148"/>
      <c r="I244" s="152"/>
      <c r="J244" s="152"/>
      <c r="K244" s="9"/>
      <c r="L244" s="153"/>
      <c r="M244" s="153"/>
      <c r="N244" s="153"/>
      <c r="O244" s="153"/>
      <c r="P244" s="154"/>
      <c r="Q244" s="155"/>
      <c r="R244" s="161"/>
      <c r="S244" s="157"/>
      <c r="T244" s="158"/>
      <c r="U244" s="158"/>
      <c r="V244" s="158"/>
      <c r="W244" s="157"/>
      <c r="X244" s="159"/>
      <c r="Y244" s="159"/>
      <c r="Z244" s="159"/>
      <c r="AA244" s="159"/>
      <c r="AB244" s="159"/>
      <c r="AC244" s="159"/>
      <c r="AD244" s="159"/>
      <c r="AE244" s="159"/>
      <c r="AF244" s="159"/>
      <c r="AG244" s="159"/>
      <c r="AH244" s="159"/>
      <c r="AI244" s="9"/>
      <c r="AJ244" s="153"/>
      <c r="AK244" s="160"/>
      <c r="AL244" s="9"/>
    </row>
    <row r="245" ht="15.75" customHeight="1">
      <c r="A245" s="148"/>
      <c r="B245" s="149"/>
      <c r="C245" s="150"/>
      <c r="D245" s="150"/>
      <c r="E245" s="151"/>
      <c r="F245" s="149"/>
      <c r="G245" s="148"/>
      <c r="H245" s="148"/>
      <c r="I245" s="152"/>
      <c r="J245" s="152"/>
      <c r="K245" s="9"/>
      <c r="L245" s="153"/>
      <c r="M245" s="153"/>
      <c r="N245" s="153"/>
      <c r="O245" s="153"/>
      <c r="P245" s="154"/>
      <c r="Q245" s="155"/>
      <c r="R245" s="161"/>
      <c r="S245" s="157"/>
      <c r="T245" s="158"/>
      <c r="U245" s="158"/>
      <c r="V245" s="158"/>
      <c r="W245" s="157"/>
      <c r="X245" s="159"/>
      <c r="Y245" s="159"/>
      <c r="Z245" s="159"/>
      <c r="AA245" s="159"/>
      <c r="AB245" s="159"/>
      <c r="AC245" s="159"/>
      <c r="AD245" s="159"/>
      <c r="AE245" s="159"/>
      <c r="AF245" s="159"/>
      <c r="AG245" s="159"/>
      <c r="AH245" s="159"/>
      <c r="AI245" s="9"/>
      <c r="AJ245" s="153"/>
      <c r="AK245" s="160"/>
      <c r="AL245" s="9"/>
    </row>
    <row r="246" ht="15.75" customHeight="1">
      <c r="A246" s="148"/>
      <c r="B246" s="149"/>
      <c r="C246" s="150"/>
      <c r="D246" s="150"/>
      <c r="E246" s="151"/>
      <c r="F246" s="149"/>
      <c r="G246" s="148"/>
      <c r="H246" s="148"/>
      <c r="I246" s="152"/>
      <c r="J246" s="152"/>
      <c r="K246" s="9"/>
      <c r="L246" s="153"/>
      <c r="M246" s="153"/>
      <c r="N246" s="153"/>
      <c r="O246" s="153"/>
      <c r="P246" s="154"/>
      <c r="Q246" s="155"/>
      <c r="R246" s="161"/>
      <c r="S246" s="157"/>
      <c r="T246" s="158"/>
      <c r="U246" s="158"/>
      <c r="V246" s="158"/>
      <c r="W246" s="157"/>
      <c r="X246" s="159"/>
      <c r="Y246" s="159"/>
      <c r="Z246" s="159"/>
      <c r="AA246" s="159"/>
      <c r="AB246" s="159"/>
      <c r="AC246" s="159"/>
      <c r="AD246" s="159"/>
      <c r="AE246" s="159"/>
      <c r="AF246" s="159"/>
      <c r="AG246" s="159"/>
      <c r="AH246" s="159"/>
      <c r="AI246" s="9"/>
      <c r="AJ246" s="153"/>
      <c r="AK246" s="160"/>
      <c r="AL246" s="9"/>
    </row>
    <row r="247" ht="15.75" customHeight="1">
      <c r="A247" s="148"/>
      <c r="B247" s="149"/>
      <c r="C247" s="150"/>
      <c r="D247" s="150"/>
      <c r="E247" s="151"/>
      <c r="F247" s="149"/>
      <c r="G247" s="148"/>
      <c r="H247" s="148"/>
      <c r="I247" s="152"/>
      <c r="J247" s="152"/>
      <c r="K247" s="9"/>
      <c r="L247" s="153"/>
      <c r="M247" s="153"/>
      <c r="N247" s="153"/>
      <c r="O247" s="153"/>
      <c r="P247" s="154"/>
      <c r="Q247" s="155"/>
      <c r="R247" s="161"/>
      <c r="S247" s="157"/>
      <c r="T247" s="158"/>
      <c r="U247" s="158"/>
      <c r="V247" s="158"/>
      <c r="W247" s="157"/>
      <c r="X247" s="159"/>
      <c r="Y247" s="159"/>
      <c r="Z247" s="159"/>
      <c r="AA247" s="159"/>
      <c r="AB247" s="159"/>
      <c r="AC247" s="159"/>
      <c r="AD247" s="159"/>
      <c r="AE247" s="159"/>
      <c r="AF247" s="159"/>
      <c r="AG247" s="159"/>
      <c r="AH247" s="159"/>
      <c r="AI247" s="9"/>
      <c r="AJ247" s="153"/>
      <c r="AK247" s="160"/>
      <c r="AL247" s="9"/>
    </row>
    <row r="248" ht="15.75" customHeight="1">
      <c r="A248" s="148"/>
      <c r="B248" s="149"/>
      <c r="C248" s="150"/>
      <c r="D248" s="150"/>
      <c r="E248" s="151"/>
      <c r="F248" s="149"/>
      <c r="G248" s="148"/>
      <c r="H248" s="148"/>
      <c r="I248" s="152"/>
      <c r="J248" s="152"/>
      <c r="K248" s="9"/>
      <c r="L248" s="153"/>
      <c r="M248" s="153"/>
      <c r="N248" s="153"/>
      <c r="O248" s="153"/>
      <c r="P248" s="154"/>
      <c r="Q248" s="155"/>
      <c r="R248" s="161"/>
      <c r="S248" s="157"/>
      <c r="T248" s="158"/>
      <c r="U248" s="158"/>
      <c r="V248" s="158"/>
      <c r="W248" s="157"/>
      <c r="X248" s="159"/>
      <c r="Y248" s="159"/>
      <c r="Z248" s="159"/>
      <c r="AA248" s="159"/>
      <c r="AB248" s="159"/>
      <c r="AC248" s="159"/>
      <c r="AD248" s="159"/>
      <c r="AE248" s="159"/>
      <c r="AF248" s="159"/>
      <c r="AG248" s="159"/>
      <c r="AH248" s="159"/>
      <c r="AI248" s="9"/>
      <c r="AJ248" s="153"/>
      <c r="AK248" s="160"/>
      <c r="AL248" s="9"/>
    </row>
    <row r="249" ht="15.75" customHeight="1">
      <c r="A249" s="148"/>
      <c r="B249" s="149"/>
      <c r="C249" s="150"/>
      <c r="D249" s="150"/>
      <c r="E249" s="151"/>
      <c r="F249" s="149"/>
      <c r="G249" s="148"/>
      <c r="H249" s="148"/>
      <c r="I249" s="152"/>
      <c r="J249" s="152"/>
      <c r="K249" s="9"/>
      <c r="L249" s="153"/>
      <c r="M249" s="153"/>
      <c r="N249" s="153"/>
      <c r="O249" s="153"/>
      <c r="P249" s="154"/>
      <c r="Q249" s="155"/>
      <c r="R249" s="161"/>
      <c r="S249" s="157"/>
      <c r="T249" s="158"/>
      <c r="U249" s="158"/>
      <c r="V249" s="158"/>
      <c r="W249" s="157"/>
      <c r="X249" s="159"/>
      <c r="Y249" s="159"/>
      <c r="Z249" s="159"/>
      <c r="AA249" s="159"/>
      <c r="AB249" s="159"/>
      <c r="AC249" s="159"/>
      <c r="AD249" s="159"/>
      <c r="AE249" s="159"/>
      <c r="AF249" s="159"/>
      <c r="AG249" s="159"/>
      <c r="AH249" s="159"/>
      <c r="AI249" s="9"/>
      <c r="AJ249" s="153"/>
      <c r="AK249" s="160"/>
      <c r="AL249" s="9"/>
    </row>
    <row r="250" ht="15.75" customHeight="1">
      <c r="A250" s="148"/>
      <c r="B250" s="149"/>
      <c r="C250" s="150"/>
      <c r="D250" s="150"/>
      <c r="E250" s="151"/>
      <c r="F250" s="149"/>
      <c r="G250" s="148"/>
      <c r="H250" s="148"/>
      <c r="I250" s="152"/>
      <c r="J250" s="152"/>
      <c r="K250" s="9"/>
      <c r="L250" s="153"/>
      <c r="M250" s="153"/>
      <c r="N250" s="153"/>
      <c r="O250" s="153"/>
      <c r="P250" s="154"/>
      <c r="Q250" s="155"/>
      <c r="R250" s="161"/>
      <c r="S250" s="157"/>
      <c r="T250" s="158"/>
      <c r="U250" s="158"/>
      <c r="V250" s="158"/>
      <c r="W250" s="157"/>
      <c r="X250" s="159"/>
      <c r="Y250" s="159"/>
      <c r="Z250" s="159"/>
      <c r="AA250" s="159"/>
      <c r="AB250" s="159"/>
      <c r="AC250" s="159"/>
      <c r="AD250" s="159"/>
      <c r="AE250" s="159"/>
      <c r="AF250" s="159"/>
      <c r="AG250" s="159"/>
      <c r="AH250" s="159"/>
      <c r="AI250" s="9"/>
      <c r="AJ250" s="153"/>
      <c r="AK250" s="160"/>
      <c r="AL250" s="9"/>
    </row>
    <row r="251" ht="15.75" customHeight="1">
      <c r="A251" s="148"/>
      <c r="B251" s="149"/>
      <c r="C251" s="150"/>
      <c r="D251" s="150"/>
      <c r="E251" s="151"/>
      <c r="F251" s="149"/>
      <c r="G251" s="148"/>
      <c r="H251" s="148"/>
      <c r="I251" s="152"/>
      <c r="J251" s="152"/>
      <c r="K251" s="9"/>
      <c r="L251" s="153"/>
      <c r="M251" s="153"/>
      <c r="N251" s="153"/>
      <c r="O251" s="153"/>
      <c r="P251" s="154"/>
      <c r="Q251" s="155"/>
      <c r="R251" s="161"/>
      <c r="S251" s="157"/>
      <c r="T251" s="158"/>
      <c r="U251" s="158"/>
      <c r="V251" s="158"/>
      <c r="W251" s="157"/>
      <c r="X251" s="159"/>
      <c r="Y251" s="159"/>
      <c r="Z251" s="159"/>
      <c r="AA251" s="159"/>
      <c r="AB251" s="159"/>
      <c r="AC251" s="159"/>
      <c r="AD251" s="159"/>
      <c r="AE251" s="159"/>
      <c r="AF251" s="159"/>
      <c r="AG251" s="159"/>
      <c r="AH251" s="159"/>
      <c r="AI251" s="9"/>
      <c r="AJ251" s="153"/>
      <c r="AK251" s="160"/>
      <c r="AL251" s="9"/>
    </row>
    <row r="252" ht="15.75" customHeight="1">
      <c r="A252" s="148"/>
      <c r="B252" s="149"/>
      <c r="C252" s="150"/>
      <c r="D252" s="150"/>
      <c r="E252" s="151"/>
      <c r="F252" s="149"/>
      <c r="G252" s="148"/>
      <c r="H252" s="148"/>
      <c r="I252" s="152"/>
      <c r="J252" s="152"/>
      <c r="K252" s="9"/>
      <c r="L252" s="153"/>
      <c r="M252" s="153"/>
      <c r="N252" s="153"/>
      <c r="O252" s="153"/>
      <c r="P252" s="154"/>
      <c r="Q252" s="155"/>
      <c r="R252" s="161"/>
      <c r="S252" s="157"/>
      <c r="T252" s="158"/>
      <c r="U252" s="158"/>
      <c r="V252" s="158"/>
      <c r="W252" s="157"/>
      <c r="X252" s="159"/>
      <c r="Y252" s="159"/>
      <c r="Z252" s="159"/>
      <c r="AA252" s="159"/>
      <c r="AB252" s="159"/>
      <c r="AC252" s="159"/>
      <c r="AD252" s="159"/>
      <c r="AE252" s="159"/>
      <c r="AF252" s="159"/>
      <c r="AG252" s="159"/>
      <c r="AH252" s="159"/>
      <c r="AI252" s="9"/>
      <c r="AJ252" s="153"/>
      <c r="AK252" s="160"/>
      <c r="AL252" s="9"/>
    </row>
    <row r="253" ht="15.75" customHeight="1">
      <c r="A253" s="148"/>
      <c r="B253" s="149"/>
      <c r="C253" s="150"/>
      <c r="D253" s="150"/>
      <c r="E253" s="151"/>
      <c r="F253" s="149"/>
      <c r="G253" s="148"/>
      <c r="H253" s="148"/>
      <c r="I253" s="152"/>
      <c r="J253" s="152"/>
      <c r="K253" s="9"/>
      <c r="L253" s="153"/>
      <c r="M253" s="153"/>
      <c r="N253" s="153"/>
      <c r="O253" s="153"/>
      <c r="P253" s="154"/>
      <c r="Q253" s="155"/>
      <c r="R253" s="161"/>
      <c r="S253" s="157"/>
      <c r="T253" s="158"/>
      <c r="U253" s="158"/>
      <c r="V253" s="158"/>
      <c r="W253" s="157"/>
      <c r="X253" s="159"/>
      <c r="Y253" s="159"/>
      <c r="Z253" s="159"/>
      <c r="AA253" s="159"/>
      <c r="AB253" s="159"/>
      <c r="AC253" s="159"/>
      <c r="AD253" s="159"/>
      <c r="AE253" s="159"/>
      <c r="AF253" s="159"/>
      <c r="AG253" s="159"/>
      <c r="AH253" s="159"/>
      <c r="AI253" s="9"/>
      <c r="AJ253" s="153"/>
      <c r="AK253" s="160"/>
      <c r="AL253" s="9"/>
    </row>
    <row r="254" ht="15.75" customHeight="1">
      <c r="A254" s="148"/>
      <c r="B254" s="149"/>
      <c r="C254" s="150"/>
      <c r="D254" s="150"/>
      <c r="E254" s="151"/>
      <c r="F254" s="149"/>
      <c r="G254" s="148"/>
      <c r="H254" s="148"/>
      <c r="I254" s="152"/>
      <c r="J254" s="152"/>
      <c r="K254" s="9"/>
      <c r="L254" s="153"/>
      <c r="M254" s="153"/>
      <c r="N254" s="153"/>
      <c r="O254" s="153"/>
      <c r="P254" s="154"/>
      <c r="Q254" s="155"/>
      <c r="R254" s="161"/>
      <c r="S254" s="157"/>
      <c r="T254" s="158"/>
      <c r="U254" s="158"/>
      <c r="V254" s="158"/>
      <c r="W254" s="157"/>
      <c r="X254" s="159"/>
      <c r="Y254" s="159"/>
      <c r="Z254" s="159"/>
      <c r="AA254" s="159"/>
      <c r="AB254" s="159"/>
      <c r="AC254" s="159"/>
      <c r="AD254" s="159"/>
      <c r="AE254" s="159"/>
      <c r="AF254" s="159"/>
      <c r="AG254" s="159"/>
      <c r="AH254" s="159"/>
      <c r="AI254" s="9"/>
      <c r="AJ254" s="153"/>
      <c r="AK254" s="160"/>
      <c r="AL254" s="9"/>
    </row>
    <row r="255" ht="15.75" customHeight="1">
      <c r="A255" s="148"/>
      <c r="B255" s="149"/>
      <c r="C255" s="150"/>
      <c r="D255" s="150"/>
      <c r="E255" s="151"/>
      <c r="F255" s="149"/>
      <c r="G255" s="148"/>
      <c r="H255" s="148"/>
      <c r="I255" s="152"/>
      <c r="J255" s="152"/>
      <c r="K255" s="9"/>
      <c r="L255" s="153"/>
      <c r="M255" s="153"/>
      <c r="N255" s="153"/>
      <c r="O255" s="153"/>
      <c r="P255" s="154"/>
      <c r="Q255" s="155"/>
      <c r="R255" s="161"/>
      <c r="S255" s="157"/>
      <c r="T255" s="158"/>
      <c r="U255" s="158"/>
      <c r="V255" s="158"/>
      <c r="W255" s="157"/>
      <c r="X255" s="159"/>
      <c r="Y255" s="159"/>
      <c r="Z255" s="159"/>
      <c r="AA255" s="159"/>
      <c r="AB255" s="159"/>
      <c r="AC255" s="159"/>
      <c r="AD255" s="159"/>
      <c r="AE255" s="159"/>
      <c r="AF255" s="159"/>
      <c r="AG255" s="159"/>
      <c r="AH255" s="159"/>
      <c r="AI255" s="9"/>
      <c r="AJ255" s="153"/>
      <c r="AK255" s="160"/>
      <c r="AL255" s="9"/>
    </row>
    <row r="256" ht="15.75" customHeight="1">
      <c r="A256" s="148"/>
      <c r="B256" s="149"/>
      <c r="C256" s="150"/>
      <c r="D256" s="150"/>
      <c r="E256" s="151"/>
      <c r="F256" s="149"/>
      <c r="G256" s="148"/>
      <c r="H256" s="148"/>
      <c r="I256" s="152"/>
      <c r="J256" s="152"/>
      <c r="K256" s="9"/>
      <c r="L256" s="153"/>
      <c r="M256" s="153"/>
      <c r="N256" s="153"/>
      <c r="O256" s="153"/>
      <c r="P256" s="154"/>
      <c r="Q256" s="155"/>
      <c r="R256" s="161"/>
      <c r="S256" s="157"/>
      <c r="T256" s="158"/>
      <c r="U256" s="158"/>
      <c r="V256" s="158"/>
      <c r="W256" s="157"/>
      <c r="X256" s="159"/>
      <c r="Y256" s="159"/>
      <c r="Z256" s="159"/>
      <c r="AA256" s="159"/>
      <c r="AB256" s="159"/>
      <c r="AC256" s="159"/>
      <c r="AD256" s="159"/>
      <c r="AE256" s="159"/>
      <c r="AF256" s="159"/>
      <c r="AG256" s="159"/>
      <c r="AH256" s="159"/>
      <c r="AI256" s="9"/>
      <c r="AJ256" s="153"/>
      <c r="AK256" s="160"/>
      <c r="AL256" s="9"/>
    </row>
    <row r="257" ht="15.75" customHeight="1">
      <c r="A257" s="148"/>
      <c r="B257" s="149"/>
      <c r="C257" s="150"/>
      <c r="D257" s="150"/>
      <c r="E257" s="151"/>
      <c r="F257" s="149"/>
      <c r="G257" s="148"/>
      <c r="H257" s="148"/>
      <c r="I257" s="152"/>
      <c r="J257" s="152"/>
      <c r="K257" s="9"/>
      <c r="L257" s="153"/>
      <c r="M257" s="153"/>
      <c r="N257" s="153"/>
      <c r="O257" s="153"/>
      <c r="P257" s="154"/>
      <c r="Q257" s="155"/>
      <c r="R257" s="161"/>
      <c r="S257" s="157"/>
      <c r="T257" s="158"/>
      <c r="U257" s="158"/>
      <c r="V257" s="158"/>
      <c r="W257" s="157"/>
      <c r="X257" s="159"/>
      <c r="Y257" s="159"/>
      <c r="Z257" s="159"/>
      <c r="AA257" s="159"/>
      <c r="AB257" s="159"/>
      <c r="AC257" s="159"/>
      <c r="AD257" s="159"/>
      <c r="AE257" s="159"/>
      <c r="AF257" s="159"/>
      <c r="AG257" s="159"/>
      <c r="AH257" s="159"/>
      <c r="AI257" s="9"/>
      <c r="AJ257" s="153"/>
      <c r="AK257" s="160"/>
      <c r="AL257" s="9"/>
    </row>
    <row r="258" ht="15.75" customHeight="1">
      <c r="A258" s="148"/>
      <c r="B258" s="149"/>
      <c r="C258" s="150"/>
      <c r="D258" s="150"/>
      <c r="E258" s="151"/>
      <c r="F258" s="149"/>
      <c r="G258" s="148"/>
      <c r="H258" s="148"/>
      <c r="I258" s="152"/>
      <c r="J258" s="152"/>
      <c r="K258" s="9"/>
      <c r="L258" s="153"/>
      <c r="M258" s="153"/>
      <c r="N258" s="153"/>
      <c r="O258" s="153"/>
      <c r="P258" s="154"/>
      <c r="Q258" s="155"/>
      <c r="R258" s="161"/>
      <c r="S258" s="157"/>
      <c r="T258" s="158"/>
      <c r="U258" s="158"/>
      <c r="V258" s="158"/>
      <c r="W258" s="157"/>
      <c r="X258" s="159"/>
      <c r="Y258" s="159"/>
      <c r="Z258" s="159"/>
      <c r="AA258" s="159"/>
      <c r="AB258" s="159"/>
      <c r="AC258" s="159"/>
      <c r="AD258" s="159"/>
      <c r="AE258" s="159"/>
      <c r="AF258" s="159"/>
      <c r="AG258" s="159"/>
      <c r="AH258" s="159"/>
      <c r="AI258" s="9"/>
      <c r="AJ258" s="153"/>
      <c r="AK258" s="160"/>
      <c r="AL258" s="9"/>
    </row>
    <row r="259" ht="15.75" customHeight="1">
      <c r="A259" s="148"/>
      <c r="B259" s="149"/>
      <c r="C259" s="150"/>
      <c r="D259" s="150"/>
      <c r="E259" s="151"/>
      <c r="F259" s="149"/>
      <c r="G259" s="148"/>
      <c r="H259" s="148"/>
      <c r="I259" s="152"/>
      <c r="J259" s="152"/>
      <c r="K259" s="9"/>
      <c r="L259" s="153"/>
      <c r="M259" s="153"/>
      <c r="N259" s="153"/>
      <c r="O259" s="153"/>
      <c r="P259" s="154"/>
      <c r="Q259" s="155"/>
      <c r="R259" s="161"/>
      <c r="S259" s="157"/>
      <c r="T259" s="158"/>
      <c r="U259" s="158"/>
      <c r="V259" s="158"/>
      <c r="W259" s="157"/>
      <c r="X259" s="159"/>
      <c r="Y259" s="159"/>
      <c r="Z259" s="159"/>
      <c r="AA259" s="159"/>
      <c r="AB259" s="159"/>
      <c r="AC259" s="159"/>
      <c r="AD259" s="159"/>
      <c r="AE259" s="159"/>
      <c r="AF259" s="159"/>
      <c r="AG259" s="159"/>
      <c r="AH259" s="159"/>
      <c r="AI259" s="9"/>
      <c r="AJ259" s="153"/>
      <c r="AK259" s="160"/>
      <c r="AL259" s="9"/>
    </row>
    <row r="260" ht="15.75" customHeight="1">
      <c r="A260" s="148"/>
      <c r="B260" s="149"/>
      <c r="C260" s="150"/>
      <c r="D260" s="150"/>
      <c r="E260" s="151"/>
      <c r="F260" s="149"/>
      <c r="G260" s="148"/>
      <c r="H260" s="148"/>
      <c r="I260" s="152"/>
      <c r="J260" s="152"/>
      <c r="K260" s="9"/>
      <c r="L260" s="153"/>
      <c r="M260" s="153"/>
      <c r="N260" s="153"/>
      <c r="O260" s="153"/>
      <c r="P260" s="154"/>
      <c r="Q260" s="155"/>
      <c r="R260" s="161"/>
      <c r="S260" s="157"/>
      <c r="T260" s="158"/>
      <c r="U260" s="158"/>
      <c r="V260" s="158"/>
      <c r="W260" s="157"/>
      <c r="X260" s="159"/>
      <c r="Y260" s="159"/>
      <c r="Z260" s="159"/>
      <c r="AA260" s="159"/>
      <c r="AB260" s="159"/>
      <c r="AC260" s="159"/>
      <c r="AD260" s="159"/>
      <c r="AE260" s="159"/>
      <c r="AF260" s="159"/>
      <c r="AG260" s="159"/>
      <c r="AH260" s="159"/>
      <c r="AI260" s="9"/>
      <c r="AJ260" s="153"/>
      <c r="AK260" s="160"/>
      <c r="AL260" s="9"/>
    </row>
    <row r="261" ht="15.75" customHeight="1">
      <c r="A261" s="148"/>
      <c r="B261" s="149"/>
      <c r="C261" s="150"/>
      <c r="D261" s="150"/>
      <c r="E261" s="151"/>
      <c r="F261" s="149"/>
      <c r="G261" s="148"/>
      <c r="H261" s="148"/>
      <c r="I261" s="152"/>
      <c r="J261" s="152"/>
      <c r="K261" s="9"/>
      <c r="L261" s="153"/>
      <c r="M261" s="153"/>
      <c r="N261" s="153"/>
      <c r="O261" s="153"/>
      <c r="P261" s="154"/>
      <c r="Q261" s="155"/>
      <c r="R261" s="161"/>
      <c r="S261" s="157"/>
      <c r="T261" s="158"/>
      <c r="U261" s="158"/>
      <c r="V261" s="158"/>
      <c r="W261" s="157"/>
      <c r="X261" s="159"/>
      <c r="Y261" s="159"/>
      <c r="Z261" s="159"/>
      <c r="AA261" s="159"/>
      <c r="AB261" s="159"/>
      <c r="AC261" s="159"/>
      <c r="AD261" s="159"/>
      <c r="AE261" s="159"/>
      <c r="AF261" s="159"/>
      <c r="AG261" s="159"/>
      <c r="AH261" s="159"/>
      <c r="AI261" s="9"/>
      <c r="AJ261" s="153"/>
      <c r="AK261" s="160"/>
      <c r="AL261" s="9"/>
    </row>
    <row r="262" ht="15.75" customHeight="1">
      <c r="A262" s="148"/>
      <c r="B262" s="149"/>
      <c r="C262" s="150"/>
      <c r="D262" s="150"/>
      <c r="E262" s="151"/>
      <c r="F262" s="149"/>
      <c r="G262" s="148"/>
      <c r="H262" s="148"/>
      <c r="I262" s="152"/>
      <c r="J262" s="152"/>
      <c r="K262" s="9"/>
      <c r="L262" s="153"/>
      <c r="M262" s="153"/>
      <c r="N262" s="153"/>
      <c r="O262" s="153"/>
      <c r="P262" s="154"/>
      <c r="Q262" s="155"/>
      <c r="R262" s="161"/>
      <c r="S262" s="157"/>
      <c r="T262" s="158"/>
      <c r="U262" s="158"/>
      <c r="V262" s="158"/>
      <c r="W262" s="157"/>
      <c r="X262" s="159"/>
      <c r="Y262" s="159"/>
      <c r="Z262" s="159"/>
      <c r="AA262" s="159"/>
      <c r="AB262" s="159"/>
      <c r="AC262" s="159"/>
      <c r="AD262" s="159"/>
      <c r="AE262" s="159"/>
      <c r="AF262" s="159"/>
      <c r="AG262" s="159"/>
      <c r="AH262" s="159"/>
      <c r="AI262" s="9"/>
      <c r="AJ262" s="153"/>
      <c r="AK262" s="160"/>
      <c r="AL262" s="9"/>
    </row>
    <row r="263" ht="15.75" customHeight="1">
      <c r="A263" s="148"/>
      <c r="B263" s="149"/>
      <c r="C263" s="150"/>
      <c r="D263" s="150"/>
      <c r="E263" s="151"/>
      <c r="F263" s="149"/>
      <c r="G263" s="148"/>
      <c r="H263" s="148"/>
      <c r="I263" s="152"/>
      <c r="J263" s="152"/>
      <c r="K263" s="9"/>
      <c r="L263" s="153"/>
      <c r="M263" s="153"/>
      <c r="N263" s="153"/>
      <c r="O263" s="153"/>
      <c r="P263" s="154"/>
      <c r="Q263" s="155"/>
      <c r="R263" s="161"/>
      <c r="S263" s="157"/>
      <c r="T263" s="158"/>
      <c r="U263" s="158"/>
      <c r="V263" s="158"/>
      <c r="W263" s="157"/>
      <c r="X263" s="159"/>
      <c r="Y263" s="159"/>
      <c r="Z263" s="159"/>
      <c r="AA263" s="159"/>
      <c r="AB263" s="159"/>
      <c r="AC263" s="159"/>
      <c r="AD263" s="159"/>
      <c r="AE263" s="159"/>
      <c r="AF263" s="159"/>
      <c r="AG263" s="159"/>
      <c r="AH263" s="159"/>
      <c r="AI263" s="9"/>
      <c r="AJ263" s="153"/>
      <c r="AK263" s="160"/>
      <c r="AL263" s="9"/>
    </row>
    <row r="264" ht="15.75" customHeight="1">
      <c r="A264" s="148"/>
      <c r="B264" s="149"/>
      <c r="C264" s="150"/>
      <c r="D264" s="150"/>
      <c r="E264" s="151"/>
      <c r="F264" s="149"/>
      <c r="G264" s="148"/>
      <c r="H264" s="148"/>
      <c r="I264" s="152"/>
      <c r="J264" s="152"/>
      <c r="K264" s="9"/>
      <c r="L264" s="153"/>
      <c r="M264" s="153"/>
      <c r="N264" s="153"/>
      <c r="O264" s="153"/>
      <c r="P264" s="154"/>
      <c r="Q264" s="155"/>
      <c r="R264" s="161"/>
      <c r="S264" s="157"/>
      <c r="T264" s="158"/>
      <c r="U264" s="158"/>
      <c r="V264" s="158"/>
      <c r="W264" s="157"/>
      <c r="X264" s="159"/>
      <c r="Y264" s="159"/>
      <c r="Z264" s="159"/>
      <c r="AA264" s="159"/>
      <c r="AB264" s="159"/>
      <c r="AC264" s="159"/>
      <c r="AD264" s="159"/>
      <c r="AE264" s="159"/>
      <c r="AF264" s="159"/>
      <c r="AG264" s="159"/>
      <c r="AH264" s="159"/>
      <c r="AI264" s="9"/>
      <c r="AJ264" s="153"/>
      <c r="AK264" s="160"/>
      <c r="AL264" s="9"/>
    </row>
    <row r="265" ht="15.75" customHeight="1">
      <c r="A265" s="148"/>
      <c r="B265" s="149"/>
      <c r="C265" s="150"/>
      <c r="D265" s="150"/>
      <c r="E265" s="151"/>
      <c r="F265" s="149"/>
      <c r="G265" s="148"/>
      <c r="H265" s="148"/>
      <c r="I265" s="152"/>
      <c r="J265" s="152"/>
      <c r="K265" s="9"/>
      <c r="L265" s="153"/>
      <c r="M265" s="153"/>
      <c r="N265" s="153"/>
      <c r="O265" s="153"/>
      <c r="P265" s="154"/>
      <c r="Q265" s="155"/>
      <c r="R265" s="161"/>
      <c r="S265" s="157"/>
      <c r="T265" s="158"/>
      <c r="U265" s="158"/>
      <c r="V265" s="158"/>
      <c r="W265" s="157"/>
      <c r="X265" s="159"/>
      <c r="Y265" s="159"/>
      <c r="Z265" s="159"/>
      <c r="AA265" s="159"/>
      <c r="AB265" s="159"/>
      <c r="AC265" s="159"/>
      <c r="AD265" s="159"/>
      <c r="AE265" s="159"/>
      <c r="AF265" s="159"/>
      <c r="AG265" s="159"/>
      <c r="AH265" s="159"/>
      <c r="AI265" s="9"/>
      <c r="AJ265" s="153"/>
      <c r="AK265" s="160"/>
      <c r="AL265" s="9"/>
    </row>
    <row r="266" ht="15.75" customHeight="1">
      <c r="A266" s="148"/>
      <c r="B266" s="149"/>
      <c r="C266" s="150"/>
      <c r="D266" s="150"/>
      <c r="E266" s="151"/>
      <c r="F266" s="149"/>
      <c r="G266" s="148"/>
      <c r="H266" s="148"/>
      <c r="I266" s="152"/>
      <c r="J266" s="152"/>
      <c r="K266" s="9"/>
      <c r="L266" s="153"/>
      <c r="M266" s="153"/>
      <c r="N266" s="153"/>
      <c r="O266" s="153"/>
      <c r="P266" s="154"/>
      <c r="Q266" s="155"/>
      <c r="R266" s="161"/>
      <c r="S266" s="157"/>
      <c r="T266" s="158"/>
      <c r="U266" s="158"/>
      <c r="V266" s="158"/>
      <c r="W266" s="157"/>
      <c r="X266" s="159"/>
      <c r="Y266" s="159"/>
      <c r="Z266" s="159"/>
      <c r="AA266" s="159"/>
      <c r="AB266" s="159"/>
      <c r="AC266" s="159"/>
      <c r="AD266" s="159"/>
      <c r="AE266" s="159"/>
      <c r="AF266" s="159"/>
      <c r="AG266" s="159"/>
      <c r="AH266" s="159"/>
      <c r="AI266" s="9"/>
      <c r="AJ266" s="153"/>
      <c r="AK266" s="160"/>
      <c r="AL266" s="9"/>
    </row>
    <row r="267" ht="15.75" customHeight="1">
      <c r="A267" s="148"/>
      <c r="B267" s="149"/>
      <c r="C267" s="150"/>
      <c r="D267" s="150"/>
      <c r="E267" s="151"/>
      <c r="F267" s="149"/>
      <c r="G267" s="148"/>
      <c r="H267" s="148"/>
      <c r="I267" s="152"/>
      <c r="J267" s="152"/>
      <c r="K267" s="9"/>
      <c r="L267" s="153"/>
      <c r="M267" s="153"/>
      <c r="N267" s="153"/>
      <c r="O267" s="153"/>
      <c r="P267" s="154"/>
      <c r="Q267" s="155"/>
      <c r="R267" s="161"/>
      <c r="S267" s="157"/>
      <c r="T267" s="158"/>
      <c r="U267" s="158"/>
      <c r="V267" s="158"/>
      <c r="W267" s="157"/>
      <c r="X267" s="159"/>
      <c r="Y267" s="159"/>
      <c r="Z267" s="159"/>
      <c r="AA267" s="159"/>
      <c r="AB267" s="159"/>
      <c r="AC267" s="159"/>
      <c r="AD267" s="159"/>
      <c r="AE267" s="159"/>
      <c r="AF267" s="159"/>
      <c r="AG267" s="159"/>
      <c r="AH267" s="159"/>
      <c r="AI267" s="9"/>
      <c r="AJ267" s="153"/>
      <c r="AK267" s="160"/>
      <c r="AL267" s="9"/>
    </row>
    <row r="268" ht="15.75" customHeight="1">
      <c r="A268" s="148"/>
      <c r="B268" s="149"/>
      <c r="C268" s="150"/>
      <c r="D268" s="150"/>
      <c r="E268" s="151"/>
      <c r="F268" s="149"/>
      <c r="G268" s="148"/>
      <c r="H268" s="148"/>
      <c r="I268" s="152"/>
      <c r="J268" s="152"/>
      <c r="K268" s="9"/>
      <c r="L268" s="153"/>
      <c r="M268" s="153"/>
      <c r="N268" s="153"/>
      <c r="O268" s="153"/>
      <c r="P268" s="154"/>
      <c r="Q268" s="155"/>
      <c r="R268" s="161"/>
      <c r="S268" s="157"/>
      <c r="T268" s="158"/>
      <c r="U268" s="158"/>
      <c r="V268" s="158"/>
      <c r="W268" s="157"/>
      <c r="X268" s="159"/>
      <c r="Y268" s="159"/>
      <c r="Z268" s="159"/>
      <c r="AA268" s="159"/>
      <c r="AB268" s="159"/>
      <c r="AC268" s="159"/>
      <c r="AD268" s="159"/>
      <c r="AE268" s="159"/>
      <c r="AF268" s="159"/>
      <c r="AG268" s="159"/>
      <c r="AH268" s="159"/>
      <c r="AI268" s="9"/>
      <c r="AJ268" s="153"/>
      <c r="AK268" s="160"/>
      <c r="AL268" s="9"/>
    </row>
    <row r="269" ht="15.75" customHeight="1">
      <c r="A269" s="148"/>
      <c r="B269" s="149"/>
      <c r="C269" s="150"/>
      <c r="D269" s="150"/>
      <c r="E269" s="151"/>
      <c r="F269" s="149"/>
      <c r="G269" s="148"/>
      <c r="H269" s="148"/>
      <c r="I269" s="152"/>
      <c r="J269" s="152"/>
      <c r="K269" s="9"/>
      <c r="L269" s="153"/>
      <c r="M269" s="153"/>
      <c r="N269" s="153"/>
      <c r="O269" s="153"/>
      <c r="P269" s="154"/>
      <c r="Q269" s="155"/>
      <c r="R269" s="161"/>
      <c r="S269" s="157"/>
      <c r="T269" s="158"/>
      <c r="U269" s="158"/>
      <c r="V269" s="158"/>
      <c r="W269" s="157"/>
      <c r="X269" s="159"/>
      <c r="Y269" s="159"/>
      <c r="Z269" s="159"/>
      <c r="AA269" s="159"/>
      <c r="AB269" s="159"/>
      <c r="AC269" s="159"/>
      <c r="AD269" s="159"/>
      <c r="AE269" s="159"/>
      <c r="AF269" s="159"/>
      <c r="AG269" s="159"/>
      <c r="AH269" s="159"/>
      <c r="AI269" s="9"/>
      <c r="AJ269" s="153"/>
      <c r="AK269" s="160"/>
      <c r="AL269" s="9"/>
    </row>
    <row r="270" ht="15.75" customHeight="1">
      <c r="A270" s="148"/>
      <c r="B270" s="149"/>
      <c r="C270" s="150"/>
      <c r="D270" s="150"/>
      <c r="E270" s="151"/>
      <c r="F270" s="149"/>
      <c r="G270" s="148"/>
      <c r="H270" s="148"/>
      <c r="I270" s="152"/>
      <c r="J270" s="152"/>
      <c r="K270" s="9"/>
      <c r="L270" s="153"/>
      <c r="M270" s="153"/>
      <c r="N270" s="153"/>
      <c r="O270" s="153"/>
      <c r="P270" s="154"/>
      <c r="Q270" s="155"/>
      <c r="R270" s="161"/>
      <c r="S270" s="157"/>
      <c r="T270" s="158"/>
      <c r="U270" s="158"/>
      <c r="V270" s="158"/>
      <c r="W270" s="157"/>
      <c r="X270" s="159"/>
      <c r="Y270" s="159"/>
      <c r="Z270" s="159"/>
      <c r="AA270" s="159"/>
      <c r="AB270" s="159"/>
      <c r="AC270" s="159"/>
      <c r="AD270" s="159"/>
      <c r="AE270" s="159"/>
      <c r="AF270" s="159"/>
      <c r="AG270" s="159"/>
      <c r="AH270" s="159"/>
      <c r="AI270" s="9"/>
      <c r="AJ270" s="153"/>
      <c r="AK270" s="160"/>
      <c r="AL270" s="9"/>
    </row>
    <row r="271" ht="15.75" customHeight="1">
      <c r="A271" s="148"/>
      <c r="B271" s="149"/>
      <c r="C271" s="150"/>
      <c r="D271" s="150"/>
      <c r="E271" s="151"/>
      <c r="F271" s="149"/>
      <c r="G271" s="148"/>
      <c r="H271" s="148"/>
      <c r="I271" s="152"/>
      <c r="J271" s="152"/>
      <c r="K271" s="9"/>
      <c r="L271" s="153"/>
      <c r="M271" s="153"/>
      <c r="N271" s="153"/>
      <c r="O271" s="153"/>
      <c r="P271" s="154"/>
      <c r="Q271" s="155"/>
      <c r="R271" s="161"/>
      <c r="S271" s="157"/>
      <c r="T271" s="158"/>
      <c r="U271" s="158"/>
      <c r="V271" s="158"/>
      <c r="W271" s="157"/>
      <c r="X271" s="159"/>
      <c r="Y271" s="159"/>
      <c r="Z271" s="159"/>
      <c r="AA271" s="159"/>
      <c r="AB271" s="159"/>
      <c r="AC271" s="159"/>
      <c r="AD271" s="159"/>
      <c r="AE271" s="159"/>
      <c r="AF271" s="159"/>
      <c r="AG271" s="159"/>
      <c r="AH271" s="159"/>
      <c r="AI271" s="9"/>
      <c r="AJ271" s="153"/>
      <c r="AK271" s="160"/>
      <c r="AL271" s="9"/>
    </row>
    <row r="272" ht="15.75" customHeight="1">
      <c r="A272" s="148"/>
      <c r="B272" s="149"/>
      <c r="C272" s="150"/>
      <c r="D272" s="150"/>
      <c r="E272" s="151"/>
      <c r="F272" s="149"/>
      <c r="G272" s="148"/>
      <c r="H272" s="148"/>
      <c r="I272" s="152"/>
      <c r="J272" s="152"/>
      <c r="K272" s="9"/>
      <c r="L272" s="153"/>
      <c r="M272" s="153"/>
      <c r="N272" s="153"/>
      <c r="O272" s="153"/>
      <c r="P272" s="154"/>
      <c r="Q272" s="155"/>
      <c r="R272" s="161"/>
      <c r="S272" s="157"/>
      <c r="T272" s="158"/>
      <c r="U272" s="158"/>
      <c r="V272" s="158"/>
      <c r="W272" s="157"/>
      <c r="X272" s="159"/>
      <c r="Y272" s="159"/>
      <c r="Z272" s="159"/>
      <c r="AA272" s="159"/>
      <c r="AB272" s="159"/>
      <c r="AC272" s="159"/>
      <c r="AD272" s="159"/>
      <c r="AE272" s="159"/>
      <c r="AF272" s="159"/>
      <c r="AG272" s="159"/>
      <c r="AH272" s="159"/>
      <c r="AI272" s="9"/>
      <c r="AJ272" s="153"/>
      <c r="AK272" s="160"/>
      <c r="AL272" s="9"/>
    </row>
    <row r="273" ht="15.75" customHeight="1">
      <c r="A273" s="148"/>
      <c r="B273" s="149"/>
      <c r="C273" s="150"/>
      <c r="D273" s="150"/>
      <c r="E273" s="151"/>
      <c r="F273" s="149"/>
      <c r="G273" s="148"/>
      <c r="H273" s="148"/>
      <c r="I273" s="152"/>
      <c r="J273" s="152"/>
      <c r="K273" s="9"/>
      <c r="L273" s="153"/>
      <c r="M273" s="153"/>
      <c r="N273" s="153"/>
      <c r="O273" s="153"/>
      <c r="P273" s="154"/>
      <c r="Q273" s="155"/>
      <c r="R273" s="161"/>
      <c r="S273" s="157"/>
      <c r="T273" s="158"/>
      <c r="U273" s="158"/>
      <c r="V273" s="158"/>
      <c r="W273" s="157"/>
      <c r="X273" s="159"/>
      <c r="Y273" s="159"/>
      <c r="Z273" s="159"/>
      <c r="AA273" s="159"/>
      <c r="AB273" s="159"/>
      <c r="AC273" s="159"/>
      <c r="AD273" s="159"/>
      <c r="AE273" s="159"/>
      <c r="AF273" s="159"/>
      <c r="AG273" s="159"/>
      <c r="AH273" s="159"/>
      <c r="AI273" s="9"/>
      <c r="AJ273" s="153"/>
      <c r="AK273" s="160"/>
      <c r="AL273" s="9"/>
    </row>
    <row r="274" ht="15.75" customHeight="1">
      <c r="A274" s="148"/>
      <c r="B274" s="149"/>
      <c r="C274" s="150"/>
      <c r="D274" s="150"/>
      <c r="E274" s="151"/>
      <c r="F274" s="149"/>
      <c r="G274" s="148"/>
      <c r="H274" s="148"/>
      <c r="I274" s="152"/>
      <c r="J274" s="152"/>
      <c r="K274" s="9"/>
      <c r="L274" s="153"/>
      <c r="M274" s="153"/>
      <c r="N274" s="153"/>
      <c r="O274" s="153"/>
      <c r="P274" s="154"/>
      <c r="Q274" s="155"/>
      <c r="R274" s="161"/>
      <c r="S274" s="157"/>
      <c r="T274" s="158"/>
      <c r="U274" s="158"/>
      <c r="V274" s="158"/>
      <c r="W274" s="157"/>
      <c r="X274" s="159"/>
      <c r="Y274" s="159"/>
      <c r="Z274" s="159"/>
      <c r="AA274" s="159"/>
      <c r="AB274" s="159"/>
      <c r="AC274" s="159"/>
      <c r="AD274" s="159"/>
      <c r="AE274" s="159"/>
      <c r="AF274" s="159"/>
      <c r="AG274" s="159"/>
      <c r="AH274" s="159"/>
      <c r="AI274" s="9"/>
      <c r="AJ274" s="153"/>
      <c r="AK274" s="160"/>
      <c r="AL274" s="9"/>
    </row>
    <row r="275" ht="15.75" customHeight="1">
      <c r="A275" s="148"/>
      <c r="B275" s="149"/>
      <c r="C275" s="150"/>
      <c r="D275" s="150"/>
      <c r="E275" s="151"/>
      <c r="F275" s="149"/>
      <c r="G275" s="148"/>
      <c r="H275" s="148"/>
      <c r="I275" s="152"/>
      <c r="J275" s="152"/>
      <c r="K275" s="9"/>
      <c r="L275" s="153"/>
      <c r="M275" s="153"/>
      <c r="N275" s="153"/>
      <c r="O275" s="153"/>
      <c r="P275" s="154"/>
      <c r="Q275" s="155"/>
      <c r="R275" s="161"/>
      <c r="S275" s="157"/>
      <c r="T275" s="158"/>
      <c r="U275" s="158"/>
      <c r="V275" s="158"/>
      <c r="W275" s="157"/>
      <c r="X275" s="159"/>
      <c r="Y275" s="159"/>
      <c r="Z275" s="159"/>
      <c r="AA275" s="159"/>
      <c r="AB275" s="159"/>
      <c r="AC275" s="159"/>
      <c r="AD275" s="159"/>
      <c r="AE275" s="159"/>
      <c r="AF275" s="159"/>
      <c r="AG275" s="159"/>
      <c r="AH275" s="159"/>
      <c r="AI275" s="9"/>
      <c r="AJ275" s="153"/>
      <c r="AK275" s="160"/>
      <c r="AL275" s="9"/>
    </row>
    <row r="276" ht="15.75" customHeight="1">
      <c r="A276" s="148"/>
      <c r="B276" s="149"/>
      <c r="C276" s="150"/>
      <c r="D276" s="150"/>
      <c r="E276" s="151"/>
      <c r="F276" s="149"/>
      <c r="G276" s="148"/>
      <c r="H276" s="148"/>
      <c r="I276" s="152"/>
      <c r="J276" s="152"/>
      <c r="K276" s="9"/>
      <c r="L276" s="153"/>
      <c r="M276" s="153"/>
      <c r="N276" s="153"/>
      <c r="O276" s="153"/>
      <c r="P276" s="154"/>
      <c r="Q276" s="155"/>
      <c r="R276" s="161"/>
      <c r="S276" s="157"/>
      <c r="T276" s="158"/>
      <c r="U276" s="158"/>
      <c r="V276" s="158"/>
      <c r="W276" s="157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/>
      <c r="AH276" s="159"/>
      <c r="AI276" s="9"/>
      <c r="AJ276" s="153"/>
      <c r="AK276" s="160"/>
      <c r="AL276" s="9"/>
    </row>
    <row r="277" ht="15.75" customHeight="1">
      <c r="A277" s="148"/>
      <c r="B277" s="149"/>
      <c r="C277" s="150"/>
      <c r="D277" s="150"/>
      <c r="E277" s="151"/>
      <c r="F277" s="149"/>
      <c r="G277" s="148"/>
      <c r="H277" s="148"/>
      <c r="I277" s="152"/>
      <c r="J277" s="152"/>
      <c r="K277" s="9"/>
      <c r="L277" s="153"/>
      <c r="M277" s="153"/>
      <c r="N277" s="153"/>
      <c r="O277" s="153"/>
      <c r="P277" s="154"/>
      <c r="Q277" s="155"/>
      <c r="R277" s="161"/>
      <c r="S277" s="157"/>
      <c r="T277" s="158"/>
      <c r="U277" s="158"/>
      <c r="V277" s="158"/>
      <c r="W277" s="157"/>
      <c r="X277" s="159"/>
      <c r="Y277" s="159"/>
      <c r="Z277" s="159"/>
      <c r="AA277" s="159"/>
      <c r="AB277" s="159"/>
      <c r="AC277" s="159"/>
      <c r="AD277" s="159"/>
      <c r="AE277" s="159"/>
      <c r="AF277" s="159"/>
      <c r="AG277" s="159"/>
      <c r="AH277" s="159"/>
      <c r="AI277" s="9"/>
      <c r="AJ277" s="153"/>
      <c r="AK277" s="160"/>
      <c r="AL277" s="9"/>
    </row>
    <row r="278" ht="15.75" customHeight="1">
      <c r="A278" s="148"/>
      <c r="B278" s="149"/>
      <c r="C278" s="150"/>
      <c r="D278" s="150"/>
      <c r="E278" s="151"/>
      <c r="F278" s="149"/>
      <c r="G278" s="148"/>
      <c r="H278" s="148"/>
      <c r="I278" s="152"/>
      <c r="J278" s="152"/>
      <c r="K278" s="9"/>
      <c r="L278" s="153"/>
      <c r="M278" s="153"/>
      <c r="N278" s="153"/>
      <c r="O278" s="153"/>
      <c r="P278" s="154"/>
      <c r="Q278" s="155"/>
      <c r="R278" s="161"/>
      <c r="S278" s="157"/>
      <c r="T278" s="158"/>
      <c r="U278" s="158"/>
      <c r="V278" s="158"/>
      <c r="W278" s="157"/>
      <c r="X278" s="159"/>
      <c r="Y278" s="159"/>
      <c r="Z278" s="159"/>
      <c r="AA278" s="159"/>
      <c r="AB278" s="159"/>
      <c r="AC278" s="159"/>
      <c r="AD278" s="159"/>
      <c r="AE278" s="159"/>
      <c r="AF278" s="159"/>
      <c r="AG278" s="159"/>
      <c r="AH278" s="159"/>
      <c r="AI278" s="9"/>
      <c r="AJ278" s="153"/>
      <c r="AK278" s="160"/>
      <c r="AL278" s="9"/>
    </row>
    <row r="279" ht="15.75" customHeight="1">
      <c r="A279" s="148"/>
      <c r="B279" s="149"/>
      <c r="C279" s="150"/>
      <c r="D279" s="150"/>
      <c r="E279" s="151"/>
      <c r="F279" s="149"/>
      <c r="G279" s="148"/>
      <c r="H279" s="148"/>
      <c r="I279" s="152"/>
      <c r="J279" s="152"/>
      <c r="K279" s="9"/>
      <c r="L279" s="153"/>
      <c r="M279" s="153"/>
      <c r="N279" s="153"/>
      <c r="O279" s="153"/>
      <c r="P279" s="154"/>
      <c r="Q279" s="155"/>
      <c r="R279" s="161"/>
      <c r="S279" s="157"/>
      <c r="T279" s="158"/>
      <c r="U279" s="158"/>
      <c r="V279" s="158"/>
      <c r="W279" s="157"/>
      <c r="X279" s="159"/>
      <c r="Y279" s="159"/>
      <c r="Z279" s="159"/>
      <c r="AA279" s="159"/>
      <c r="AB279" s="159"/>
      <c r="AC279" s="159"/>
      <c r="AD279" s="159"/>
      <c r="AE279" s="159"/>
      <c r="AF279" s="159"/>
      <c r="AG279" s="159"/>
      <c r="AH279" s="159"/>
      <c r="AI279" s="9"/>
      <c r="AJ279" s="153"/>
      <c r="AK279" s="160"/>
      <c r="AL279" s="9"/>
    </row>
    <row r="280" ht="15.75" customHeight="1">
      <c r="A280" s="148"/>
      <c r="B280" s="149"/>
      <c r="C280" s="150"/>
      <c r="D280" s="150"/>
      <c r="E280" s="151"/>
      <c r="F280" s="149"/>
      <c r="G280" s="148"/>
      <c r="H280" s="148"/>
      <c r="I280" s="152"/>
      <c r="J280" s="152"/>
      <c r="K280" s="9"/>
      <c r="L280" s="153"/>
      <c r="M280" s="153"/>
      <c r="N280" s="153"/>
      <c r="O280" s="153"/>
      <c r="P280" s="154"/>
      <c r="Q280" s="155"/>
      <c r="R280" s="161"/>
      <c r="S280" s="157"/>
      <c r="T280" s="158"/>
      <c r="U280" s="158"/>
      <c r="V280" s="158"/>
      <c r="W280" s="157"/>
      <c r="X280" s="159"/>
      <c r="Y280" s="159"/>
      <c r="Z280" s="159"/>
      <c r="AA280" s="159"/>
      <c r="AB280" s="159"/>
      <c r="AC280" s="159"/>
      <c r="AD280" s="159"/>
      <c r="AE280" s="159"/>
      <c r="AF280" s="159"/>
      <c r="AG280" s="159"/>
      <c r="AH280" s="159"/>
      <c r="AI280" s="9"/>
      <c r="AJ280" s="153"/>
      <c r="AK280" s="160"/>
      <c r="AL280" s="9"/>
    </row>
    <row r="281" ht="15.75" customHeight="1">
      <c r="A281" s="148"/>
      <c r="B281" s="149"/>
      <c r="C281" s="150"/>
      <c r="D281" s="150"/>
      <c r="E281" s="151"/>
      <c r="F281" s="149"/>
      <c r="G281" s="148"/>
      <c r="H281" s="148"/>
      <c r="I281" s="152"/>
      <c r="J281" s="152"/>
      <c r="K281" s="9"/>
      <c r="L281" s="153"/>
      <c r="M281" s="153"/>
      <c r="N281" s="153"/>
      <c r="O281" s="153"/>
      <c r="P281" s="154"/>
      <c r="Q281" s="155"/>
      <c r="R281" s="161"/>
      <c r="S281" s="157"/>
      <c r="T281" s="158"/>
      <c r="U281" s="158"/>
      <c r="V281" s="158"/>
      <c r="W281" s="157"/>
      <c r="X281" s="159"/>
      <c r="Y281" s="159"/>
      <c r="Z281" s="159"/>
      <c r="AA281" s="159"/>
      <c r="AB281" s="159"/>
      <c r="AC281" s="159"/>
      <c r="AD281" s="159"/>
      <c r="AE281" s="159"/>
      <c r="AF281" s="159"/>
      <c r="AG281" s="159"/>
      <c r="AH281" s="159"/>
      <c r="AI281" s="9"/>
      <c r="AJ281" s="153"/>
      <c r="AK281" s="160"/>
      <c r="AL281" s="9"/>
    </row>
    <row r="282" ht="15.75" customHeight="1">
      <c r="A282" s="148"/>
      <c r="B282" s="149"/>
      <c r="C282" s="150"/>
      <c r="D282" s="150"/>
      <c r="E282" s="151"/>
      <c r="F282" s="149"/>
      <c r="G282" s="148"/>
      <c r="H282" s="148"/>
      <c r="I282" s="152"/>
      <c r="J282" s="152"/>
      <c r="K282" s="9"/>
      <c r="L282" s="153"/>
      <c r="M282" s="153"/>
      <c r="N282" s="153"/>
      <c r="O282" s="153"/>
      <c r="P282" s="154"/>
      <c r="Q282" s="155"/>
      <c r="R282" s="161"/>
      <c r="S282" s="157"/>
      <c r="T282" s="158"/>
      <c r="U282" s="158"/>
      <c r="V282" s="158"/>
      <c r="W282" s="157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/>
      <c r="AH282" s="159"/>
      <c r="AI282" s="9"/>
      <c r="AJ282" s="153"/>
      <c r="AK282" s="160"/>
      <c r="AL282" s="9"/>
    </row>
    <row r="283" ht="15.75" customHeight="1">
      <c r="A283" s="148"/>
      <c r="B283" s="149"/>
      <c r="C283" s="150"/>
      <c r="D283" s="150"/>
      <c r="E283" s="151"/>
      <c r="F283" s="149"/>
      <c r="G283" s="148"/>
      <c r="H283" s="148"/>
      <c r="I283" s="152"/>
      <c r="J283" s="152"/>
      <c r="K283" s="9"/>
      <c r="L283" s="153"/>
      <c r="M283" s="153"/>
      <c r="N283" s="153"/>
      <c r="O283" s="153"/>
      <c r="P283" s="154"/>
      <c r="Q283" s="155"/>
      <c r="R283" s="161"/>
      <c r="S283" s="157"/>
      <c r="T283" s="158"/>
      <c r="U283" s="158"/>
      <c r="V283" s="158"/>
      <c r="W283" s="157"/>
      <c r="X283" s="159"/>
      <c r="Y283" s="159"/>
      <c r="Z283" s="159"/>
      <c r="AA283" s="159"/>
      <c r="AB283" s="159"/>
      <c r="AC283" s="159"/>
      <c r="AD283" s="159"/>
      <c r="AE283" s="159"/>
      <c r="AF283" s="159"/>
      <c r="AG283" s="159"/>
      <c r="AH283" s="159"/>
      <c r="AI283" s="9"/>
      <c r="AJ283" s="153"/>
      <c r="AK283" s="160"/>
      <c r="AL283" s="9"/>
    </row>
    <row r="284" ht="15.75" customHeight="1">
      <c r="A284" s="148"/>
      <c r="B284" s="149"/>
      <c r="C284" s="150"/>
      <c r="D284" s="150"/>
      <c r="E284" s="151"/>
      <c r="F284" s="149"/>
      <c r="G284" s="148"/>
      <c r="H284" s="148"/>
      <c r="I284" s="152"/>
      <c r="J284" s="152"/>
      <c r="K284" s="9"/>
      <c r="L284" s="153"/>
      <c r="M284" s="153"/>
      <c r="N284" s="153"/>
      <c r="O284" s="153"/>
      <c r="P284" s="154"/>
      <c r="Q284" s="155"/>
      <c r="R284" s="161"/>
      <c r="S284" s="157"/>
      <c r="T284" s="158"/>
      <c r="U284" s="158"/>
      <c r="V284" s="158"/>
      <c r="W284" s="157"/>
      <c r="X284" s="159"/>
      <c r="Y284" s="159"/>
      <c r="Z284" s="159"/>
      <c r="AA284" s="159"/>
      <c r="AB284" s="159"/>
      <c r="AC284" s="159"/>
      <c r="AD284" s="159"/>
      <c r="AE284" s="159"/>
      <c r="AF284" s="159"/>
      <c r="AG284" s="159"/>
      <c r="AH284" s="159"/>
      <c r="AI284" s="9"/>
      <c r="AJ284" s="153"/>
      <c r="AK284" s="160"/>
      <c r="AL284" s="9"/>
    </row>
    <row r="285" ht="15.75" customHeight="1">
      <c r="A285" s="148"/>
      <c r="B285" s="149"/>
      <c r="C285" s="150"/>
      <c r="D285" s="150"/>
      <c r="E285" s="151"/>
      <c r="F285" s="149"/>
      <c r="G285" s="148"/>
      <c r="H285" s="148"/>
      <c r="I285" s="152"/>
      <c r="J285" s="152"/>
      <c r="K285" s="9"/>
      <c r="L285" s="153"/>
      <c r="M285" s="153"/>
      <c r="N285" s="153"/>
      <c r="O285" s="153"/>
      <c r="P285" s="154"/>
      <c r="Q285" s="155"/>
      <c r="R285" s="161"/>
      <c r="S285" s="157"/>
      <c r="T285" s="158"/>
      <c r="U285" s="158"/>
      <c r="V285" s="158"/>
      <c r="W285" s="157"/>
      <c r="X285" s="159"/>
      <c r="Y285" s="159"/>
      <c r="Z285" s="159"/>
      <c r="AA285" s="159"/>
      <c r="AB285" s="159"/>
      <c r="AC285" s="159"/>
      <c r="AD285" s="159"/>
      <c r="AE285" s="159"/>
      <c r="AF285" s="159"/>
      <c r="AG285" s="159"/>
      <c r="AH285" s="159"/>
      <c r="AI285" s="9"/>
      <c r="AJ285" s="153"/>
      <c r="AK285" s="160"/>
      <c r="AL285" s="9"/>
    </row>
    <row r="286" ht="15.75" customHeight="1">
      <c r="A286" s="148"/>
      <c r="B286" s="149"/>
      <c r="C286" s="150"/>
      <c r="D286" s="150"/>
      <c r="E286" s="151"/>
      <c r="F286" s="149"/>
      <c r="G286" s="148"/>
      <c r="H286" s="148"/>
      <c r="I286" s="152"/>
      <c r="J286" s="152"/>
      <c r="K286" s="9"/>
      <c r="L286" s="153"/>
      <c r="M286" s="153"/>
      <c r="N286" s="153"/>
      <c r="O286" s="153"/>
      <c r="P286" s="154"/>
      <c r="Q286" s="155"/>
      <c r="R286" s="161"/>
      <c r="S286" s="157"/>
      <c r="T286" s="158"/>
      <c r="U286" s="158"/>
      <c r="V286" s="158"/>
      <c r="W286" s="157"/>
      <c r="X286" s="159"/>
      <c r="Y286" s="159"/>
      <c r="Z286" s="159"/>
      <c r="AA286" s="159"/>
      <c r="AB286" s="159"/>
      <c r="AC286" s="159"/>
      <c r="AD286" s="159"/>
      <c r="AE286" s="159"/>
      <c r="AF286" s="159"/>
      <c r="AG286" s="159"/>
      <c r="AH286" s="159"/>
      <c r="AI286" s="9"/>
      <c r="AJ286" s="153"/>
      <c r="AK286" s="160"/>
      <c r="AL286" s="9"/>
    </row>
    <row r="287" ht="15.75" customHeight="1">
      <c r="A287" s="148"/>
      <c r="B287" s="149"/>
      <c r="C287" s="150"/>
      <c r="D287" s="150"/>
      <c r="E287" s="151"/>
      <c r="F287" s="149"/>
      <c r="G287" s="148"/>
      <c r="H287" s="148"/>
      <c r="I287" s="152"/>
      <c r="J287" s="152"/>
      <c r="K287" s="9"/>
      <c r="L287" s="153"/>
      <c r="M287" s="153"/>
      <c r="N287" s="153"/>
      <c r="O287" s="153"/>
      <c r="P287" s="154"/>
      <c r="Q287" s="155"/>
      <c r="R287" s="161"/>
      <c r="S287" s="157"/>
      <c r="T287" s="158"/>
      <c r="U287" s="158"/>
      <c r="V287" s="158"/>
      <c r="W287" s="157"/>
      <c r="X287" s="159"/>
      <c r="Y287" s="159"/>
      <c r="Z287" s="159"/>
      <c r="AA287" s="159"/>
      <c r="AB287" s="159"/>
      <c r="AC287" s="159"/>
      <c r="AD287" s="159"/>
      <c r="AE287" s="159"/>
      <c r="AF287" s="159"/>
      <c r="AG287" s="159"/>
      <c r="AH287" s="159"/>
      <c r="AI287" s="9"/>
      <c r="AJ287" s="153"/>
      <c r="AK287" s="160"/>
      <c r="AL287" s="9"/>
    </row>
    <row r="288" ht="15.75" customHeight="1">
      <c r="A288" s="148"/>
      <c r="B288" s="149"/>
      <c r="C288" s="150"/>
      <c r="D288" s="150"/>
      <c r="E288" s="151"/>
      <c r="F288" s="149"/>
      <c r="G288" s="148"/>
      <c r="H288" s="148"/>
      <c r="I288" s="152"/>
      <c r="J288" s="152"/>
      <c r="K288" s="9"/>
      <c r="L288" s="153"/>
      <c r="M288" s="153"/>
      <c r="N288" s="153"/>
      <c r="O288" s="153"/>
      <c r="P288" s="154"/>
      <c r="Q288" s="155"/>
      <c r="R288" s="161"/>
      <c r="S288" s="157"/>
      <c r="T288" s="158"/>
      <c r="U288" s="158"/>
      <c r="V288" s="158"/>
      <c r="W288" s="157"/>
      <c r="X288" s="159"/>
      <c r="Y288" s="159"/>
      <c r="Z288" s="159"/>
      <c r="AA288" s="159"/>
      <c r="AB288" s="159"/>
      <c r="AC288" s="159"/>
      <c r="AD288" s="159"/>
      <c r="AE288" s="159"/>
      <c r="AF288" s="159"/>
      <c r="AG288" s="159"/>
      <c r="AH288" s="159"/>
      <c r="AI288" s="9"/>
      <c r="AJ288" s="153"/>
      <c r="AK288" s="160"/>
      <c r="AL288" s="9"/>
    </row>
    <row r="289" ht="15.75" customHeight="1">
      <c r="A289" s="148"/>
      <c r="B289" s="149"/>
      <c r="C289" s="150"/>
      <c r="D289" s="150"/>
      <c r="E289" s="151"/>
      <c r="F289" s="149"/>
      <c r="G289" s="148"/>
      <c r="H289" s="148"/>
      <c r="I289" s="152"/>
      <c r="J289" s="152"/>
      <c r="K289" s="9"/>
      <c r="L289" s="153"/>
      <c r="M289" s="153"/>
      <c r="N289" s="153"/>
      <c r="O289" s="153"/>
      <c r="P289" s="154"/>
      <c r="Q289" s="155"/>
      <c r="R289" s="161"/>
      <c r="S289" s="157"/>
      <c r="T289" s="158"/>
      <c r="U289" s="158"/>
      <c r="V289" s="158"/>
      <c r="W289" s="157"/>
      <c r="X289" s="159"/>
      <c r="Y289" s="159"/>
      <c r="Z289" s="159"/>
      <c r="AA289" s="159"/>
      <c r="AB289" s="159"/>
      <c r="AC289" s="159"/>
      <c r="AD289" s="159"/>
      <c r="AE289" s="159"/>
      <c r="AF289" s="159"/>
      <c r="AG289" s="159"/>
      <c r="AH289" s="159"/>
      <c r="AI289" s="9"/>
      <c r="AJ289" s="153"/>
      <c r="AK289" s="160"/>
      <c r="AL289" s="9"/>
    </row>
    <row r="290" ht="15.75" customHeight="1">
      <c r="A290" s="148"/>
      <c r="B290" s="149"/>
      <c r="C290" s="150"/>
      <c r="D290" s="150"/>
      <c r="E290" s="151"/>
      <c r="F290" s="149"/>
      <c r="G290" s="148"/>
      <c r="H290" s="148"/>
      <c r="I290" s="152"/>
      <c r="J290" s="152"/>
      <c r="K290" s="9"/>
      <c r="L290" s="153"/>
      <c r="M290" s="153"/>
      <c r="N290" s="153"/>
      <c r="O290" s="153"/>
      <c r="P290" s="154"/>
      <c r="Q290" s="155"/>
      <c r="R290" s="161"/>
      <c r="S290" s="157"/>
      <c r="T290" s="158"/>
      <c r="U290" s="158"/>
      <c r="V290" s="158"/>
      <c r="W290" s="157"/>
      <c r="X290" s="159"/>
      <c r="Y290" s="159"/>
      <c r="Z290" s="159"/>
      <c r="AA290" s="159"/>
      <c r="AB290" s="159"/>
      <c r="AC290" s="159"/>
      <c r="AD290" s="159"/>
      <c r="AE290" s="159"/>
      <c r="AF290" s="159"/>
      <c r="AG290" s="159"/>
      <c r="AH290" s="159"/>
      <c r="AI290" s="9"/>
      <c r="AJ290" s="153"/>
      <c r="AK290" s="160"/>
      <c r="AL290" s="9"/>
    </row>
    <row r="291" ht="15.75" customHeight="1">
      <c r="A291" s="148"/>
      <c r="B291" s="149"/>
      <c r="C291" s="150"/>
      <c r="D291" s="150"/>
      <c r="E291" s="151"/>
      <c r="F291" s="149"/>
      <c r="G291" s="148"/>
      <c r="H291" s="148"/>
      <c r="I291" s="152"/>
      <c r="J291" s="152"/>
      <c r="K291" s="9"/>
      <c r="L291" s="153"/>
      <c r="M291" s="153"/>
      <c r="N291" s="153"/>
      <c r="O291" s="153"/>
      <c r="P291" s="154"/>
      <c r="Q291" s="155"/>
      <c r="R291" s="161"/>
      <c r="S291" s="157"/>
      <c r="T291" s="158"/>
      <c r="U291" s="158"/>
      <c r="V291" s="158"/>
      <c r="W291" s="157"/>
      <c r="X291" s="159"/>
      <c r="Y291" s="159"/>
      <c r="Z291" s="159"/>
      <c r="AA291" s="159"/>
      <c r="AB291" s="159"/>
      <c r="AC291" s="159"/>
      <c r="AD291" s="159"/>
      <c r="AE291" s="159"/>
      <c r="AF291" s="159"/>
      <c r="AG291" s="159"/>
      <c r="AH291" s="159"/>
      <c r="AI291" s="9"/>
      <c r="AJ291" s="153"/>
      <c r="AK291" s="160"/>
      <c r="AL291" s="9"/>
    </row>
    <row r="292" ht="15.75" customHeight="1">
      <c r="A292" s="148"/>
      <c r="B292" s="149"/>
      <c r="C292" s="150"/>
      <c r="D292" s="150"/>
      <c r="E292" s="151"/>
      <c r="F292" s="149"/>
      <c r="G292" s="148"/>
      <c r="H292" s="148"/>
      <c r="I292" s="152"/>
      <c r="J292" s="152"/>
      <c r="K292" s="9"/>
      <c r="L292" s="153"/>
      <c r="M292" s="153"/>
      <c r="N292" s="153"/>
      <c r="O292" s="153"/>
      <c r="P292" s="154"/>
      <c r="Q292" s="155"/>
      <c r="R292" s="161"/>
      <c r="S292" s="157"/>
      <c r="T292" s="158"/>
      <c r="U292" s="158"/>
      <c r="V292" s="158"/>
      <c r="W292" s="157"/>
      <c r="X292" s="159"/>
      <c r="Y292" s="159"/>
      <c r="Z292" s="159"/>
      <c r="AA292" s="159"/>
      <c r="AB292" s="159"/>
      <c r="AC292" s="159"/>
      <c r="AD292" s="159"/>
      <c r="AE292" s="159"/>
      <c r="AF292" s="159"/>
      <c r="AG292" s="159"/>
      <c r="AH292" s="159"/>
      <c r="AI292" s="9"/>
      <c r="AJ292" s="153"/>
      <c r="AK292" s="160"/>
      <c r="AL292" s="9"/>
    </row>
    <row r="293" ht="15.75" customHeight="1">
      <c r="A293" s="148"/>
      <c r="B293" s="149"/>
      <c r="C293" s="150"/>
      <c r="D293" s="150"/>
      <c r="E293" s="151"/>
      <c r="F293" s="149"/>
      <c r="G293" s="148"/>
      <c r="H293" s="148"/>
      <c r="I293" s="152"/>
      <c r="J293" s="152"/>
      <c r="K293" s="9"/>
      <c r="L293" s="153"/>
      <c r="M293" s="153"/>
      <c r="N293" s="153"/>
      <c r="O293" s="153"/>
      <c r="P293" s="154"/>
      <c r="Q293" s="155"/>
      <c r="R293" s="161"/>
      <c r="S293" s="157"/>
      <c r="T293" s="158"/>
      <c r="U293" s="158"/>
      <c r="V293" s="158"/>
      <c r="W293" s="157"/>
      <c r="X293" s="159"/>
      <c r="Y293" s="159"/>
      <c r="Z293" s="159"/>
      <c r="AA293" s="159"/>
      <c r="AB293" s="159"/>
      <c r="AC293" s="159"/>
      <c r="AD293" s="159"/>
      <c r="AE293" s="159"/>
      <c r="AF293" s="159"/>
      <c r="AG293" s="159"/>
      <c r="AH293" s="159"/>
      <c r="AI293" s="9"/>
      <c r="AJ293" s="153"/>
      <c r="AK293" s="160"/>
      <c r="AL293" s="9"/>
    </row>
    <row r="294" ht="15.75" customHeight="1">
      <c r="A294" s="148"/>
      <c r="B294" s="149"/>
      <c r="C294" s="150"/>
      <c r="D294" s="150"/>
      <c r="E294" s="151"/>
      <c r="F294" s="149"/>
      <c r="G294" s="148"/>
      <c r="H294" s="148"/>
      <c r="I294" s="152"/>
      <c r="J294" s="152"/>
      <c r="K294" s="9"/>
      <c r="L294" s="153"/>
      <c r="M294" s="153"/>
      <c r="N294" s="153"/>
      <c r="O294" s="153"/>
      <c r="P294" s="154"/>
      <c r="Q294" s="155"/>
      <c r="R294" s="161"/>
      <c r="S294" s="157"/>
      <c r="T294" s="158"/>
      <c r="U294" s="158"/>
      <c r="V294" s="158"/>
      <c r="W294" s="157"/>
      <c r="X294" s="159"/>
      <c r="Y294" s="159"/>
      <c r="Z294" s="159"/>
      <c r="AA294" s="159"/>
      <c r="AB294" s="159"/>
      <c r="AC294" s="159"/>
      <c r="AD294" s="159"/>
      <c r="AE294" s="159"/>
      <c r="AF294" s="159"/>
      <c r="AG294" s="159"/>
      <c r="AH294" s="159"/>
      <c r="AI294" s="9"/>
      <c r="AJ294" s="153"/>
      <c r="AK294" s="160"/>
      <c r="AL294" s="9"/>
    </row>
    <row r="295" ht="15.75" customHeight="1">
      <c r="A295" s="148"/>
      <c r="B295" s="149"/>
      <c r="C295" s="150"/>
      <c r="D295" s="150"/>
      <c r="E295" s="151"/>
      <c r="F295" s="149"/>
      <c r="G295" s="148"/>
      <c r="H295" s="148"/>
      <c r="I295" s="152"/>
      <c r="J295" s="152"/>
      <c r="K295" s="9"/>
      <c r="L295" s="153"/>
      <c r="M295" s="153"/>
      <c r="N295" s="153"/>
      <c r="O295" s="153"/>
      <c r="P295" s="154"/>
      <c r="Q295" s="155"/>
      <c r="R295" s="161"/>
      <c r="S295" s="157"/>
      <c r="T295" s="158"/>
      <c r="U295" s="158"/>
      <c r="V295" s="158"/>
      <c r="W295" s="157"/>
      <c r="X295" s="159"/>
      <c r="Y295" s="159"/>
      <c r="Z295" s="159"/>
      <c r="AA295" s="159"/>
      <c r="AB295" s="159"/>
      <c r="AC295" s="159"/>
      <c r="AD295" s="159"/>
      <c r="AE295" s="159"/>
      <c r="AF295" s="159"/>
      <c r="AG295" s="159"/>
      <c r="AH295" s="159"/>
      <c r="AI295" s="9"/>
      <c r="AJ295" s="153"/>
      <c r="AK295" s="160"/>
      <c r="AL295" s="9"/>
    </row>
    <row r="296" ht="15.75" customHeight="1">
      <c r="A296" s="148"/>
      <c r="B296" s="149"/>
      <c r="C296" s="150"/>
      <c r="D296" s="150"/>
      <c r="E296" s="151"/>
      <c r="F296" s="149"/>
      <c r="G296" s="148"/>
      <c r="H296" s="148"/>
      <c r="I296" s="152"/>
      <c r="J296" s="152"/>
      <c r="K296" s="9"/>
      <c r="L296" s="153"/>
      <c r="M296" s="153"/>
      <c r="N296" s="153"/>
      <c r="O296" s="153"/>
      <c r="P296" s="154"/>
      <c r="Q296" s="155"/>
      <c r="R296" s="161"/>
      <c r="S296" s="157"/>
      <c r="T296" s="158"/>
      <c r="U296" s="158"/>
      <c r="V296" s="158"/>
      <c r="W296" s="157"/>
      <c r="X296" s="159"/>
      <c r="Y296" s="159"/>
      <c r="Z296" s="159"/>
      <c r="AA296" s="159"/>
      <c r="AB296" s="159"/>
      <c r="AC296" s="159"/>
      <c r="AD296" s="159"/>
      <c r="AE296" s="159"/>
      <c r="AF296" s="159"/>
      <c r="AG296" s="159"/>
      <c r="AH296" s="159"/>
      <c r="AI296" s="9"/>
      <c r="AJ296" s="153"/>
      <c r="AK296" s="160"/>
      <c r="AL296" s="9"/>
    </row>
    <row r="297" ht="15.75" customHeight="1">
      <c r="A297" s="148"/>
      <c r="B297" s="149"/>
      <c r="C297" s="150"/>
      <c r="D297" s="150"/>
      <c r="E297" s="151"/>
      <c r="F297" s="149"/>
      <c r="G297" s="148"/>
      <c r="H297" s="148"/>
      <c r="I297" s="152"/>
      <c r="J297" s="152"/>
      <c r="K297" s="9"/>
      <c r="L297" s="153"/>
      <c r="M297" s="153"/>
      <c r="N297" s="153"/>
      <c r="O297" s="153"/>
      <c r="P297" s="154"/>
      <c r="Q297" s="155"/>
      <c r="R297" s="161"/>
      <c r="S297" s="157"/>
      <c r="T297" s="158"/>
      <c r="U297" s="158"/>
      <c r="V297" s="158"/>
      <c r="W297" s="157"/>
      <c r="X297" s="159"/>
      <c r="Y297" s="159"/>
      <c r="Z297" s="159"/>
      <c r="AA297" s="159"/>
      <c r="AB297" s="159"/>
      <c r="AC297" s="159"/>
      <c r="AD297" s="159"/>
      <c r="AE297" s="159"/>
      <c r="AF297" s="159"/>
      <c r="AG297" s="159"/>
      <c r="AH297" s="159"/>
      <c r="AI297" s="9"/>
      <c r="AJ297" s="153"/>
      <c r="AK297" s="160"/>
      <c r="AL297" s="9"/>
    </row>
    <row r="298" ht="15.75" customHeight="1">
      <c r="A298" s="148"/>
      <c r="B298" s="149"/>
      <c r="C298" s="150"/>
      <c r="D298" s="150"/>
      <c r="E298" s="151"/>
      <c r="F298" s="149"/>
      <c r="G298" s="148"/>
      <c r="H298" s="148"/>
      <c r="I298" s="152"/>
      <c r="J298" s="152"/>
      <c r="K298" s="9"/>
      <c r="L298" s="153"/>
      <c r="M298" s="153"/>
      <c r="N298" s="153"/>
      <c r="O298" s="153"/>
      <c r="P298" s="154"/>
      <c r="Q298" s="155"/>
      <c r="R298" s="161"/>
      <c r="S298" s="157"/>
      <c r="T298" s="158"/>
      <c r="U298" s="158"/>
      <c r="V298" s="158"/>
      <c r="W298" s="157"/>
      <c r="X298" s="159"/>
      <c r="Y298" s="159"/>
      <c r="Z298" s="159"/>
      <c r="AA298" s="159"/>
      <c r="AB298" s="159"/>
      <c r="AC298" s="159"/>
      <c r="AD298" s="159"/>
      <c r="AE298" s="159"/>
      <c r="AF298" s="159"/>
      <c r="AG298" s="159"/>
      <c r="AH298" s="159"/>
      <c r="AI298" s="9"/>
      <c r="AJ298" s="153"/>
      <c r="AK298" s="160"/>
      <c r="AL298" s="9"/>
    </row>
    <row r="299" ht="15.75" customHeight="1">
      <c r="A299" s="148"/>
      <c r="B299" s="149"/>
      <c r="C299" s="150"/>
      <c r="D299" s="150"/>
      <c r="E299" s="151"/>
      <c r="F299" s="149"/>
      <c r="G299" s="148"/>
      <c r="H299" s="148"/>
      <c r="I299" s="152"/>
      <c r="J299" s="152"/>
      <c r="K299" s="9"/>
      <c r="L299" s="153"/>
      <c r="M299" s="153"/>
      <c r="N299" s="153"/>
      <c r="O299" s="153"/>
      <c r="P299" s="154"/>
      <c r="Q299" s="155"/>
      <c r="R299" s="161"/>
      <c r="S299" s="157"/>
      <c r="T299" s="158"/>
      <c r="U299" s="158"/>
      <c r="V299" s="158"/>
      <c r="W299" s="157"/>
      <c r="X299" s="159"/>
      <c r="Y299" s="159"/>
      <c r="Z299" s="159"/>
      <c r="AA299" s="159"/>
      <c r="AB299" s="159"/>
      <c r="AC299" s="159"/>
      <c r="AD299" s="159"/>
      <c r="AE299" s="159"/>
      <c r="AF299" s="159"/>
      <c r="AG299" s="159"/>
      <c r="AH299" s="159"/>
      <c r="AI299" s="9"/>
      <c r="AJ299" s="153"/>
      <c r="AK299" s="160"/>
      <c r="AL299" s="9"/>
    </row>
    <row r="300" ht="15.75" customHeight="1">
      <c r="A300" s="148"/>
      <c r="B300" s="149"/>
      <c r="C300" s="150"/>
      <c r="D300" s="150"/>
      <c r="E300" s="151"/>
      <c r="F300" s="149"/>
      <c r="G300" s="148"/>
      <c r="H300" s="148"/>
      <c r="I300" s="152"/>
      <c r="J300" s="152"/>
      <c r="K300" s="9"/>
      <c r="L300" s="153"/>
      <c r="M300" s="153"/>
      <c r="N300" s="153"/>
      <c r="O300" s="153"/>
      <c r="P300" s="154"/>
      <c r="Q300" s="155"/>
      <c r="R300" s="161"/>
      <c r="S300" s="157"/>
      <c r="T300" s="158"/>
      <c r="U300" s="158"/>
      <c r="V300" s="158"/>
      <c r="W300" s="157"/>
      <c r="X300" s="159"/>
      <c r="Y300" s="159"/>
      <c r="Z300" s="159"/>
      <c r="AA300" s="159"/>
      <c r="AB300" s="159"/>
      <c r="AC300" s="159"/>
      <c r="AD300" s="159"/>
      <c r="AE300" s="159"/>
      <c r="AF300" s="159"/>
      <c r="AG300" s="159"/>
      <c r="AH300" s="159"/>
      <c r="AI300" s="9"/>
      <c r="AJ300" s="153"/>
      <c r="AK300" s="160"/>
      <c r="AL300" s="9"/>
    </row>
    <row r="301" ht="15.75" customHeight="1">
      <c r="A301" s="148"/>
      <c r="B301" s="149"/>
      <c r="C301" s="150"/>
      <c r="D301" s="150"/>
      <c r="E301" s="151"/>
      <c r="F301" s="149"/>
      <c r="G301" s="148"/>
      <c r="H301" s="148"/>
      <c r="I301" s="152"/>
      <c r="J301" s="152"/>
      <c r="K301" s="9"/>
      <c r="L301" s="153"/>
      <c r="M301" s="153"/>
      <c r="N301" s="153"/>
      <c r="O301" s="153"/>
      <c r="P301" s="154"/>
      <c r="Q301" s="155"/>
      <c r="R301" s="161"/>
      <c r="S301" s="157"/>
      <c r="T301" s="158"/>
      <c r="U301" s="158"/>
      <c r="V301" s="158"/>
      <c r="W301" s="157"/>
      <c r="X301" s="159"/>
      <c r="Y301" s="159"/>
      <c r="Z301" s="159"/>
      <c r="AA301" s="159"/>
      <c r="AB301" s="159"/>
      <c r="AC301" s="159"/>
      <c r="AD301" s="159"/>
      <c r="AE301" s="159"/>
      <c r="AF301" s="159"/>
      <c r="AG301" s="159"/>
      <c r="AH301" s="159"/>
      <c r="AI301" s="9"/>
      <c r="AJ301" s="153"/>
      <c r="AK301" s="160"/>
      <c r="AL301" s="9"/>
    </row>
    <row r="302" ht="15.75" customHeight="1">
      <c r="A302" s="148"/>
      <c r="B302" s="149"/>
      <c r="C302" s="150"/>
      <c r="D302" s="150"/>
      <c r="E302" s="151"/>
      <c r="F302" s="149"/>
      <c r="G302" s="148"/>
      <c r="H302" s="148"/>
      <c r="I302" s="152"/>
      <c r="J302" s="152"/>
      <c r="K302" s="9"/>
      <c r="L302" s="153"/>
      <c r="M302" s="153"/>
      <c r="N302" s="153"/>
      <c r="O302" s="153"/>
      <c r="P302" s="154"/>
      <c r="Q302" s="155"/>
      <c r="R302" s="161"/>
      <c r="S302" s="157"/>
      <c r="T302" s="158"/>
      <c r="U302" s="158"/>
      <c r="V302" s="158"/>
      <c r="W302" s="157"/>
      <c r="X302" s="159"/>
      <c r="Y302" s="159"/>
      <c r="Z302" s="159"/>
      <c r="AA302" s="159"/>
      <c r="AB302" s="159"/>
      <c r="AC302" s="159"/>
      <c r="AD302" s="159"/>
      <c r="AE302" s="159"/>
      <c r="AF302" s="159"/>
      <c r="AG302" s="159"/>
      <c r="AH302" s="159"/>
      <c r="AI302" s="9"/>
      <c r="AJ302" s="153"/>
      <c r="AK302" s="160"/>
      <c r="AL302" s="9"/>
    </row>
    <row r="303" ht="15.75" customHeight="1">
      <c r="A303" s="148"/>
      <c r="B303" s="149"/>
      <c r="C303" s="150"/>
      <c r="D303" s="150"/>
      <c r="E303" s="151"/>
      <c r="F303" s="149"/>
      <c r="G303" s="148"/>
      <c r="H303" s="148"/>
      <c r="I303" s="152"/>
      <c r="J303" s="152"/>
      <c r="K303" s="9"/>
      <c r="L303" s="153"/>
      <c r="M303" s="153"/>
      <c r="N303" s="153"/>
      <c r="O303" s="153"/>
      <c r="P303" s="154"/>
      <c r="Q303" s="155"/>
      <c r="R303" s="161"/>
      <c r="S303" s="157"/>
      <c r="T303" s="158"/>
      <c r="U303" s="158"/>
      <c r="V303" s="158"/>
      <c r="W303" s="157"/>
      <c r="X303" s="159"/>
      <c r="Y303" s="159"/>
      <c r="Z303" s="159"/>
      <c r="AA303" s="159"/>
      <c r="AB303" s="159"/>
      <c r="AC303" s="159"/>
      <c r="AD303" s="159"/>
      <c r="AE303" s="159"/>
      <c r="AF303" s="159"/>
      <c r="AG303" s="159"/>
      <c r="AH303" s="159"/>
      <c r="AI303" s="9"/>
      <c r="AJ303" s="153"/>
      <c r="AK303" s="160"/>
      <c r="AL303" s="9"/>
    </row>
    <row r="304" ht="15.75" customHeight="1">
      <c r="A304" s="148"/>
      <c r="B304" s="149"/>
      <c r="C304" s="150"/>
      <c r="D304" s="150"/>
      <c r="E304" s="151"/>
      <c r="F304" s="149"/>
      <c r="G304" s="148"/>
      <c r="H304" s="148"/>
      <c r="I304" s="152"/>
      <c r="J304" s="152"/>
      <c r="K304" s="9"/>
      <c r="L304" s="153"/>
      <c r="M304" s="153"/>
      <c r="N304" s="153"/>
      <c r="O304" s="153"/>
      <c r="P304" s="154"/>
      <c r="Q304" s="155"/>
      <c r="R304" s="161"/>
      <c r="S304" s="157"/>
      <c r="T304" s="158"/>
      <c r="U304" s="158"/>
      <c r="V304" s="158"/>
      <c r="W304" s="157"/>
      <c r="X304" s="159"/>
      <c r="Y304" s="159"/>
      <c r="Z304" s="159"/>
      <c r="AA304" s="159"/>
      <c r="AB304" s="159"/>
      <c r="AC304" s="159"/>
      <c r="AD304" s="159"/>
      <c r="AE304" s="159"/>
      <c r="AF304" s="159"/>
      <c r="AG304" s="159"/>
      <c r="AH304" s="159"/>
      <c r="AI304" s="9"/>
      <c r="AJ304" s="153"/>
      <c r="AK304" s="160"/>
      <c r="AL304" s="9"/>
    </row>
    <row r="305" ht="15.75" customHeight="1">
      <c r="A305" s="148"/>
      <c r="B305" s="149"/>
      <c r="C305" s="150"/>
      <c r="D305" s="150"/>
      <c r="E305" s="151"/>
      <c r="F305" s="149"/>
      <c r="G305" s="148"/>
      <c r="H305" s="148"/>
      <c r="I305" s="152"/>
      <c r="J305" s="152"/>
      <c r="K305" s="9"/>
      <c r="L305" s="153"/>
      <c r="M305" s="153"/>
      <c r="N305" s="153"/>
      <c r="O305" s="153"/>
      <c r="P305" s="154"/>
      <c r="Q305" s="155"/>
      <c r="R305" s="161"/>
      <c r="S305" s="157"/>
      <c r="T305" s="158"/>
      <c r="U305" s="158"/>
      <c r="V305" s="158"/>
      <c r="W305" s="157"/>
      <c r="X305" s="159"/>
      <c r="Y305" s="159"/>
      <c r="Z305" s="159"/>
      <c r="AA305" s="159"/>
      <c r="AB305" s="159"/>
      <c r="AC305" s="159"/>
      <c r="AD305" s="159"/>
      <c r="AE305" s="159"/>
      <c r="AF305" s="159"/>
      <c r="AG305" s="159"/>
      <c r="AH305" s="159"/>
      <c r="AI305" s="9"/>
      <c r="AJ305" s="153"/>
      <c r="AK305" s="160"/>
      <c r="AL305" s="9"/>
    </row>
    <row r="306" ht="15.75" customHeight="1">
      <c r="A306" s="148"/>
      <c r="B306" s="149"/>
      <c r="C306" s="150"/>
      <c r="D306" s="150"/>
      <c r="E306" s="151"/>
      <c r="F306" s="149"/>
      <c r="G306" s="148"/>
      <c r="H306" s="148"/>
      <c r="I306" s="152"/>
      <c r="J306" s="152"/>
      <c r="K306" s="9"/>
      <c r="L306" s="153"/>
      <c r="M306" s="153"/>
      <c r="N306" s="153"/>
      <c r="O306" s="153"/>
      <c r="P306" s="154"/>
      <c r="Q306" s="155"/>
      <c r="R306" s="161"/>
      <c r="S306" s="157"/>
      <c r="T306" s="158"/>
      <c r="U306" s="158"/>
      <c r="V306" s="158"/>
      <c r="W306" s="157"/>
      <c r="X306" s="159"/>
      <c r="Y306" s="159"/>
      <c r="Z306" s="159"/>
      <c r="AA306" s="159"/>
      <c r="AB306" s="159"/>
      <c r="AC306" s="159"/>
      <c r="AD306" s="159"/>
      <c r="AE306" s="159"/>
      <c r="AF306" s="159"/>
      <c r="AG306" s="159"/>
      <c r="AH306" s="159"/>
      <c r="AI306" s="9"/>
      <c r="AJ306" s="153"/>
      <c r="AK306" s="160"/>
      <c r="AL306" s="9"/>
    </row>
    <row r="307" ht="15.75" customHeight="1">
      <c r="A307" s="148"/>
      <c r="B307" s="149"/>
      <c r="C307" s="150"/>
      <c r="D307" s="150"/>
      <c r="E307" s="151"/>
      <c r="F307" s="149"/>
      <c r="G307" s="148"/>
      <c r="H307" s="148"/>
      <c r="I307" s="152"/>
      <c r="J307" s="152"/>
      <c r="K307" s="9"/>
      <c r="L307" s="153"/>
      <c r="M307" s="153"/>
      <c r="N307" s="153"/>
      <c r="O307" s="153"/>
      <c r="P307" s="154"/>
      <c r="Q307" s="155"/>
      <c r="R307" s="161"/>
      <c r="S307" s="157"/>
      <c r="T307" s="158"/>
      <c r="U307" s="158"/>
      <c r="V307" s="158"/>
      <c r="W307" s="157"/>
      <c r="X307" s="159"/>
      <c r="Y307" s="159"/>
      <c r="Z307" s="159"/>
      <c r="AA307" s="159"/>
      <c r="AB307" s="159"/>
      <c r="AC307" s="159"/>
      <c r="AD307" s="159"/>
      <c r="AE307" s="159"/>
      <c r="AF307" s="159"/>
      <c r="AG307" s="159"/>
      <c r="AH307" s="159"/>
      <c r="AI307" s="9"/>
      <c r="AJ307" s="153"/>
      <c r="AK307" s="160"/>
      <c r="AL307" s="9"/>
    </row>
    <row r="308" ht="15.75" customHeight="1">
      <c r="A308" s="148"/>
      <c r="B308" s="149"/>
      <c r="C308" s="150"/>
      <c r="D308" s="150"/>
      <c r="E308" s="151"/>
      <c r="F308" s="149"/>
      <c r="G308" s="148"/>
      <c r="H308" s="148"/>
      <c r="I308" s="152"/>
      <c r="J308" s="152"/>
      <c r="K308" s="9"/>
      <c r="L308" s="153"/>
      <c r="M308" s="153"/>
      <c r="N308" s="153"/>
      <c r="O308" s="153"/>
      <c r="P308" s="154"/>
      <c r="Q308" s="155"/>
      <c r="R308" s="161"/>
      <c r="S308" s="157"/>
      <c r="T308" s="158"/>
      <c r="U308" s="158"/>
      <c r="V308" s="158"/>
      <c r="W308" s="157"/>
      <c r="X308" s="159"/>
      <c r="Y308" s="159"/>
      <c r="Z308" s="159"/>
      <c r="AA308" s="159"/>
      <c r="AB308" s="159"/>
      <c r="AC308" s="159"/>
      <c r="AD308" s="159"/>
      <c r="AE308" s="159"/>
      <c r="AF308" s="159"/>
      <c r="AG308" s="159"/>
      <c r="AH308" s="159"/>
      <c r="AI308" s="9"/>
      <c r="AJ308" s="153"/>
      <c r="AK308" s="160"/>
      <c r="AL308" s="9"/>
    </row>
    <row r="309" ht="15.75" customHeight="1">
      <c r="A309" s="148"/>
      <c r="B309" s="149"/>
      <c r="C309" s="150"/>
      <c r="D309" s="150"/>
      <c r="E309" s="151"/>
      <c r="F309" s="149"/>
      <c r="G309" s="148"/>
      <c r="H309" s="148"/>
      <c r="I309" s="152"/>
      <c r="J309" s="152"/>
      <c r="K309" s="9"/>
      <c r="L309" s="153"/>
      <c r="M309" s="153"/>
      <c r="N309" s="153"/>
      <c r="O309" s="153"/>
      <c r="P309" s="154"/>
      <c r="Q309" s="155"/>
      <c r="R309" s="161"/>
      <c r="S309" s="157"/>
      <c r="T309" s="158"/>
      <c r="U309" s="158"/>
      <c r="V309" s="158"/>
      <c r="W309" s="157"/>
      <c r="X309" s="159"/>
      <c r="Y309" s="159"/>
      <c r="Z309" s="159"/>
      <c r="AA309" s="159"/>
      <c r="AB309" s="159"/>
      <c r="AC309" s="159"/>
      <c r="AD309" s="159"/>
      <c r="AE309" s="159"/>
      <c r="AF309" s="159"/>
      <c r="AG309" s="159"/>
      <c r="AH309" s="159"/>
      <c r="AI309" s="9"/>
      <c r="AJ309" s="153"/>
      <c r="AK309" s="160"/>
      <c r="AL309" s="9"/>
    </row>
    <row r="310" ht="15.75" customHeight="1">
      <c r="A310" s="148"/>
      <c r="B310" s="149"/>
      <c r="C310" s="150"/>
      <c r="D310" s="150"/>
      <c r="E310" s="151"/>
      <c r="F310" s="149"/>
      <c r="G310" s="148"/>
      <c r="H310" s="148"/>
      <c r="I310" s="152"/>
      <c r="J310" s="152"/>
      <c r="K310" s="9"/>
      <c r="L310" s="153"/>
      <c r="M310" s="153"/>
      <c r="N310" s="153"/>
      <c r="O310" s="153"/>
      <c r="P310" s="154"/>
      <c r="Q310" s="155"/>
      <c r="R310" s="161"/>
      <c r="S310" s="157"/>
      <c r="T310" s="158"/>
      <c r="U310" s="158"/>
      <c r="V310" s="158"/>
      <c r="W310" s="157"/>
      <c r="X310" s="159"/>
      <c r="Y310" s="159"/>
      <c r="Z310" s="159"/>
      <c r="AA310" s="159"/>
      <c r="AB310" s="159"/>
      <c r="AC310" s="159"/>
      <c r="AD310" s="159"/>
      <c r="AE310" s="159"/>
      <c r="AF310" s="159"/>
      <c r="AG310" s="159"/>
      <c r="AH310" s="159"/>
      <c r="AI310" s="9"/>
      <c r="AJ310" s="153"/>
      <c r="AK310" s="160"/>
      <c r="AL310" s="9"/>
    </row>
    <row r="311" ht="15.75" customHeight="1">
      <c r="A311" s="148"/>
      <c r="B311" s="149"/>
      <c r="C311" s="150"/>
      <c r="D311" s="150"/>
      <c r="E311" s="151"/>
      <c r="F311" s="149"/>
      <c r="G311" s="148"/>
      <c r="H311" s="148"/>
      <c r="I311" s="152"/>
      <c r="J311" s="152"/>
      <c r="K311" s="9"/>
      <c r="L311" s="153"/>
      <c r="M311" s="153"/>
      <c r="N311" s="153"/>
      <c r="O311" s="153"/>
      <c r="P311" s="154"/>
      <c r="Q311" s="155"/>
      <c r="R311" s="161"/>
      <c r="S311" s="157"/>
      <c r="T311" s="158"/>
      <c r="U311" s="158"/>
      <c r="V311" s="158"/>
      <c r="W311" s="157"/>
      <c r="X311" s="159"/>
      <c r="Y311" s="159"/>
      <c r="Z311" s="159"/>
      <c r="AA311" s="159"/>
      <c r="AB311" s="159"/>
      <c r="AC311" s="159"/>
      <c r="AD311" s="159"/>
      <c r="AE311" s="159"/>
      <c r="AF311" s="159"/>
      <c r="AG311" s="159"/>
      <c r="AH311" s="159"/>
      <c r="AI311" s="9"/>
      <c r="AJ311" s="153"/>
      <c r="AK311" s="160"/>
      <c r="AL311" s="9"/>
    </row>
    <row r="312" ht="15.75" customHeight="1">
      <c r="A312" s="148"/>
      <c r="B312" s="149"/>
      <c r="C312" s="150"/>
      <c r="D312" s="150"/>
      <c r="E312" s="151"/>
      <c r="F312" s="149"/>
      <c r="G312" s="148"/>
      <c r="H312" s="148"/>
      <c r="I312" s="152"/>
      <c r="J312" s="152"/>
      <c r="K312" s="9"/>
      <c r="L312" s="153"/>
      <c r="M312" s="153"/>
      <c r="N312" s="153"/>
      <c r="O312" s="153"/>
      <c r="P312" s="154"/>
      <c r="Q312" s="155"/>
      <c r="R312" s="161"/>
      <c r="S312" s="157"/>
      <c r="T312" s="158"/>
      <c r="U312" s="158"/>
      <c r="V312" s="158"/>
      <c r="W312" s="157"/>
      <c r="X312" s="159"/>
      <c r="Y312" s="159"/>
      <c r="Z312" s="159"/>
      <c r="AA312" s="159"/>
      <c r="AB312" s="159"/>
      <c r="AC312" s="159"/>
      <c r="AD312" s="159"/>
      <c r="AE312" s="159"/>
      <c r="AF312" s="159"/>
      <c r="AG312" s="159"/>
      <c r="AH312" s="159"/>
      <c r="AI312" s="9"/>
      <c r="AJ312" s="153"/>
      <c r="AK312" s="160"/>
      <c r="AL312" s="9"/>
    </row>
    <row r="313" ht="15.75" customHeight="1">
      <c r="A313" s="148"/>
      <c r="B313" s="149"/>
      <c r="C313" s="150"/>
      <c r="D313" s="150"/>
      <c r="E313" s="151"/>
      <c r="F313" s="149"/>
      <c r="G313" s="148"/>
      <c r="H313" s="148"/>
      <c r="I313" s="152"/>
      <c r="J313" s="152"/>
      <c r="K313" s="9"/>
      <c r="L313" s="153"/>
      <c r="M313" s="153"/>
      <c r="N313" s="153"/>
      <c r="O313" s="153"/>
      <c r="P313" s="154"/>
      <c r="Q313" s="155"/>
      <c r="R313" s="161"/>
      <c r="S313" s="157"/>
      <c r="T313" s="158"/>
      <c r="U313" s="158"/>
      <c r="V313" s="158"/>
      <c r="W313" s="157"/>
      <c r="X313" s="159"/>
      <c r="Y313" s="159"/>
      <c r="Z313" s="159"/>
      <c r="AA313" s="159"/>
      <c r="AB313" s="159"/>
      <c r="AC313" s="159"/>
      <c r="AD313" s="159"/>
      <c r="AE313" s="159"/>
      <c r="AF313" s="159"/>
      <c r="AG313" s="159"/>
      <c r="AH313" s="159"/>
      <c r="AI313" s="9"/>
      <c r="AJ313" s="153"/>
      <c r="AK313" s="160"/>
      <c r="AL313" s="9"/>
    </row>
    <row r="314" ht="15.75" customHeight="1">
      <c r="A314" s="148"/>
      <c r="B314" s="149"/>
      <c r="C314" s="150"/>
      <c r="D314" s="150"/>
      <c r="E314" s="151"/>
      <c r="F314" s="149"/>
      <c r="G314" s="148"/>
      <c r="H314" s="148"/>
      <c r="I314" s="152"/>
      <c r="J314" s="152"/>
      <c r="K314" s="9"/>
      <c r="L314" s="153"/>
      <c r="M314" s="153"/>
      <c r="N314" s="153"/>
      <c r="O314" s="153"/>
      <c r="P314" s="154"/>
      <c r="Q314" s="155"/>
      <c r="R314" s="161"/>
      <c r="S314" s="157"/>
      <c r="T314" s="158"/>
      <c r="U314" s="158"/>
      <c r="V314" s="158"/>
      <c r="W314" s="157"/>
      <c r="X314" s="159"/>
      <c r="Y314" s="159"/>
      <c r="Z314" s="159"/>
      <c r="AA314" s="159"/>
      <c r="AB314" s="159"/>
      <c r="AC314" s="159"/>
      <c r="AD314" s="159"/>
      <c r="AE314" s="159"/>
      <c r="AF314" s="159"/>
      <c r="AG314" s="159"/>
      <c r="AH314" s="159"/>
      <c r="AI314" s="9"/>
      <c r="AJ314" s="153"/>
      <c r="AK314" s="160"/>
      <c r="AL314" s="9"/>
    </row>
    <row r="315" ht="15.75" customHeight="1">
      <c r="A315" s="148"/>
      <c r="B315" s="149"/>
      <c r="C315" s="150"/>
      <c r="D315" s="150"/>
      <c r="E315" s="151"/>
      <c r="F315" s="149"/>
      <c r="G315" s="148"/>
      <c r="H315" s="148"/>
      <c r="I315" s="152"/>
      <c r="J315" s="152"/>
      <c r="K315" s="9"/>
      <c r="L315" s="153"/>
      <c r="M315" s="153"/>
      <c r="N315" s="153"/>
      <c r="O315" s="153"/>
      <c r="P315" s="154"/>
      <c r="Q315" s="155"/>
      <c r="R315" s="161"/>
      <c r="S315" s="157"/>
      <c r="T315" s="158"/>
      <c r="U315" s="158"/>
      <c r="V315" s="158"/>
      <c r="W315" s="157"/>
      <c r="X315" s="159"/>
      <c r="Y315" s="159"/>
      <c r="Z315" s="159"/>
      <c r="AA315" s="159"/>
      <c r="AB315" s="159"/>
      <c r="AC315" s="159"/>
      <c r="AD315" s="159"/>
      <c r="AE315" s="159"/>
      <c r="AF315" s="159"/>
      <c r="AG315" s="159"/>
      <c r="AH315" s="159"/>
      <c r="AI315" s="9"/>
      <c r="AJ315" s="153"/>
      <c r="AK315" s="160"/>
      <c r="AL315" s="9"/>
    </row>
    <row r="316" ht="15.75" customHeight="1">
      <c r="A316" s="148"/>
      <c r="B316" s="149"/>
      <c r="C316" s="150"/>
      <c r="D316" s="150"/>
      <c r="E316" s="151"/>
      <c r="F316" s="149"/>
      <c r="G316" s="148"/>
      <c r="H316" s="148"/>
      <c r="I316" s="152"/>
      <c r="J316" s="152"/>
      <c r="K316" s="9"/>
      <c r="L316" s="153"/>
      <c r="M316" s="153"/>
      <c r="N316" s="153"/>
      <c r="O316" s="153"/>
      <c r="P316" s="154"/>
      <c r="Q316" s="155"/>
      <c r="R316" s="161"/>
      <c r="S316" s="157"/>
      <c r="T316" s="158"/>
      <c r="U316" s="158"/>
      <c r="V316" s="158"/>
      <c r="W316" s="157"/>
      <c r="X316" s="159"/>
      <c r="Y316" s="159"/>
      <c r="Z316" s="159"/>
      <c r="AA316" s="159"/>
      <c r="AB316" s="159"/>
      <c r="AC316" s="159"/>
      <c r="AD316" s="159"/>
      <c r="AE316" s="159"/>
      <c r="AF316" s="159"/>
      <c r="AG316" s="159"/>
      <c r="AH316" s="159"/>
      <c r="AI316" s="9"/>
      <c r="AJ316" s="153"/>
      <c r="AK316" s="160"/>
      <c r="AL316" s="9"/>
    </row>
    <row r="317" ht="15.75" customHeight="1">
      <c r="A317" s="148"/>
      <c r="B317" s="149"/>
      <c r="C317" s="150"/>
      <c r="D317" s="150"/>
      <c r="E317" s="151"/>
      <c r="F317" s="149"/>
      <c r="G317" s="148"/>
      <c r="H317" s="148"/>
      <c r="I317" s="152"/>
      <c r="J317" s="152"/>
      <c r="K317" s="9"/>
      <c r="L317" s="153"/>
      <c r="M317" s="153"/>
      <c r="N317" s="153"/>
      <c r="O317" s="153"/>
      <c r="P317" s="154"/>
      <c r="Q317" s="155"/>
      <c r="R317" s="161"/>
      <c r="S317" s="157"/>
      <c r="T317" s="158"/>
      <c r="U317" s="158"/>
      <c r="V317" s="158"/>
      <c r="W317" s="157"/>
      <c r="X317" s="159"/>
      <c r="Y317" s="159"/>
      <c r="Z317" s="159"/>
      <c r="AA317" s="159"/>
      <c r="AB317" s="159"/>
      <c r="AC317" s="159"/>
      <c r="AD317" s="159"/>
      <c r="AE317" s="159"/>
      <c r="AF317" s="159"/>
      <c r="AG317" s="159"/>
      <c r="AH317" s="159"/>
      <c r="AI317" s="9"/>
      <c r="AJ317" s="153"/>
      <c r="AK317" s="160"/>
      <c r="AL317" s="9"/>
    </row>
    <row r="318" ht="15.75" customHeight="1">
      <c r="A318" s="148"/>
      <c r="B318" s="149"/>
      <c r="C318" s="150"/>
      <c r="D318" s="150"/>
      <c r="E318" s="151"/>
      <c r="F318" s="149"/>
      <c r="G318" s="148"/>
      <c r="H318" s="148"/>
      <c r="I318" s="152"/>
      <c r="J318" s="152"/>
      <c r="K318" s="9"/>
      <c r="L318" s="153"/>
      <c r="M318" s="153"/>
      <c r="N318" s="153"/>
      <c r="O318" s="153"/>
      <c r="P318" s="154"/>
      <c r="Q318" s="155"/>
      <c r="R318" s="161"/>
      <c r="S318" s="157"/>
      <c r="T318" s="158"/>
      <c r="U318" s="158"/>
      <c r="V318" s="158"/>
      <c r="W318" s="157"/>
      <c r="X318" s="159"/>
      <c r="Y318" s="159"/>
      <c r="Z318" s="159"/>
      <c r="AA318" s="159"/>
      <c r="AB318" s="159"/>
      <c r="AC318" s="159"/>
      <c r="AD318" s="159"/>
      <c r="AE318" s="159"/>
      <c r="AF318" s="159"/>
      <c r="AG318" s="159"/>
      <c r="AH318" s="159"/>
      <c r="AI318" s="9"/>
      <c r="AJ318" s="153"/>
      <c r="AK318" s="160"/>
      <c r="AL318" s="9"/>
    </row>
    <row r="319" ht="15.75" customHeight="1">
      <c r="A319" s="148"/>
      <c r="B319" s="149"/>
      <c r="C319" s="150"/>
      <c r="D319" s="150"/>
      <c r="E319" s="151"/>
      <c r="F319" s="149"/>
      <c r="G319" s="148"/>
      <c r="H319" s="148"/>
      <c r="I319" s="152"/>
      <c r="J319" s="152"/>
      <c r="K319" s="9"/>
      <c r="L319" s="153"/>
      <c r="M319" s="153"/>
      <c r="N319" s="153"/>
      <c r="O319" s="153"/>
      <c r="P319" s="154"/>
      <c r="Q319" s="155"/>
      <c r="R319" s="161"/>
      <c r="S319" s="157"/>
      <c r="T319" s="158"/>
      <c r="U319" s="158"/>
      <c r="V319" s="158"/>
      <c r="W319" s="157"/>
      <c r="X319" s="159"/>
      <c r="Y319" s="159"/>
      <c r="Z319" s="159"/>
      <c r="AA319" s="159"/>
      <c r="AB319" s="159"/>
      <c r="AC319" s="159"/>
      <c r="AD319" s="159"/>
      <c r="AE319" s="159"/>
      <c r="AF319" s="159"/>
      <c r="AG319" s="159"/>
      <c r="AH319" s="159"/>
      <c r="AI319" s="9"/>
      <c r="AJ319" s="153"/>
      <c r="AK319" s="160"/>
      <c r="AL319" s="9"/>
    </row>
    <row r="320" ht="15.75" customHeight="1">
      <c r="A320" s="148"/>
      <c r="B320" s="149"/>
      <c r="C320" s="150"/>
      <c r="D320" s="150"/>
      <c r="E320" s="151"/>
      <c r="F320" s="149"/>
      <c r="G320" s="148"/>
      <c r="H320" s="148"/>
      <c r="I320" s="152"/>
      <c r="J320" s="152"/>
      <c r="K320" s="9"/>
      <c r="L320" s="153"/>
      <c r="M320" s="153"/>
      <c r="N320" s="153"/>
      <c r="O320" s="153"/>
      <c r="P320" s="154"/>
      <c r="Q320" s="155"/>
      <c r="R320" s="161"/>
      <c r="S320" s="157"/>
      <c r="T320" s="158"/>
      <c r="U320" s="158"/>
      <c r="V320" s="158"/>
      <c r="W320" s="157"/>
      <c r="X320" s="159"/>
      <c r="Y320" s="159"/>
      <c r="Z320" s="159"/>
      <c r="AA320" s="159"/>
      <c r="AB320" s="159"/>
      <c r="AC320" s="159"/>
      <c r="AD320" s="159"/>
      <c r="AE320" s="159"/>
      <c r="AF320" s="159"/>
      <c r="AG320" s="159"/>
      <c r="AH320" s="159"/>
      <c r="AI320" s="9"/>
      <c r="AJ320" s="153"/>
      <c r="AK320" s="160"/>
      <c r="AL320" s="9"/>
    </row>
    <row r="321" ht="15.75" customHeight="1">
      <c r="A321" s="148"/>
      <c r="B321" s="149"/>
      <c r="C321" s="150"/>
      <c r="D321" s="150"/>
      <c r="E321" s="151"/>
      <c r="F321" s="149"/>
      <c r="G321" s="148"/>
      <c r="H321" s="148"/>
      <c r="I321" s="152"/>
      <c r="J321" s="152"/>
      <c r="K321" s="9"/>
      <c r="L321" s="153"/>
      <c r="M321" s="153"/>
      <c r="N321" s="153"/>
      <c r="O321" s="153"/>
      <c r="P321" s="154"/>
      <c r="Q321" s="155"/>
      <c r="R321" s="161"/>
      <c r="S321" s="157"/>
      <c r="T321" s="158"/>
      <c r="U321" s="158"/>
      <c r="V321" s="158"/>
      <c r="W321" s="157"/>
      <c r="X321" s="159"/>
      <c r="Y321" s="159"/>
      <c r="Z321" s="159"/>
      <c r="AA321" s="159"/>
      <c r="AB321" s="159"/>
      <c r="AC321" s="159"/>
      <c r="AD321" s="159"/>
      <c r="AE321" s="159"/>
      <c r="AF321" s="159"/>
      <c r="AG321" s="159"/>
      <c r="AH321" s="159"/>
      <c r="AI321" s="9"/>
      <c r="AJ321" s="153"/>
      <c r="AK321" s="160"/>
      <c r="AL321" s="9"/>
    </row>
    <row r="322" ht="15.75" customHeight="1">
      <c r="A322" s="148"/>
      <c r="B322" s="149"/>
      <c r="C322" s="150"/>
      <c r="D322" s="150"/>
      <c r="E322" s="151"/>
      <c r="F322" s="149"/>
      <c r="G322" s="148"/>
      <c r="H322" s="148"/>
      <c r="I322" s="152"/>
      <c r="J322" s="152"/>
      <c r="K322" s="9"/>
      <c r="L322" s="153"/>
      <c r="M322" s="153"/>
      <c r="N322" s="153"/>
      <c r="O322" s="153"/>
      <c r="P322" s="154"/>
      <c r="Q322" s="155"/>
      <c r="R322" s="161"/>
      <c r="S322" s="157"/>
      <c r="T322" s="158"/>
      <c r="U322" s="158"/>
      <c r="V322" s="158"/>
      <c r="W322" s="157"/>
      <c r="X322" s="159"/>
      <c r="Y322" s="159"/>
      <c r="Z322" s="159"/>
      <c r="AA322" s="159"/>
      <c r="AB322" s="159"/>
      <c r="AC322" s="159"/>
      <c r="AD322" s="159"/>
      <c r="AE322" s="159"/>
      <c r="AF322" s="159"/>
      <c r="AG322" s="159"/>
      <c r="AH322" s="159"/>
      <c r="AI322" s="9"/>
      <c r="AJ322" s="153"/>
      <c r="AK322" s="160"/>
      <c r="AL322" s="9"/>
    </row>
    <row r="323" ht="15.75" customHeight="1">
      <c r="A323" s="148"/>
      <c r="B323" s="149"/>
      <c r="C323" s="150"/>
      <c r="D323" s="150"/>
      <c r="E323" s="151"/>
      <c r="F323" s="149"/>
      <c r="G323" s="148"/>
      <c r="H323" s="148"/>
      <c r="I323" s="152"/>
      <c r="J323" s="152"/>
      <c r="K323" s="9"/>
      <c r="L323" s="153"/>
      <c r="M323" s="153"/>
      <c r="N323" s="153"/>
      <c r="O323" s="153"/>
      <c r="P323" s="154"/>
      <c r="Q323" s="155"/>
      <c r="R323" s="161"/>
      <c r="S323" s="157"/>
      <c r="T323" s="158"/>
      <c r="U323" s="158"/>
      <c r="V323" s="158"/>
      <c r="W323" s="157"/>
      <c r="X323" s="159"/>
      <c r="Y323" s="159"/>
      <c r="Z323" s="159"/>
      <c r="AA323" s="159"/>
      <c r="AB323" s="159"/>
      <c r="AC323" s="159"/>
      <c r="AD323" s="159"/>
      <c r="AE323" s="159"/>
      <c r="AF323" s="159"/>
      <c r="AG323" s="159"/>
      <c r="AH323" s="159"/>
      <c r="AI323" s="9"/>
      <c r="AJ323" s="153"/>
      <c r="AK323" s="160"/>
      <c r="AL323" s="9"/>
    </row>
    <row r="324" ht="15.75" customHeight="1">
      <c r="A324" s="148"/>
      <c r="B324" s="149"/>
      <c r="C324" s="150"/>
      <c r="D324" s="150"/>
      <c r="E324" s="151"/>
      <c r="F324" s="149"/>
      <c r="G324" s="148"/>
      <c r="H324" s="148"/>
      <c r="I324" s="152"/>
      <c r="J324" s="152"/>
      <c r="K324" s="9"/>
      <c r="L324" s="153"/>
      <c r="M324" s="153"/>
      <c r="N324" s="153"/>
      <c r="O324" s="153"/>
      <c r="P324" s="154"/>
      <c r="Q324" s="155"/>
      <c r="R324" s="161"/>
      <c r="S324" s="157"/>
      <c r="T324" s="158"/>
      <c r="U324" s="158"/>
      <c r="V324" s="158"/>
      <c r="W324" s="157"/>
      <c r="X324" s="159"/>
      <c r="Y324" s="159"/>
      <c r="Z324" s="159"/>
      <c r="AA324" s="159"/>
      <c r="AB324" s="159"/>
      <c r="AC324" s="159"/>
      <c r="AD324" s="159"/>
      <c r="AE324" s="159"/>
      <c r="AF324" s="159"/>
      <c r="AG324" s="159"/>
      <c r="AH324" s="159"/>
      <c r="AI324" s="9"/>
      <c r="AJ324" s="153"/>
      <c r="AK324" s="160"/>
      <c r="AL324" s="9"/>
    </row>
    <row r="325" ht="15.75" customHeight="1">
      <c r="A325" s="148"/>
      <c r="B325" s="149"/>
      <c r="C325" s="150"/>
      <c r="D325" s="150"/>
      <c r="E325" s="151"/>
      <c r="F325" s="149"/>
      <c r="G325" s="148"/>
      <c r="H325" s="148"/>
      <c r="I325" s="152"/>
      <c r="J325" s="152"/>
      <c r="K325" s="9"/>
      <c r="L325" s="153"/>
      <c r="M325" s="153"/>
      <c r="N325" s="153"/>
      <c r="O325" s="153"/>
      <c r="P325" s="154"/>
      <c r="Q325" s="155"/>
      <c r="R325" s="161"/>
      <c r="S325" s="157"/>
      <c r="T325" s="158"/>
      <c r="U325" s="158"/>
      <c r="V325" s="158"/>
      <c r="W325" s="157"/>
      <c r="X325" s="159"/>
      <c r="Y325" s="159"/>
      <c r="Z325" s="159"/>
      <c r="AA325" s="159"/>
      <c r="AB325" s="159"/>
      <c r="AC325" s="159"/>
      <c r="AD325" s="159"/>
      <c r="AE325" s="159"/>
      <c r="AF325" s="159"/>
      <c r="AG325" s="159"/>
      <c r="AH325" s="159"/>
      <c r="AI325" s="9"/>
      <c r="AJ325" s="153"/>
      <c r="AK325" s="160"/>
      <c r="AL325" s="9"/>
    </row>
    <row r="326" ht="15.75" customHeight="1">
      <c r="A326" s="148"/>
      <c r="B326" s="149"/>
      <c r="C326" s="150"/>
      <c r="D326" s="150"/>
      <c r="E326" s="151"/>
      <c r="F326" s="149"/>
      <c r="G326" s="148"/>
      <c r="H326" s="148"/>
      <c r="I326" s="152"/>
      <c r="J326" s="152"/>
      <c r="K326" s="9"/>
      <c r="L326" s="153"/>
      <c r="M326" s="153"/>
      <c r="N326" s="153"/>
      <c r="O326" s="153"/>
      <c r="P326" s="154"/>
      <c r="Q326" s="155"/>
      <c r="R326" s="161"/>
      <c r="S326" s="157"/>
      <c r="T326" s="158"/>
      <c r="U326" s="158"/>
      <c r="V326" s="158"/>
      <c r="W326" s="157"/>
      <c r="X326" s="159"/>
      <c r="Y326" s="159"/>
      <c r="Z326" s="159"/>
      <c r="AA326" s="159"/>
      <c r="AB326" s="159"/>
      <c r="AC326" s="159"/>
      <c r="AD326" s="159"/>
      <c r="AE326" s="159"/>
      <c r="AF326" s="159"/>
      <c r="AG326" s="159"/>
      <c r="AH326" s="159"/>
      <c r="AI326" s="9"/>
      <c r="AJ326" s="153"/>
      <c r="AK326" s="160"/>
      <c r="AL326" s="9"/>
    </row>
    <row r="327" ht="15.75" customHeight="1">
      <c r="A327" s="148"/>
      <c r="B327" s="149"/>
      <c r="C327" s="150"/>
      <c r="D327" s="150"/>
      <c r="E327" s="151"/>
      <c r="F327" s="149"/>
      <c r="G327" s="148"/>
      <c r="H327" s="148"/>
      <c r="I327" s="152"/>
      <c r="J327" s="152"/>
      <c r="K327" s="9"/>
      <c r="L327" s="153"/>
      <c r="M327" s="153"/>
      <c r="N327" s="153"/>
      <c r="O327" s="153"/>
      <c r="P327" s="154"/>
      <c r="Q327" s="155"/>
      <c r="R327" s="161"/>
      <c r="S327" s="157"/>
      <c r="T327" s="158"/>
      <c r="U327" s="158"/>
      <c r="V327" s="158"/>
      <c r="W327" s="157"/>
      <c r="X327" s="159"/>
      <c r="Y327" s="159"/>
      <c r="Z327" s="159"/>
      <c r="AA327" s="159"/>
      <c r="AB327" s="159"/>
      <c r="AC327" s="159"/>
      <c r="AD327" s="159"/>
      <c r="AE327" s="159"/>
      <c r="AF327" s="159"/>
      <c r="AG327" s="159"/>
      <c r="AH327" s="159"/>
      <c r="AI327" s="9"/>
      <c r="AJ327" s="153"/>
      <c r="AK327" s="160"/>
      <c r="AL327" s="9"/>
    </row>
    <row r="328" ht="15.75" customHeight="1">
      <c r="A328" s="148"/>
      <c r="B328" s="149"/>
      <c r="C328" s="150"/>
      <c r="D328" s="150"/>
      <c r="E328" s="151"/>
      <c r="F328" s="149"/>
      <c r="G328" s="148"/>
      <c r="H328" s="148"/>
      <c r="I328" s="152"/>
      <c r="J328" s="152"/>
      <c r="K328" s="9"/>
      <c r="L328" s="153"/>
      <c r="M328" s="153"/>
      <c r="N328" s="153"/>
      <c r="O328" s="153"/>
      <c r="P328" s="154"/>
      <c r="Q328" s="155"/>
      <c r="R328" s="161"/>
      <c r="S328" s="157"/>
      <c r="T328" s="158"/>
      <c r="U328" s="158"/>
      <c r="V328" s="158"/>
      <c r="W328" s="157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9"/>
      <c r="AJ328" s="153"/>
      <c r="AK328" s="160"/>
      <c r="AL328" s="9"/>
    </row>
    <row r="329" ht="15.75" customHeight="1">
      <c r="A329" s="148"/>
      <c r="B329" s="149"/>
      <c r="C329" s="150"/>
      <c r="D329" s="150"/>
      <c r="E329" s="151"/>
      <c r="F329" s="149"/>
      <c r="G329" s="148"/>
      <c r="H329" s="148"/>
      <c r="I329" s="152"/>
      <c r="J329" s="152"/>
      <c r="K329" s="9"/>
      <c r="L329" s="153"/>
      <c r="M329" s="153"/>
      <c r="N329" s="153"/>
      <c r="O329" s="153"/>
      <c r="P329" s="154"/>
      <c r="Q329" s="155"/>
      <c r="R329" s="161"/>
      <c r="S329" s="157"/>
      <c r="T329" s="158"/>
      <c r="U329" s="158"/>
      <c r="V329" s="158"/>
      <c r="W329" s="157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9"/>
      <c r="AJ329" s="153"/>
      <c r="AK329" s="160"/>
      <c r="AL329" s="9"/>
    </row>
    <row r="330" ht="15.75" customHeight="1">
      <c r="A330" s="148"/>
      <c r="B330" s="149"/>
      <c r="C330" s="150"/>
      <c r="D330" s="150"/>
      <c r="E330" s="151"/>
      <c r="F330" s="149"/>
      <c r="G330" s="148"/>
      <c r="H330" s="148"/>
      <c r="I330" s="152"/>
      <c r="J330" s="152"/>
      <c r="K330" s="9"/>
      <c r="L330" s="153"/>
      <c r="M330" s="153"/>
      <c r="N330" s="153"/>
      <c r="O330" s="153"/>
      <c r="P330" s="154"/>
      <c r="Q330" s="155"/>
      <c r="R330" s="161"/>
      <c r="S330" s="157"/>
      <c r="T330" s="158"/>
      <c r="U330" s="158"/>
      <c r="V330" s="158"/>
      <c r="W330" s="157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9"/>
      <c r="AJ330" s="153"/>
      <c r="AK330" s="160"/>
      <c r="AL330" s="9"/>
    </row>
    <row r="331" ht="15.75" customHeight="1">
      <c r="A331" s="148"/>
      <c r="B331" s="149"/>
      <c r="C331" s="150"/>
      <c r="D331" s="150"/>
      <c r="E331" s="151"/>
      <c r="F331" s="149"/>
      <c r="G331" s="148"/>
      <c r="H331" s="148"/>
      <c r="I331" s="152"/>
      <c r="J331" s="152"/>
      <c r="K331" s="9"/>
      <c r="L331" s="153"/>
      <c r="M331" s="153"/>
      <c r="N331" s="153"/>
      <c r="O331" s="153"/>
      <c r="P331" s="154"/>
      <c r="Q331" s="155"/>
      <c r="R331" s="161"/>
      <c r="S331" s="157"/>
      <c r="T331" s="158"/>
      <c r="U331" s="158"/>
      <c r="V331" s="158"/>
      <c r="W331" s="157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9"/>
      <c r="AJ331" s="153"/>
      <c r="AK331" s="160"/>
      <c r="AL331" s="9"/>
    </row>
    <row r="332" ht="15.75" customHeight="1">
      <c r="A332" s="148"/>
      <c r="B332" s="149"/>
      <c r="C332" s="150"/>
      <c r="D332" s="150"/>
      <c r="E332" s="151"/>
      <c r="F332" s="149"/>
      <c r="G332" s="148"/>
      <c r="H332" s="148"/>
      <c r="I332" s="152"/>
      <c r="J332" s="152"/>
      <c r="K332" s="9"/>
      <c r="L332" s="153"/>
      <c r="M332" s="153"/>
      <c r="N332" s="153"/>
      <c r="O332" s="153"/>
      <c r="P332" s="154"/>
      <c r="Q332" s="155"/>
      <c r="R332" s="161"/>
      <c r="S332" s="157"/>
      <c r="T332" s="158"/>
      <c r="U332" s="158"/>
      <c r="V332" s="158"/>
      <c r="W332" s="157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9"/>
      <c r="AJ332" s="153"/>
      <c r="AK332" s="160"/>
      <c r="AL332" s="9"/>
    </row>
    <row r="333" ht="15.75" customHeight="1">
      <c r="A333" s="148"/>
      <c r="B333" s="149"/>
      <c r="C333" s="150"/>
      <c r="D333" s="150"/>
      <c r="E333" s="151"/>
      <c r="F333" s="149"/>
      <c r="G333" s="148"/>
      <c r="H333" s="148"/>
      <c r="I333" s="152"/>
      <c r="J333" s="152"/>
      <c r="K333" s="9"/>
      <c r="L333" s="153"/>
      <c r="M333" s="153"/>
      <c r="N333" s="153"/>
      <c r="O333" s="153"/>
      <c r="P333" s="154"/>
      <c r="Q333" s="155"/>
      <c r="R333" s="161"/>
      <c r="S333" s="157"/>
      <c r="T333" s="158"/>
      <c r="U333" s="158"/>
      <c r="V333" s="158"/>
      <c r="W333" s="157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9"/>
      <c r="AJ333" s="153"/>
      <c r="AK333" s="160"/>
      <c r="AL333" s="9"/>
    </row>
    <row r="334" ht="15.75" customHeight="1">
      <c r="A334" s="148"/>
      <c r="B334" s="149"/>
      <c r="C334" s="150"/>
      <c r="D334" s="150"/>
      <c r="E334" s="151"/>
      <c r="F334" s="149"/>
      <c r="G334" s="148"/>
      <c r="H334" s="148"/>
      <c r="I334" s="152"/>
      <c r="J334" s="152"/>
      <c r="K334" s="9"/>
      <c r="L334" s="153"/>
      <c r="M334" s="153"/>
      <c r="N334" s="153"/>
      <c r="O334" s="153"/>
      <c r="P334" s="154"/>
      <c r="Q334" s="155"/>
      <c r="R334" s="161"/>
      <c r="S334" s="157"/>
      <c r="T334" s="158"/>
      <c r="U334" s="158"/>
      <c r="V334" s="158"/>
      <c r="W334" s="157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9"/>
      <c r="AJ334" s="153"/>
      <c r="AK334" s="160"/>
      <c r="AL334" s="9"/>
    </row>
    <row r="335" ht="15.75" customHeight="1">
      <c r="A335" s="148"/>
      <c r="B335" s="149"/>
      <c r="C335" s="150"/>
      <c r="D335" s="150"/>
      <c r="E335" s="151"/>
      <c r="F335" s="149"/>
      <c r="G335" s="148"/>
      <c r="H335" s="148"/>
      <c r="I335" s="152"/>
      <c r="J335" s="152"/>
      <c r="K335" s="9"/>
      <c r="L335" s="153"/>
      <c r="M335" s="153"/>
      <c r="N335" s="153"/>
      <c r="O335" s="153"/>
      <c r="P335" s="154"/>
      <c r="Q335" s="155"/>
      <c r="R335" s="161"/>
      <c r="S335" s="157"/>
      <c r="T335" s="158"/>
      <c r="U335" s="158"/>
      <c r="V335" s="158"/>
      <c r="W335" s="157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9"/>
      <c r="AJ335" s="153"/>
      <c r="AK335" s="160"/>
      <c r="AL335" s="9"/>
    </row>
    <row r="336" ht="15.75" customHeight="1">
      <c r="A336" s="148"/>
      <c r="B336" s="149"/>
      <c r="C336" s="150"/>
      <c r="D336" s="150"/>
      <c r="E336" s="151"/>
      <c r="F336" s="149"/>
      <c r="G336" s="148"/>
      <c r="H336" s="148"/>
      <c r="I336" s="152"/>
      <c r="J336" s="152"/>
      <c r="K336" s="9"/>
      <c r="L336" s="153"/>
      <c r="M336" s="153"/>
      <c r="N336" s="153"/>
      <c r="O336" s="153"/>
      <c r="P336" s="154"/>
      <c r="Q336" s="155"/>
      <c r="R336" s="161"/>
      <c r="S336" s="157"/>
      <c r="T336" s="158"/>
      <c r="U336" s="158"/>
      <c r="V336" s="158"/>
      <c r="W336" s="157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9"/>
      <c r="AJ336" s="153"/>
      <c r="AK336" s="160"/>
      <c r="AL336" s="9"/>
    </row>
    <row r="337" ht="15.75" customHeight="1">
      <c r="A337" s="148"/>
      <c r="B337" s="149"/>
      <c r="C337" s="150"/>
      <c r="D337" s="150"/>
      <c r="E337" s="151"/>
      <c r="F337" s="149"/>
      <c r="G337" s="148"/>
      <c r="H337" s="148"/>
      <c r="I337" s="152"/>
      <c r="J337" s="152"/>
      <c r="K337" s="9"/>
      <c r="L337" s="153"/>
      <c r="M337" s="153"/>
      <c r="N337" s="153"/>
      <c r="O337" s="153"/>
      <c r="P337" s="154"/>
      <c r="Q337" s="155"/>
      <c r="R337" s="161"/>
      <c r="S337" s="157"/>
      <c r="T337" s="158"/>
      <c r="U337" s="158"/>
      <c r="V337" s="158"/>
      <c r="W337" s="157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9"/>
      <c r="AJ337" s="153"/>
      <c r="AK337" s="160"/>
      <c r="AL337" s="9"/>
    </row>
    <row r="338" ht="15.75" customHeight="1">
      <c r="A338" s="148"/>
      <c r="B338" s="149"/>
      <c r="C338" s="150"/>
      <c r="D338" s="150"/>
      <c r="E338" s="151"/>
      <c r="F338" s="149"/>
      <c r="G338" s="148"/>
      <c r="H338" s="148"/>
      <c r="I338" s="152"/>
      <c r="J338" s="152"/>
      <c r="K338" s="9"/>
      <c r="L338" s="153"/>
      <c r="M338" s="153"/>
      <c r="N338" s="153"/>
      <c r="O338" s="153"/>
      <c r="P338" s="154"/>
      <c r="Q338" s="155"/>
      <c r="R338" s="161"/>
      <c r="S338" s="157"/>
      <c r="T338" s="158"/>
      <c r="U338" s="158"/>
      <c r="V338" s="158"/>
      <c r="W338" s="157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9"/>
      <c r="AJ338" s="153"/>
      <c r="AK338" s="160"/>
      <c r="AL338" s="9"/>
    </row>
    <row r="339" ht="15.75" customHeight="1">
      <c r="A339" s="148"/>
      <c r="B339" s="149"/>
      <c r="C339" s="150"/>
      <c r="D339" s="150"/>
      <c r="E339" s="151"/>
      <c r="F339" s="149"/>
      <c r="G339" s="148"/>
      <c r="H339" s="148"/>
      <c r="I339" s="152"/>
      <c r="J339" s="152"/>
      <c r="K339" s="9"/>
      <c r="L339" s="153"/>
      <c r="M339" s="153"/>
      <c r="N339" s="153"/>
      <c r="O339" s="153"/>
      <c r="P339" s="154"/>
      <c r="Q339" s="155"/>
      <c r="R339" s="161"/>
      <c r="S339" s="157"/>
      <c r="T339" s="158"/>
      <c r="U339" s="158"/>
      <c r="V339" s="158"/>
      <c r="W339" s="157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9"/>
      <c r="AJ339" s="153"/>
      <c r="AK339" s="160"/>
      <c r="AL339" s="9"/>
    </row>
    <row r="340" ht="15.75" customHeight="1">
      <c r="A340" s="148"/>
      <c r="B340" s="149"/>
      <c r="C340" s="150"/>
      <c r="D340" s="150"/>
      <c r="E340" s="151"/>
      <c r="F340" s="149"/>
      <c r="G340" s="148"/>
      <c r="H340" s="148"/>
      <c r="I340" s="152"/>
      <c r="J340" s="152"/>
      <c r="K340" s="9"/>
      <c r="L340" s="153"/>
      <c r="M340" s="153"/>
      <c r="N340" s="153"/>
      <c r="O340" s="153"/>
      <c r="P340" s="154"/>
      <c r="Q340" s="155"/>
      <c r="R340" s="161"/>
      <c r="S340" s="157"/>
      <c r="T340" s="158"/>
      <c r="U340" s="158"/>
      <c r="V340" s="158"/>
      <c r="W340" s="157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9"/>
      <c r="AJ340" s="153"/>
      <c r="AK340" s="160"/>
      <c r="AL340" s="9"/>
    </row>
    <row r="341" ht="15.75" customHeight="1">
      <c r="A341" s="148"/>
      <c r="B341" s="149"/>
      <c r="C341" s="150"/>
      <c r="D341" s="150"/>
      <c r="E341" s="151"/>
      <c r="F341" s="149"/>
      <c r="G341" s="148"/>
      <c r="H341" s="148"/>
      <c r="I341" s="152"/>
      <c r="J341" s="152"/>
      <c r="K341" s="9"/>
      <c r="L341" s="153"/>
      <c r="M341" s="153"/>
      <c r="N341" s="153"/>
      <c r="O341" s="153"/>
      <c r="P341" s="154"/>
      <c r="Q341" s="155"/>
      <c r="R341" s="161"/>
      <c r="S341" s="157"/>
      <c r="T341" s="158"/>
      <c r="U341" s="158"/>
      <c r="V341" s="158"/>
      <c r="W341" s="157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9"/>
      <c r="AJ341" s="153"/>
      <c r="AK341" s="160"/>
      <c r="AL341" s="9"/>
    </row>
    <row r="342" ht="15.75" customHeight="1">
      <c r="A342" s="148"/>
      <c r="B342" s="149"/>
      <c r="C342" s="150"/>
      <c r="D342" s="150"/>
      <c r="E342" s="151"/>
      <c r="F342" s="149"/>
      <c r="G342" s="148"/>
      <c r="H342" s="148"/>
      <c r="I342" s="152"/>
      <c r="J342" s="152"/>
      <c r="K342" s="9"/>
      <c r="L342" s="153"/>
      <c r="M342" s="153"/>
      <c r="N342" s="153"/>
      <c r="O342" s="153"/>
      <c r="P342" s="154"/>
      <c r="Q342" s="155"/>
      <c r="R342" s="161"/>
      <c r="S342" s="157"/>
      <c r="T342" s="158"/>
      <c r="U342" s="158"/>
      <c r="V342" s="158"/>
      <c r="W342" s="157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9"/>
      <c r="AJ342" s="153"/>
      <c r="AK342" s="160"/>
      <c r="AL342" s="9"/>
    </row>
    <row r="343" ht="15.75" customHeight="1">
      <c r="A343" s="148"/>
      <c r="B343" s="149"/>
      <c r="C343" s="150"/>
      <c r="D343" s="150"/>
      <c r="E343" s="151"/>
      <c r="F343" s="149"/>
      <c r="G343" s="148"/>
      <c r="H343" s="148"/>
      <c r="I343" s="152"/>
      <c r="J343" s="152"/>
      <c r="K343" s="9"/>
      <c r="L343" s="153"/>
      <c r="M343" s="153"/>
      <c r="N343" s="153"/>
      <c r="O343" s="153"/>
      <c r="P343" s="154"/>
      <c r="Q343" s="155"/>
      <c r="R343" s="161"/>
      <c r="S343" s="157"/>
      <c r="T343" s="158"/>
      <c r="U343" s="158"/>
      <c r="V343" s="158"/>
      <c r="W343" s="157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9"/>
      <c r="AJ343" s="153"/>
      <c r="AK343" s="160"/>
      <c r="AL343" s="9"/>
    </row>
    <row r="344" ht="15.75" customHeight="1">
      <c r="A344" s="148"/>
      <c r="B344" s="149"/>
      <c r="C344" s="150"/>
      <c r="D344" s="150"/>
      <c r="E344" s="151"/>
      <c r="F344" s="149"/>
      <c r="G344" s="148"/>
      <c r="H344" s="148"/>
      <c r="I344" s="152"/>
      <c r="J344" s="152"/>
      <c r="K344" s="9"/>
      <c r="L344" s="153"/>
      <c r="M344" s="153"/>
      <c r="N344" s="153"/>
      <c r="O344" s="153"/>
      <c r="P344" s="154"/>
      <c r="Q344" s="155"/>
      <c r="R344" s="161"/>
      <c r="S344" s="157"/>
      <c r="T344" s="158"/>
      <c r="U344" s="158"/>
      <c r="V344" s="158"/>
      <c r="W344" s="157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9"/>
      <c r="AJ344" s="153"/>
      <c r="AK344" s="160"/>
      <c r="AL344" s="9"/>
    </row>
    <row r="345" ht="15.75" customHeight="1">
      <c r="A345" s="148"/>
      <c r="B345" s="149"/>
      <c r="C345" s="150"/>
      <c r="D345" s="150"/>
      <c r="E345" s="151"/>
      <c r="F345" s="149"/>
      <c r="G345" s="148"/>
      <c r="H345" s="148"/>
      <c r="I345" s="152"/>
      <c r="J345" s="152"/>
      <c r="K345" s="9"/>
      <c r="L345" s="153"/>
      <c r="M345" s="153"/>
      <c r="N345" s="153"/>
      <c r="O345" s="153"/>
      <c r="P345" s="154"/>
      <c r="Q345" s="155"/>
      <c r="R345" s="161"/>
      <c r="S345" s="157"/>
      <c r="T345" s="158"/>
      <c r="U345" s="158"/>
      <c r="V345" s="158"/>
      <c r="W345" s="157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9"/>
      <c r="AJ345" s="153"/>
      <c r="AK345" s="160"/>
      <c r="AL345" s="9"/>
    </row>
    <row r="346" ht="15.75" customHeight="1">
      <c r="A346" s="148"/>
      <c r="B346" s="149"/>
      <c r="C346" s="150"/>
      <c r="D346" s="150"/>
      <c r="E346" s="151"/>
      <c r="F346" s="149"/>
      <c r="G346" s="148"/>
      <c r="H346" s="148"/>
      <c r="I346" s="152"/>
      <c r="J346" s="152"/>
      <c r="K346" s="9"/>
      <c r="L346" s="153"/>
      <c r="M346" s="153"/>
      <c r="N346" s="153"/>
      <c r="O346" s="153"/>
      <c r="P346" s="154"/>
      <c r="Q346" s="155"/>
      <c r="R346" s="161"/>
      <c r="S346" s="157"/>
      <c r="T346" s="158"/>
      <c r="U346" s="158"/>
      <c r="V346" s="158"/>
      <c r="W346" s="157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9"/>
      <c r="AJ346" s="153"/>
      <c r="AK346" s="160"/>
      <c r="AL346" s="9"/>
    </row>
    <row r="347" ht="15.75" customHeight="1">
      <c r="A347" s="148"/>
      <c r="B347" s="149"/>
      <c r="C347" s="150"/>
      <c r="D347" s="150"/>
      <c r="E347" s="151"/>
      <c r="F347" s="149"/>
      <c r="G347" s="148"/>
      <c r="H347" s="148"/>
      <c r="I347" s="152"/>
      <c r="J347" s="152"/>
      <c r="K347" s="9"/>
      <c r="L347" s="153"/>
      <c r="M347" s="153"/>
      <c r="N347" s="153"/>
      <c r="O347" s="153"/>
      <c r="P347" s="154"/>
      <c r="Q347" s="155"/>
      <c r="R347" s="161"/>
      <c r="S347" s="157"/>
      <c r="T347" s="158"/>
      <c r="U347" s="158"/>
      <c r="V347" s="158"/>
      <c r="W347" s="157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9"/>
      <c r="AJ347" s="153"/>
      <c r="AK347" s="160"/>
      <c r="AL347" s="9"/>
    </row>
    <row r="348" ht="15.75" customHeight="1">
      <c r="A348" s="148"/>
      <c r="B348" s="149"/>
      <c r="C348" s="150"/>
      <c r="D348" s="150"/>
      <c r="E348" s="151"/>
      <c r="F348" s="149"/>
      <c r="G348" s="148"/>
      <c r="H348" s="148"/>
      <c r="I348" s="152"/>
      <c r="J348" s="152"/>
      <c r="K348" s="9"/>
      <c r="L348" s="153"/>
      <c r="M348" s="153"/>
      <c r="N348" s="153"/>
      <c r="O348" s="153"/>
      <c r="P348" s="154"/>
      <c r="Q348" s="155"/>
      <c r="R348" s="161"/>
      <c r="S348" s="157"/>
      <c r="T348" s="158"/>
      <c r="U348" s="158"/>
      <c r="V348" s="158"/>
      <c r="W348" s="157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9"/>
      <c r="AJ348" s="153"/>
      <c r="AK348" s="160"/>
      <c r="AL348" s="9"/>
    </row>
    <row r="349" ht="15.75" customHeight="1">
      <c r="A349" s="148"/>
      <c r="B349" s="149"/>
      <c r="C349" s="150"/>
      <c r="D349" s="150"/>
      <c r="E349" s="151"/>
      <c r="F349" s="149"/>
      <c r="G349" s="148"/>
      <c r="H349" s="148"/>
      <c r="I349" s="152"/>
      <c r="J349" s="152"/>
      <c r="K349" s="9"/>
      <c r="L349" s="153"/>
      <c r="M349" s="153"/>
      <c r="N349" s="153"/>
      <c r="O349" s="153"/>
      <c r="P349" s="154"/>
      <c r="Q349" s="155"/>
      <c r="R349" s="161"/>
      <c r="S349" s="157"/>
      <c r="T349" s="158"/>
      <c r="U349" s="158"/>
      <c r="V349" s="158"/>
      <c r="W349" s="157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9"/>
      <c r="AJ349" s="153"/>
      <c r="AK349" s="160"/>
      <c r="AL349" s="9"/>
    </row>
    <row r="350" ht="15.75" customHeight="1">
      <c r="A350" s="148"/>
      <c r="B350" s="149"/>
      <c r="C350" s="150"/>
      <c r="D350" s="150"/>
      <c r="E350" s="151"/>
      <c r="F350" s="149"/>
      <c r="G350" s="148"/>
      <c r="H350" s="148"/>
      <c r="I350" s="152"/>
      <c r="J350" s="152"/>
      <c r="K350" s="9"/>
      <c r="L350" s="153"/>
      <c r="M350" s="153"/>
      <c r="N350" s="153"/>
      <c r="O350" s="153"/>
      <c r="P350" s="154"/>
      <c r="Q350" s="155"/>
      <c r="R350" s="161"/>
      <c r="S350" s="157"/>
      <c r="T350" s="158"/>
      <c r="U350" s="158"/>
      <c r="V350" s="158"/>
      <c r="W350" s="157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9"/>
      <c r="AJ350" s="153"/>
      <c r="AK350" s="160"/>
      <c r="AL350" s="9"/>
    </row>
    <row r="351" ht="15.75" customHeight="1">
      <c r="A351" s="148"/>
      <c r="B351" s="149"/>
      <c r="C351" s="150"/>
      <c r="D351" s="150"/>
      <c r="E351" s="151"/>
      <c r="F351" s="149"/>
      <c r="G351" s="148"/>
      <c r="H351" s="148"/>
      <c r="I351" s="152"/>
      <c r="J351" s="152"/>
      <c r="K351" s="9"/>
      <c r="L351" s="153"/>
      <c r="M351" s="153"/>
      <c r="N351" s="153"/>
      <c r="O351" s="153"/>
      <c r="P351" s="154"/>
      <c r="Q351" s="155"/>
      <c r="R351" s="161"/>
      <c r="S351" s="157"/>
      <c r="T351" s="158"/>
      <c r="U351" s="158"/>
      <c r="V351" s="158"/>
      <c r="W351" s="157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9"/>
      <c r="AJ351" s="153"/>
      <c r="AK351" s="160"/>
      <c r="AL351" s="9"/>
    </row>
    <row r="352" ht="15.75" customHeight="1">
      <c r="A352" s="148"/>
      <c r="B352" s="149"/>
      <c r="C352" s="150"/>
      <c r="D352" s="150"/>
      <c r="E352" s="151"/>
      <c r="F352" s="149"/>
      <c r="G352" s="148"/>
      <c r="H352" s="148"/>
      <c r="I352" s="152"/>
      <c r="J352" s="152"/>
      <c r="K352" s="9"/>
      <c r="L352" s="153"/>
      <c r="M352" s="153"/>
      <c r="N352" s="153"/>
      <c r="O352" s="153"/>
      <c r="P352" s="154"/>
      <c r="Q352" s="155"/>
      <c r="R352" s="161"/>
      <c r="S352" s="157"/>
      <c r="T352" s="158"/>
      <c r="U352" s="158"/>
      <c r="V352" s="158"/>
      <c r="W352" s="157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9"/>
      <c r="AJ352" s="153"/>
      <c r="AK352" s="160"/>
      <c r="AL352" s="9"/>
    </row>
    <row r="353" ht="15.75" customHeight="1">
      <c r="A353" s="148"/>
      <c r="B353" s="149"/>
      <c r="C353" s="150"/>
      <c r="D353" s="150"/>
      <c r="E353" s="151"/>
      <c r="F353" s="149"/>
      <c r="G353" s="148"/>
      <c r="H353" s="148"/>
      <c r="I353" s="152"/>
      <c r="J353" s="152"/>
      <c r="K353" s="9"/>
      <c r="L353" s="153"/>
      <c r="M353" s="153"/>
      <c r="N353" s="153"/>
      <c r="O353" s="153"/>
      <c r="P353" s="154"/>
      <c r="Q353" s="155"/>
      <c r="R353" s="161"/>
      <c r="S353" s="157"/>
      <c r="T353" s="158"/>
      <c r="U353" s="158"/>
      <c r="V353" s="158"/>
      <c r="W353" s="157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9"/>
      <c r="AJ353" s="153"/>
      <c r="AK353" s="160"/>
      <c r="AL353" s="9"/>
    </row>
    <row r="354" ht="15.75" customHeight="1">
      <c r="A354" s="148"/>
      <c r="B354" s="149"/>
      <c r="C354" s="150"/>
      <c r="D354" s="150"/>
      <c r="E354" s="151"/>
      <c r="F354" s="149"/>
      <c r="G354" s="148"/>
      <c r="H354" s="148"/>
      <c r="I354" s="152"/>
      <c r="J354" s="152"/>
      <c r="K354" s="9"/>
      <c r="L354" s="153"/>
      <c r="M354" s="153"/>
      <c r="N354" s="153"/>
      <c r="O354" s="153"/>
      <c r="P354" s="154"/>
      <c r="Q354" s="155"/>
      <c r="R354" s="161"/>
      <c r="S354" s="157"/>
      <c r="T354" s="158"/>
      <c r="U354" s="158"/>
      <c r="V354" s="158"/>
      <c r="W354" s="157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9"/>
      <c r="AJ354" s="153"/>
      <c r="AK354" s="160"/>
      <c r="AL354" s="9"/>
    </row>
    <row r="355" ht="15.75" customHeight="1">
      <c r="A355" s="148"/>
      <c r="B355" s="149"/>
      <c r="C355" s="150"/>
      <c r="D355" s="150"/>
      <c r="E355" s="151"/>
      <c r="F355" s="149"/>
      <c r="G355" s="148"/>
      <c r="H355" s="148"/>
      <c r="I355" s="152"/>
      <c r="J355" s="152"/>
      <c r="K355" s="9"/>
      <c r="L355" s="153"/>
      <c r="M355" s="153"/>
      <c r="N355" s="153"/>
      <c r="O355" s="153"/>
      <c r="P355" s="154"/>
      <c r="Q355" s="155"/>
      <c r="R355" s="161"/>
      <c r="S355" s="157"/>
      <c r="T355" s="158"/>
      <c r="U355" s="158"/>
      <c r="V355" s="158"/>
      <c r="W355" s="157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9"/>
      <c r="AJ355" s="153"/>
      <c r="AK355" s="160"/>
      <c r="AL355" s="9"/>
    </row>
    <row r="356" ht="15.75" customHeight="1">
      <c r="A356" s="148"/>
      <c r="B356" s="149"/>
      <c r="C356" s="150"/>
      <c r="D356" s="150"/>
      <c r="E356" s="151"/>
      <c r="F356" s="149"/>
      <c r="G356" s="148"/>
      <c r="H356" s="148"/>
      <c r="I356" s="152"/>
      <c r="J356" s="152"/>
      <c r="K356" s="9"/>
      <c r="L356" s="153"/>
      <c r="M356" s="153"/>
      <c r="N356" s="153"/>
      <c r="O356" s="153"/>
      <c r="P356" s="154"/>
      <c r="Q356" s="155"/>
      <c r="R356" s="161"/>
      <c r="S356" s="157"/>
      <c r="T356" s="158"/>
      <c r="U356" s="158"/>
      <c r="V356" s="158"/>
      <c r="W356" s="157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9"/>
      <c r="AJ356" s="153"/>
      <c r="AK356" s="160"/>
      <c r="AL356" s="9"/>
    </row>
    <row r="357" ht="15.75" customHeight="1">
      <c r="A357" s="148"/>
      <c r="B357" s="149"/>
      <c r="C357" s="150"/>
      <c r="D357" s="150"/>
      <c r="E357" s="151"/>
      <c r="F357" s="149"/>
      <c r="G357" s="148"/>
      <c r="H357" s="148"/>
      <c r="I357" s="152"/>
      <c r="J357" s="152"/>
      <c r="K357" s="9"/>
      <c r="L357" s="153"/>
      <c r="M357" s="153"/>
      <c r="N357" s="153"/>
      <c r="O357" s="153"/>
      <c r="P357" s="154"/>
      <c r="Q357" s="155"/>
      <c r="R357" s="161"/>
      <c r="S357" s="157"/>
      <c r="T357" s="158"/>
      <c r="U357" s="158"/>
      <c r="V357" s="158"/>
      <c r="W357" s="157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9"/>
      <c r="AJ357" s="153"/>
      <c r="AK357" s="160"/>
      <c r="AL357" s="9"/>
    </row>
    <row r="358" ht="15.75" customHeight="1">
      <c r="A358" s="148"/>
      <c r="B358" s="149"/>
      <c r="C358" s="150"/>
      <c r="D358" s="150"/>
      <c r="E358" s="151"/>
      <c r="F358" s="149"/>
      <c r="G358" s="148"/>
      <c r="H358" s="148"/>
      <c r="I358" s="152"/>
      <c r="J358" s="152"/>
      <c r="K358" s="9"/>
      <c r="L358" s="153"/>
      <c r="M358" s="153"/>
      <c r="N358" s="153"/>
      <c r="O358" s="153"/>
      <c r="P358" s="154"/>
      <c r="Q358" s="155"/>
      <c r="R358" s="161"/>
      <c r="S358" s="157"/>
      <c r="T358" s="158"/>
      <c r="U358" s="158"/>
      <c r="V358" s="158"/>
      <c r="W358" s="157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9"/>
      <c r="AJ358" s="153"/>
      <c r="AK358" s="160"/>
      <c r="AL358" s="9"/>
    </row>
    <row r="359" ht="15.75" customHeight="1">
      <c r="A359" s="148"/>
      <c r="B359" s="149"/>
      <c r="C359" s="150"/>
      <c r="D359" s="150"/>
      <c r="E359" s="151"/>
      <c r="F359" s="149"/>
      <c r="G359" s="148"/>
      <c r="H359" s="148"/>
      <c r="I359" s="152"/>
      <c r="J359" s="152"/>
      <c r="K359" s="9"/>
      <c r="L359" s="153"/>
      <c r="M359" s="153"/>
      <c r="N359" s="153"/>
      <c r="O359" s="153"/>
      <c r="P359" s="154"/>
      <c r="Q359" s="155"/>
      <c r="R359" s="161"/>
      <c r="S359" s="157"/>
      <c r="T359" s="158"/>
      <c r="U359" s="158"/>
      <c r="V359" s="158"/>
      <c r="W359" s="157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9"/>
      <c r="AJ359" s="153"/>
      <c r="AK359" s="160"/>
      <c r="AL359" s="9"/>
    </row>
    <row r="360" ht="15.75" customHeight="1">
      <c r="A360" s="148"/>
      <c r="B360" s="149"/>
      <c r="C360" s="150"/>
      <c r="D360" s="150"/>
      <c r="E360" s="151"/>
      <c r="F360" s="149"/>
      <c r="G360" s="148"/>
      <c r="H360" s="148"/>
      <c r="I360" s="152"/>
      <c r="J360" s="152"/>
      <c r="K360" s="9"/>
      <c r="L360" s="153"/>
      <c r="M360" s="153"/>
      <c r="N360" s="153"/>
      <c r="O360" s="153"/>
      <c r="P360" s="154"/>
      <c r="Q360" s="155"/>
      <c r="R360" s="161"/>
      <c r="S360" s="157"/>
      <c r="T360" s="158"/>
      <c r="U360" s="158"/>
      <c r="V360" s="158"/>
      <c r="W360" s="157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9"/>
      <c r="AJ360" s="153"/>
      <c r="AK360" s="160"/>
      <c r="AL360" s="9"/>
    </row>
    <row r="361" ht="15.75" customHeight="1">
      <c r="A361" s="148"/>
      <c r="B361" s="149"/>
      <c r="C361" s="150"/>
      <c r="D361" s="150"/>
      <c r="E361" s="151"/>
      <c r="F361" s="149"/>
      <c r="G361" s="148"/>
      <c r="H361" s="148"/>
      <c r="I361" s="152"/>
      <c r="J361" s="152"/>
      <c r="K361" s="9"/>
      <c r="L361" s="153"/>
      <c r="M361" s="153"/>
      <c r="N361" s="153"/>
      <c r="O361" s="153"/>
      <c r="P361" s="154"/>
      <c r="Q361" s="155"/>
      <c r="R361" s="161"/>
      <c r="S361" s="157"/>
      <c r="T361" s="158"/>
      <c r="U361" s="158"/>
      <c r="V361" s="158"/>
      <c r="W361" s="157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9"/>
      <c r="AJ361" s="153"/>
      <c r="AK361" s="160"/>
      <c r="AL361" s="9"/>
    </row>
    <row r="362" ht="15.75" customHeight="1">
      <c r="A362" s="148"/>
      <c r="B362" s="149"/>
      <c r="C362" s="150"/>
      <c r="D362" s="150"/>
      <c r="E362" s="151"/>
      <c r="F362" s="149"/>
      <c r="G362" s="148"/>
      <c r="H362" s="148"/>
      <c r="I362" s="152"/>
      <c r="J362" s="152"/>
      <c r="K362" s="9"/>
      <c r="L362" s="153"/>
      <c r="M362" s="153"/>
      <c r="N362" s="153"/>
      <c r="O362" s="153"/>
      <c r="P362" s="154"/>
      <c r="Q362" s="155"/>
      <c r="R362" s="161"/>
      <c r="S362" s="157"/>
      <c r="T362" s="158"/>
      <c r="U362" s="158"/>
      <c r="V362" s="158"/>
      <c r="W362" s="157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9"/>
      <c r="AJ362" s="153"/>
      <c r="AK362" s="160"/>
      <c r="AL362" s="9"/>
    </row>
    <row r="363" ht="15.75" customHeight="1">
      <c r="A363" s="148"/>
      <c r="B363" s="149"/>
      <c r="C363" s="150"/>
      <c r="D363" s="150"/>
      <c r="E363" s="151"/>
      <c r="F363" s="149"/>
      <c r="G363" s="148"/>
      <c r="H363" s="148"/>
      <c r="I363" s="152"/>
      <c r="J363" s="152"/>
      <c r="K363" s="9"/>
      <c r="L363" s="153"/>
      <c r="M363" s="153"/>
      <c r="N363" s="153"/>
      <c r="O363" s="153"/>
      <c r="P363" s="154"/>
      <c r="Q363" s="155"/>
      <c r="R363" s="161"/>
      <c r="S363" s="157"/>
      <c r="T363" s="158"/>
      <c r="U363" s="158"/>
      <c r="V363" s="158"/>
      <c r="W363" s="157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9"/>
      <c r="AJ363" s="153"/>
      <c r="AK363" s="160"/>
      <c r="AL363" s="9"/>
    </row>
    <row r="364" ht="15.75" customHeight="1">
      <c r="A364" s="148"/>
      <c r="B364" s="149"/>
      <c r="C364" s="150"/>
      <c r="D364" s="150"/>
      <c r="E364" s="151"/>
      <c r="F364" s="149"/>
      <c r="G364" s="148"/>
      <c r="H364" s="148"/>
      <c r="I364" s="152"/>
      <c r="J364" s="152"/>
      <c r="K364" s="9"/>
      <c r="L364" s="153"/>
      <c r="M364" s="153"/>
      <c r="N364" s="153"/>
      <c r="O364" s="153"/>
      <c r="P364" s="154"/>
      <c r="Q364" s="155"/>
      <c r="R364" s="161"/>
      <c r="S364" s="157"/>
      <c r="T364" s="158"/>
      <c r="U364" s="158"/>
      <c r="V364" s="158"/>
      <c r="W364" s="157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9"/>
      <c r="AJ364" s="153"/>
      <c r="AK364" s="160"/>
      <c r="AL364" s="9"/>
    </row>
    <row r="365" ht="15.75" customHeight="1">
      <c r="A365" s="148"/>
      <c r="B365" s="149"/>
      <c r="C365" s="150"/>
      <c r="D365" s="150"/>
      <c r="E365" s="151"/>
      <c r="F365" s="149"/>
      <c r="G365" s="148"/>
      <c r="H365" s="148"/>
      <c r="I365" s="152"/>
      <c r="J365" s="152"/>
      <c r="K365" s="9"/>
      <c r="L365" s="153"/>
      <c r="M365" s="153"/>
      <c r="N365" s="153"/>
      <c r="O365" s="153"/>
      <c r="P365" s="154"/>
      <c r="Q365" s="155"/>
      <c r="R365" s="161"/>
      <c r="S365" s="157"/>
      <c r="T365" s="158"/>
      <c r="U365" s="158"/>
      <c r="V365" s="158"/>
      <c r="W365" s="157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9"/>
      <c r="AJ365" s="153"/>
      <c r="AK365" s="160"/>
      <c r="AL365" s="9"/>
    </row>
    <row r="366" ht="15.75" customHeight="1">
      <c r="A366" s="148"/>
      <c r="B366" s="149"/>
      <c r="C366" s="150"/>
      <c r="D366" s="150"/>
      <c r="E366" s="151"/>
      <c r="F366" s="149"/>
      <c r="G366" s="148"/>
      <c r="H366" s="148"/>
      <c r="I366" s="152"/>
      <c r="J366" s="152"/>
      <c r="K366" s="9"/>
      <c r="L366" s="153"/>
      <c r="M366" s="153"/>
      <c r="N366" s="153"/>
      <c r="O366" s="153"/>
      <c r="P366" s="154"/>
      <c r="Q366" s="155"/>
      <c r="R366" s="161"/>
      <c r="S366" s="157"/>
      <c r="T366" s="158"/>
      <c r="U366" s="158"/>
      <c r="V366" s="158"/>
      <c r="W366" s="157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9"/>
      <c r="AJ366" s="153"/>
      <c r="AK366" s="160"/>
      <c r="AL366" s="9"/>
    </row>
    <row r="367" ht="15.75" customHeight="1">
      <c r="A367" s="148"/>
      <c r="B367" s="149"/>
      <c r="C367" s="150"/>
      <c r="D367" s="150"/>
      <c r="E367" s="151"/>
      <c r="F367" s="149"/>
      <c r="G367" s="148"/>
      <c r="H367" s="148"/>
      <c r="I367" s="152"/>
      <c r="J367" s="152"/>
      <c r="K367" s="9"/>
      <c r="L367" s="153"/>
      <c r="M367" s="153"/>
      <c r="N367" s="153"/>
      <c r="O367" s="153"/>
      <c r="P367" s="154"/>
      <c r="Q367" s="155"/>
      <c r="R367" s="161"/>
      <c r="S367" s="157"/>
      <c r="T367" s="158"/>
      <c r="U367" s="158"/>
      <c r="V367" s="158"/>
      <c r="W367" s="157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9"/>
      <c r="AJ367" s="153"/>
      <c r="AK367" s="160"/>
      <c r="AL367" s="9"/>
    </row>
    <row r="368" ht="15.75" customHeight="1">
      <c r="A368" s="148"/>
      <c r="B368" s="149"/>
      <c r="C368" s="150"/>
      <c r="D368" s="150"/>
      <c r="E368" s="151"/>
      <c r="F368" s="149"/>
      <c r="G368" s="148"/>
      <c r="H368" s="148"/>
      <c r="I368" s="152"/>
      <c r="J368" s="152"/>
      <c r="K368" s="9"/>
      <c r="L368" s="153"/>
      <c r="M368" s="153"/>
      <c r="N368" s="153"/>
      <c r="O368" s="153"/>
      <c r="P368" s="154"/>
      <c r="Q368" s="155"/>
      <c r="R368" s="161"/>
      <c r="S368" s="157"/>
      <c r="T368" s="158"/>
      <c r="U368" s="158"/>
      <c r="V368" s="158"/>
      <c r="W368" s="157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9"/>
      <c r="AJ368" s="153"/>
      <c r="AK368" s="160"/>
      <c r="AL368" s="9"/>
    </row>
    <row r="369" ht="15.75" customHeight="1">
      <c r="A369" s="148"/>
      <c r="B369" s="149"/>
      <c r="C369" s="150"/>
      <c r="D369" s="150"/>
      <c r="E369" s="151"/>
      <c r="F369" s="149"/>
      <c r="G369" s="148"/>
      <c r="H369" s="148"/>
      <c r="I369" s="152"/>
      <c r="J369" s="152"/>
      <c r="K369" s="9"/>
      <c r="L369" s="153"/>
      <c r="M369" s="153"/>
      <c r="N369" s="153"/>
      <c r="O369" s="153"/>
      <c r="P369" s="154"/>
      <c r="Q369" s="155"/>
      <c r="R369" s="161"/>
      <c r="S369" s="157"/>
      <c r="T369" s="158"/>
      <c r="U369" s="158"/>
      <c r="V369" s="158"/>
      <c r="W369" s="157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9"/>
      <c r="AJ369" s="153"/>
      <c r="AK369" s="160"/>
      <c r="AL369" s="9"/>
    </row>
    <row r="370" ht="15.75" customHeight="1">
      <c r="A370" s="148"/>
      <c r="B370" s="149"/>
      <c r="C370" s="150"/>
      <c r="D370" s="150"/>
      <c r="E370" s="151"/>
      <c r="F370" s="149"/>
      <c r="G370" s="148"/>
      <c r="H370" s="148"/>
      <c r="I370" s="152"/>
      <c r="J370" s="152"/>
      <c r="K370" s="9"/>
      <c r="L370" s="153"/>
      <c r="M370" s="153"/>
      <c r="N370" s="153"/>
      <c r="O370" s="153"/>
      <c r="P370" s="154"/>
      <c r="Q370" s="155"/>
      <c r="R370" s="161"/>
      <c r="S370" s="157"/>
      <c r="T370" s="158"/>
      <c r="U370" s="158"/>
      <c r="V370" s="158"/>
      <c r="W370" s="157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9"/>
      <c r="AJ370" s="153"/>
      <c r="AK370" s="160"/>
      <c r="AL370" s="9"/>
    </row>
    <row r="371" ht="15.75" customHeight="1">
      <c r="A371" s="148"/>
      <c r="B371" s="149"/>
      <c r="C371" s="150"/>
      <c r="D371" s="150"/>
      <c r="E371" s="151"/>
      <c r="F371" s="149"/>
      <c r="G371" s="148"/>
      <c r="H371" s="148"/>
      <c r="I371" s="152"/>
      <c r="J371" s="152"/>
      <c r="K371" s="9"/>
      <c r="L371" s="153"/>
      <c r="M371" s="153"/>
      <c r="N371" s="153"/>
      <c r="O371" s="153"/>
      <c r="P371" s="154"/>
      <c r="Q371" s="155"/>
      <c r="R371" s="161"/>
      <c r="S371" s="157"/>
      <c r="T371" s="158"/>
      <c r="U371" s="158"/>
      <c r="V371" s="158"/>
      <c r="W371" s="157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9"/>
      <c r="AJ371" s="153"/>
      <c r="AK371" s="160"/>
      <c r="AL371" s="9"/>
    </row>
    <row r="372" ht="15.75" customHeight="1">
      <c r="A372" s="148"/>
      <c r="B372" s="149"/>
      <c r="C372" s="150"/>
      <c r="D372" s="150"/>
      <c r="E372" s="151"/>
      <c r="F372" s="149"/>
      <c r="G372" s="148"/>
      <c r="H372" s="148"/>
      <c r="I372" s="152"/>
      <c r="J372" s="152"/>
      <c r="K372" s="9"/>
      <c r="L372" s="153"/>
      <c r="M372" s="153"/>
      <c r="N372" s="153"/>
      <c r="O372" s="153"/>
      <c r="P372" s="154"/>
      <c r="Q372" s="155"/>
      <c r="R372" s="161"/>
      <c r="S372" s="157"/>
      <c r="T372" s="158"/>
      <c r="U372" s="158"/>
      <c r="V372" s="158"/>
      <c r="W372" s="157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9"/>
      <c r="AJ372" s="153"/>
      <c r="AK372" s="160"/>
      <c r="AL372" s="9"/>
    </row>
    <row r="373" ht="15.75" customHeight="1">
      <c r="A373" s="148"/>
      <c r="B373" s="149"/>
      <c r="C373" s="150"/>
      <c r="D373" s="150"/>
      <c r="E373" s="151"/>
      <c r="F373" s="149"/>
      <c r="G373" s="148"/>
      <c r="H373" s="148"/>
      <c r="I373" s="152"/>
      <c r="J373" s="152"/>
      <c r="K373" s="9"/>
      <c r="L373" s="153"/>
      <c r="M373" s="153"/>
      <c r="N373" s="153"/>
      <c r="O373" s="153"/>
      <c r="P373" s="154"/>
      <c r="Q373" s="155"/>
      <c r="R373" s="161"/>
      <c r="S373" s="157"/>
      <c r="T373" s="158"/>
      <c r="U373" s="158"/>
      <c r="V373" s="158"/>
      <c r="W373" s="157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9"/>
      <c r="AJ373" s="153"/>
      <c r="AK373" s="160"/>
      <c r="AL373" s="9"/>
    </row>
    <row r="374" ht="15.75" customHeight="1">
      <c r="A374" s="148"/>
      <c r="B374" s="149"/>
      <c r="C374" s="150"/>
      <c r="D374" s="150"/>
      <c r="E374" s="151"/>
      <c r="F374" s="149"/>
      <c r="G374" s="148"/>
      <c r="H374" s="148"/>
      <c r="I374" s="152"/>
      <c r="J374" s="152"/>
      <c r="K374" s="9"/>
      <c r="L374" s="153"/>
      <c r="M374" s="153"/>
      <c r="N374" s="153"/>
      <c r="O374" s="153"/>
      <c r="P374" s="154"/>
      <c r="Q374" s="155"/>
      <c r="R374" s="161"/>
      <c r="S374" s="157"/>
      <c r="T374" s="158"/>
      <c r="U374" s="158"/>
      <c r="V374" s="158"/>
      <c r="W374" s="157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9"/>
      <c r="AJ374" s="153"/>
      <c r="AK374" s="160"/>
      <c r="AL374" s="9"/>
    </row>
    <row r="375" ht="15.75" customHeight="1">
      <c r="A375" s="148"/>
      <c r="B375" s="149"/>
      <c r="C375" s="150"/>
      <c r="D375" s="150"/>
      <c r="E375" s="151"/>
      <c r="F375" s="149"/>
      <c r="G375" s="148"/>
      <c r="H375" s="148"/>
      <c r="I375" s="152"/>
      <c r="J375" s="152"/>
      <c r="K375" s="9"/>
      <c r="L375" s="153"/>
      <c r="M375" s="153"/>
      <c r="N375" s="153"/>
      <c r="O375" s="153"/>
      <c r="P375" s="154"/>
      <c r="Q375" s="155"/>
      <c r="R375" s="161"/>
      <c r="S375" s="157"/>
      <c r="T375" s="158"/>
      <c r="U375" s="158"/>
      <c r="V375" s="158"/>
      <c r="W375" s="157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9"/>
      <c r="AJ375" s="153"/>
      <c r="AK375" s="160"/>
      <c r="AL375" s="9"/>
    </row>
    <row r="376" ht="15.75" customHeight="1">
      <c r="A376" s="148"/>
      <c r="B376" s="149"/>
      <c r="C376" s="150"/>
      <c r="D376" s="150"/>
      <c r="E376" s="151"/>
      <c r="F376" s="149"/>
      <c r="G376" s="148"/>
      <c r="H376" s="148"/>
      <c r="I376" s="152"/>
      <c r="J376" s="152"/>
      <c r="K376" s="9"/>
      <c r="L376" s="153"/>
      <c r="M376" s="153"/>
      <c r="N376" s="153"/>
      <c r="O376" s="153"/>
      <c r="P376" s="154"/>
      <c r="Q376" s="155"/>
      <c r="R376" s="161"/>
      <c r="S376" s="157"/>
      <c r="T376" s="158"/>
      <c r="U376" s="158"/>
      <c r="V376" s="158"/>
      <c r="W376" s="157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9"/>
      <c r="AJ376" s="153"/>
      <c r="AK376" s="160"/>
      <c r="AL376" s="9"/>
    </row>
    <row r="377" ht="15.75" customHeight="1">
      <c r="A377" s="148"/>
      <c r="B377" s="149"/>
      <c r="C377" s="150"/>
      <c r="D377" s="150"/>
      <c r="E377" s="151"/>
      <c r="F377" s="149"/>
      <c r="G377" s="148"/>
      <c r="H377" s="148"/>
      <c r="I377" s="152"/>
      <c r="J377" s="152"/>
      <c r="K377" s="9"/>
      <c r="L377" s="153"/>
      <c r="M377" s="153"/>
      <c r="N377" s="153"/>
      <c r="O377" s="153"/>
      <c r="P377" s="154"/>
      <c r="Q377" s="155"/>
      <c r="R377" s="161"/>
      <c r="S377" s="157"/>
      <c r="T377" s="158"/>
      <c r="U377" s="158"/>
      <c r="V377" s="158"/>
      <c r="W377" s="157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9"/>
      <c r="AJ377" s="153"/>
      <c r="AK377" s="160"/>
      <c r="AL377" s="9"/>
    </row>
    <row r="378" ht="15.75" customHeight="1">
      <c r="A378" s="148"/>
      <c r="B378" s="149"/>
      <c r="C378" s="150"/>
      <c r="D378" s="150"/>
      <c r="E378" s="151"/>
      <c r="F378" s="149"/>
      <c r="G378" s="148"/>
      <c r="H378" s="148"/>
      <c r="I378" s="152"/>
      <c r="J378" s="152"/>
      <c r="K378" s="9"/>
      <c r="L378" s="153"/>
      <c r="M378" s="153"/>
      <c r="N378" s="153"/>
      <c r="O378" s="153"/>
      <c r="P378" s="154"/>
      <c r="Q378" s="155"/>
      <c r="R378" s="161"/>
      <c r="S378" s="157"/>
      <c r="T378" s="158"/>
      <c r="U378" s="158"/>
      <c r="V378" s="158"/>
      <c r="W378" s="157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9"/>
      <c r="AJ378" s="153"/>
      <c r="AK378" s="160"/>
      <c r="AL378" s="9"/>
    </row>
    <row r="379" ht="15.75" customHeight="1">
      <c r="A379" s="148"/>
      <c r="B379" s="149"/>
      <c r="C379" s="150"/>
      <c r="D379" s="150"/>
      <c r="E379" s="151"/>
      <c r="F379" s="149"/>
      <c r="G379" s="148"/>
      <c r="H379" s="148"/>
      <c r="I379" s="152"/>
      <c r="J379" s="152"/>
      <c r="K379" s="9"/>
      <c r="L379" s="153"/>
      <c r="M379" s="153"/>
      <c r="N379" s="153"/>
      <c r="O379" s="153"/>
      <c r="P379" s="154"/>
      <c r="Q379" s="155"/>
      <c r="R379" s="161"/>
      <c r="S379" s="157"/>
      <c r="T379" s="158"/>
      <c r="U379" s="158"/>
      <c r="V379" s="158"/>
      <c r="W379" s="157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9"/>
      <c r="AJ379" s="153"/>
      <c r="AK379" s="160"/>
      <c r="AL379" s="9"/>
    </row>
    <row r="380" ht="15.75" customHeight="1">
      <c r="A380" s="148"/>
      <c r="B380" s="149"/>
      <c r="C380" s="150"/>
      <c r="D380" s="150"/>
      <c r="E380" s="151"/>
      <c r="F380" s="149"/>
      <c r="G380" s="148"/>
      <c r="H380" s="148"/>
      <c r="I380" s="152"/>
      <c r="J380" s="152"/>
      <c r="K380" s="9"/>
      <c r="L380" s="153"/>
      <c r="M380" s="153"/>
      <c r="N380" s="153"/>
      <c r="O380" s="153"/>
      <c r="P380" s="154"/>
      <c r="Q380" s="155"/>
      <c r="R380" s="161"/>
      <c r="S380" s="157"/>
      <c r="T380" s="158"/>
      <c r="U380" s="158"/>
      <c r="V380" s="158"/>
      <c r="W380" s="157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9"/>
      <c r="AJ380" s="153"/>
      <c r="AK380" s="160"/>
      <c r="AL380" s="9"/>
    </row>
    <row r="381" ht="15.75" customHeight="1">
      <c r="A381" s="148"/>
      <c r="B381" s="149"/>
      <c r="C381" s="150"/>
      <c r="D381" s="150"/>
      <c r="E381" s="151"/>
      <c r="F381" s="149"/>
      <c r="G381" s="148"/>
      <c r="H381" s="148"/>
      <c r="I381" s="152"/>
      <c r="J381" s="152"/>
      <c r="K381" s="9"/>
      <c r="L381" s="153"/>
      <c r="M381" s="153"/>
      <c r="N381" s="153"/>
      <c r="O381" s="153"/>
      <c r="P381" s="154"/>
      <c r="Q381" s="155"/>
      <c r="R381" s="161"/>
      <c r="S381" s="157"/>
      <c r="T381" s="158"/>
      <c r="U381" s="158"/>
      <c r="V381" s="158"/>
      <c r="W381" s="157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9"/>
      <c r="AJ381" s="153"/>
      <c r="AK381" s="160"/>
      <c r="AL381" s="9"/>
    </row>
    <row r="382" ht="15.75" customHeight="1">
      <c r="A382" s="148"/>
      <c r="B382" s="149"/>
      <c r="C382" s="150"/>
      <c r="D382" s="150"/>
      <c r="E382" s="151"/>
      <c r="F382" s="149"/>
      <c r="G382" s="148"/>
      <c r="H382" s="148"/>
      <c r="I382" s="152"/>
      <c r="J382" s="152"/>
      <c r="K382" s="9"/>
      <c r="L382" s="153"/>
      <c r="M382" s="153"/>
      <c r="N382" s="153"/>
      <c r="O382" s="153"/>
      <c r="P382" s="154"/>
      <c r="Q382" s="155"/>
      <c r="R382" s="161"/>
      <c r="S382" s="157"/>
      <c r="T382" s="158"/>
      <c r="U382" s="158"/>
      <c r="V382" s="158"/>
      <c r="W382" s="157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9"/>
      <c r="AJ382" s="153"/>
      <c r="AK382" s="160"/>
      <c r="AL382" s="9"/>
    </row>
    <row r="383" ht="15.75" customHeight="1">
      <c r="A383" s="148"/>
      <c r="B383" s="149"/>
      <c r="C383" s="150"/>
      <c r="D383" s="150"/>
      <c r="E383" s="151"/>
      <c r="F383" s="149"/>
      <c r="G383" s="148"/>
      <c r="H383" s="148"/>
      <c r="I383" s="152"/>
      <c r="J383" s="152"/>
      <c r="K383" s="9"/>
      <c r="L383" s="153"/>
      <c r="M383" s="153"/>
      <c r="N383" s="153"/>
      <c r="O383" s="153"/>
      <c r="P383" s="154"/>
      <c r="Q383" s="155"/>
      <c r="R383" s="161"/>
      <c r="S383" s="157"/>
      <c r="T383" s="158"/>
      <c r="U383" s="158"/>
      <c r="V383" s="158"/>
      <c r="W383" s="157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9"/>
      <c r="AJ383" s="153"/>
      <c r="AK383" s="160"/>
      <c r="AL383" s="9"/>
    </row>
    <row r="384" ht="15.75" customHeight="1">
      <c r="A384" s="148"/>
      <c r="B384" s="149"/>
      <c r="C384" s="150"/>
      <c r="D384" s="150"/>
      <c r="E384" s="151"/>
      <c r="F384" s="149"/>
      <c r="G384" s="148"/>
      <c r="H384" s="148"/>
      <c r="I384" s="152"/>
      <c r="J384" s="152"/>
      <c r="K384" s="9"/>
      <c r="L384" s="153"/>
      <c r="M384" s="153"/>
      <c r="N384" s="153"/>
      <c r="O384" s="153"/>
      <c r="P384" s="154"/>
      <c r="Q384" s="155"/>
      <c r="R384" s="161"/>
      <c r="S384" s="157"/>
      <c r="T384" s="158"/>
      <c r="U384" s="158"/>
      <c r="V384" s="158"/>
      <c r="W384" s="157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9"/>
      <c r="AJ384" s="153"/>
      <c r="AK384" s="160"/>
      <c r="AL384" s="9"/>
    </row>
    <row r="385" ht="15.75" customHeight="1">
      <c r="A385" s="148"/>
      <c r="B385" s="149"/>
      <c r="C385" s="150"/>
      <c r="D385" s="150"/>
      <c r="E385" s="151"/>
      <c r="F385" s="149"/>
      <c r="G385" s="148"/>
      <c r="H385" s="148"/>
      <c r="I385" s="152"/>
      <c r="J385" s="152"/>
      <c r="K385" s="9"/>
      <c r="L385" s="153"/>
      <c r="M385" s="153"/>
      <c r="N385" s="153"/>
      <c r="O385" s="153"/>
      <c r="P385" s="154"/>
      <c r="Q385" s="155"/>
      <c r="R385" s="161"/>
      <c r="S385" s="157"/>
      <c r="T385" s="158"/>
      <c r="U385" s="158"/>
      <c r="V385" s="158"/>
      <c r="W385" s="157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9"/>
      <c r="AJ385" s="153"/>
      <c r="AK385" s="160"/>
      <c r="AL385" s="9"/>
    </row>
    <row r="386" ht="15.75" customHeight="1">
      <c r="A386" s="148"/>
      <c r="B386" s="149"/>
      <c r="C386" s="150"/>
      <c r="D386" s="150"/>
      <c r="E386" s="151"/>
      <c r="F386" s="149"/>
      <c r="G386" s="148"/>
      <c r="H386" s="148"/>
      <c r="I386" s="152"/>
      <c r="J386" s="152"/>
      <c r="K386" s="9"/>
      <c r="L386" s="153"/>
      <c r="M386" s="153"/>
      <c r="N386" s="153"/>
      <c r="O386" s="153"/>
      <c r="P386" s="154"/>
      <c r="Q386" s="155"/>
      <c r="R386" s="161"/>
      <c r="S386" s="157"/>
      <c r="T386" s="158"/>
      <c r="U386" s="158"/>
      <c r="V386" s="158"/>
      <c r="W386" s="157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9"/>
      <c r="AJ386" s="153"/>
      <c r="AK386" s="160"/>
      <c r="AL386" s="9"/>
    </row>
    <row r="387" ht="15.75" customHeight="1">
      <c r="A387" s="148"/>
      <c r="B387" s="149"/>
      <c r="C387" s="150"/>
      <c r="D387" s="150"/>
      <c r="E387" s="151"/>
      <c r="F387" s="149"/>
      <c r="G387" s="148"/>
      <c r="H387" s="148"/>
      <c r="I387" s="152"/>
      <c r="J387" s="152"/>
      <c r="K387" s="9"/>
      <c r="L387" s="153"/>
      <c r="M387" s="153"/>
      <c r="N387" s="153"/>
      <c r="O387" s="153"/>
      <c r="P387" s="154"/>
      <c r="Q387" s="155"/>
      <c r="R387" s="161"/>
      <c r="S387" s="157"/>
      <c r="T387" s="158"/>
      <c r="U387" s="158"/>
      <c r="V387" s="158"/>
      <c r="W387" s="157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9"/>
      <c r="AJ387" s="153"/>
      <c r="AK387" s="160"/>
      <c r="AL387" s="9"/>
    </row>
    <row r="388" ht="15.75" customHeight="1">
      <c r="A388" s="148"/>
      <c r="B388" s="149"/>
      <c r="C388" s="150"/>
      <c r="D388" s="150"/>
      <c r="E388" s="151"/>
      <c r="F388" s="149"/>
      <c r="G388" s="148"/>
      <c r="H388" s="148"/>
      <c r="I388" s="152"/>
      <c r="J388" s="152"/>
      <c r="K388" s="9"/>
      <c r="L388" s="153"/>
      <c r="M388" s="153"/>
      <c r="N388" s="153"/>
      <c r="O388" s="153"/>
      <c r="P388" s="154"/>
      <c r="Q388" s="155"/>
      <c r="R388" s="161"/>
      <c r="S388" s="157"/>
      <c r="T388" s="158"/>
      <c r="U388" s="158"/>
      <c r="V388" s="158"/>
      <c r="W388" s="157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9"/>
      <c r="AJ388" s="153"/>
      <c r="AK388" s="160"/>
      <c r="AL388" s="9"/>
    </row>
    <row r="389" ht="15.75" customHeight="1">
      <c r="A389" s="148"/>
      <c r="B389" s="149"/>
      <c r="C389" s="150"/>
      <c r="D389" s="150"/>
      <c r="E389" s="151"/>
      <c r="F389" s="149"/>
      <c r="G389" s="148"/>
      <c r="H389" s="148"/>
      <c r="I389" s="152"/>
      <c r="J389" s="152"/>
      <c r="K389" s="9"/>
      <c r="L389" s="153"/>
      <c r="M389" s="153"/>
      <c r="N389" s="153"/>
      <c r="O389" s="153"/>
      <c r="P389" s="154"/>
      <c r="Q389" s="155"/>
      <c r="R389" s="161"/>
      <c r="S389" s="157"/>
      <c r="T389" s="158"/>
      <c r="U389" s="158"/>
      <c r="V389" s="158"/>
      <c r="W389" s="157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9"/>
      <c r="AJ389" s="153"/>
      <c r="AK389" s="160"/>
      <c r="AL389" s="9"/>
    </row>
    <row r="390" ht="15.75" customHeight="1">
      <c r="A390" s="148"/>
      <c r="B390" s="149"/>
      <c r="C390" s="150"/>
      <c r="D390" s="150"/>
      <c r="E390" s="151"/>
      <c r="F390" s="149"/>
      <c r="G390" s="148"/>
      <c r="H390" s="148"/>
      <c r="I390" s="152"/>
      <c r="J390" s="152"/>
      <c r="K390" s="9"/>
      <c r="L390" s="153"/>
      <c r="M390" s="153"/>
      <c r="N390" s="153"/>
      <c r="O390" s="153"/>
      <c r="P390" s="154"/>
      <c r="Q390" s="155"/>
      <c r="R390" s="161"/>
      <c r="S390" s="157"/>
      <c r="T390" s="158"/>
      <c r="U390" s="158"/>
      <c r="V390" s="158"/>
      <c r="W390" s="157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9"/>
      <c r="AJ390" s="153"/>
      <c r="AK390" s="160"/>
      <c r="AL390" s="9"/>
    </row>
    <row r="391" ht="15.75" customHeight="1">
      <c r="A391" s="148"/>
      <c r="B391" s="149"/>
      <c r="C391" s="150"/>
      <c r="D391" s="150"/>
      <c r="E391" s="151"/>
      <c r="F391" s="149"/>
      <c r="G391" s="148"/>
      <c r="H391" s="148"/>
      <c r="I391" s="152"/>
      <c r="J391" s="152"/>
      <c r="K391" s="9"/>
      <c r="L391" s="153"/>
      <c r="M391" s="153"/>
      <c r="N391" s="153"/>
      <c r="O391" s="153"/>
      <c r="P391" s="154"/>
      <c r="Q391" s="155"/>
      <c r="R391" s="161"/>
      <c r="S391" s="157"/>
      <c r="T391" s="158"/>
      <c r="U391" s="158"/>
      <c r="V391" s="158"/>
      <c r="W391" s="157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9"/>
      <c r="AJ391" s="153"/>
      <c r="AK391" s="160"/>
      <c r="AL391" s="9"/>
    </row>
    <row r="392" ht="15.75" customHeight="1">
      <c r="A392" s="148"/>
      <c r="B392" s="149"/>
      <c r="C392" s="150"/>
      <c r="D392" s="150"/>
      <c r="E392" s="151"/>
      <c r="F392" s="149"/>
      <c r="G392" s="148"/>
      <c r="H392" s="148"/>
      <c r="I392" s="152"/>
      <c r="J392" s="152"/>
      <c r="K392" s="9"/>
      <c r="L392" s="153"/>
      <c r="M392" s="153"/>
      <c r="N392" s="153"/>
      <c r="O392" s="153"/>
      <c r="P392" s="154"/>
      <c r="Q392" s="155"/>
      <c r="R392" s="161"/>
      <c r="S392" s="157"/>
      <c r="T392" s="158"/>
      <c r="U392" s="158"/>
      <c r="V392" s="158"/>
      <c r="W392" s="157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9"/>
      <c r="AJ392" s="153"/>
      <c r="AK392" s="160"/>
      <c r="AL392" s="9"/>
    </row>
    <row r="393" ht="15.75" customHeight="1">
      <c r="A393" s="148"/>
      <c r="B393" s="149"/>
      <c r="C393" s="150"/>
      <c r="D393" s="150"/>
      <c r="E393" s="151"/>
      <c r="F393" s="149"/>
      <c r="G393" s="148"/>
      <c r="H393" s="148"/>
      <c r="I393" s="152"/>
      <c r="J393" s="152"/>
      <c r="K393" s="9"/>
      <c r="L393" s="153"/>
      <c r="M393" s="153"/>
      <c r="N393" s="153"/>
      <c r="O393" s="153"/>
      <c r="P393" s="154"/>
      <c r="Q393" s="155"/>
      <c r="R393" s="161"/>
      <c r="S393" s="157"/>
      <c r="T393" s="158"/>
      <c r="U393" s="158"/>
      <c r="V393" s="158"/>
      <c r="W393" s="157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9"/>
      <c r="AJ393" s="153"/>
      <c r="AK393" s="160"/>
      <c r="AL393" s="9"/>
    </row>
    <row r="394" ht="15.75" customHeight="1">
      <c r="A394" s="148"/>
      <c r="B394" s="149"/>
      <c r="C394" s="150"/>
      <c r="D394" s="150"/>
      <c r="E394" s="151"/>
      <c r="F394" s="149"/>
      <c r="G394" s="148"/>
      <c r="H394" s="148"/>
      <c r="I394" s="152"/>
      <c r="J394" s="152"/>
      <c r="K394" s="9"/>
      <c r="L394" s="153"/>
      <c r="M394" s="153"/>
      <c r="N394" s="153"/>
      <c r="O394" s="153"/>
      <c r="P394" s="154"/>
      <c r="Q394" s="155"/>
      <c r="R394" s="161"/>
      <c r="S394" s="157"/>
      <c r="T394" s="158"/>
      <c r="U394" s="158"/>
      <c r="V394" s="158"/>
      <c r="W394" s="157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9"/>
      <c r="AJ394" s="153"/>
      <c r="AK394" s="160"/>
      <c r="AL394" s="9"/>
    </row>
    <row r="395" ht="15.75" customHeight="1">
      <c r="A395" s="148"/>
      <c r="B395" s="149"/>
      <c r="C395" s="150"/>
      <c r="D395" s="150"/>
      <c r="E395" s="151"/>
      <c r="F395" s="149"/>
      <c r="G395" s="148"/>
      <c r="H395" s="148"/>
      <c r="I395" s="152"/>
      <c r="J395" s="152"/>
      <c r="K395" s="9"/>
      <c r="L395" s="153"/>
      <c r="M395" s="153"/>
      <c r="N395" s="153"/>
      <c r="O395" s="153"/>
      <c r="P395" s="154"/>
      <c r="Q395" s="155"/>
      <c r="R395" s="161"/>
      <c r="S395" s="157"/>
      <c r="T395" s="158"/>
      <c r="U395" s="158"/>
      <c r="V395" s="158"/>
      <c r="W395" s="157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9"/>
      <c r="AJ395" s="153"/>
      <c r="AK395" s="160"/>
      <c r="AL395" s="9"/>
    </row>
    <row r="396" ht="15.75" customHeight="1">
      <c r="A396" s="148"/>
      <c r="B396" s="149"/>
      <c r="C396" s="150"/>
      <c r="D396" s="150"/>
      <c r="E396" s="151"/>
      <c r="F396" s="149"/>
      <c r="G396" s="148"/>
      <c r="H396" s="148"/>
      <c r="I396" s="152"/>
      <c r="J396" s="152"/>
      <c r="K396" s="9"/>
      <c r="L396" s="153"/>
      <c r="M396" s="153"/>
      <c r="N396" s="153"/>
      <c r="O396" s="153"/>
      <c r="P396" s="154"/>
      <c r="Q396" s="155"/>
      <c r="R396" s="161"/>
      <c r="S396" s="157"/>
      <c r="T396" s="158"/>
      <c r="U396" s="158"/>
      <c r="V396" s="158"/>
      <c r="W396" s="157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9"/>
      <c r="AJ396" s="153"/>
      <c r="AK396" s="160"/>
      <c r="AL396" s="9"/>
    </row>
    <row r="397" ht="15.75" customHeight="1">
      <c r="A397" s="148"/>
      <c r="B397" s="149"/>
      <c r="C397" s="150"/>
      <c r="D397" s="150"/>
      <c r="E397" s="151"/>
      <c r="F397" s="149"/>
      <c r="G397" s="148"/>
      <c r="H397" s="148"/>
      <c r="I397" s="152"/>
      <c r="J397" s="152"/>
      <c r="K397" s="9"/>
      <c r="L397" s="153"/>
      <c r="M397" s="153"/>
      <c r="N397" s="153"/>
      <c r="O397" s="153"/>
      <c r="P397" s="154"/>
      <c r="Q397" s="155"/>
      <c r="R397" s="161"/>
      <c r="S397" s="157"/>
      <c r="T397" s="158"/>
      <c r="U397" s="158"/>
      <c r="V397" s="158"/>
      <c r="W397" s="157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9"/>
      <c r="AJ397" s="153"/>
      <c r="AK397" s="160"/>
      <c r="AL397" s="9"/>
    </row>
    <row r="398" ht="15.75" customHeight="1">
      <c r="A398" s="148"/>
      <c r="B398" s="149"/>
      <c r="C398" s="150"/>
      <c r="D398" s="150"/>
      <c r="E398" s="151"/>
      <c r="F398" s="149"/>
      <c r="G398" s="148"/>
      <c r="H398" s="148"/>
      <c r="I398" s="152"/>
      <c r="J398" s="152"/>
      <c r="K398" s="9"/>
      <c r="L398" s="153"/>
      <c r="M398" s="153"/>
      <c r="N398" s="153"/>
      <c r="O398" s="153"/>
      <c r="P398" s="154"/>
      <c r="Q398" s="155"/>
      <c r="R398" s="161"/>
      <c r="S398" s="157"/>
      <c r="T398" s="158"/>
      <c r="U398" s="158"/>
      <c r="V398" s="158"/>
      <c r="W398" s="157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9"/>
      <c r="AJ398" s="153"/>
      <c r="AK398" s="160"/>
      <c r="AL398" s="9"/>
    </row>
    <row r="399" ht="15.75" customHeight="1">
      <c r="A399" s="148"/>
      <c r="B399" s="149"/>
      <c r="C399" s="150"/>
      <c r="D399" s="150"/>
      <c r="E399" s="151"/>
      <c r="F399" s="149"/>
      <c r="G399" s="148"/>
      <c r="H399" s="148"/>
      <c r="I399" s="152"/>
      <c r="J399" s="152"/>
      <c r="K399" s="9"/>
      <c r="L399" s="153"/>
      <c r="M399" s="153"/>
      <c r="N399" s="153"/>
      <c r="O399" s="153"/>
      <c r="P399" s="154"/>
      <c r="Q399" s="155"/>
      <c r="R399" s="161"/>
      <c r="S399" s="157"/>
      <c r="T399" s="158"/>
      <c r="U399" s="158"/>
      <c r="V399" s="158"/>
      <c r="W399" s="157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9"/>
      <c r="AJ399" s="153"/>
      <c r="AK399" s="160"/>
      <c r="AL399" s="9"/>
    </row>
    <row r="400" ht="15.75" customHeight="1">
      <c r="A400" s="148"/>
      <c r="B400" s="149"/>
      <c r="C400" s="150"/>
      <c r="D400" s="150"/>
      <c r="E400" s="151"/>
      <c r="F400" s="149"/>
      <c r="G400" s="148"/>
      <c r="H400" s="148"/>
      <c r="I400" s="152"/>
      <c r="J400" s="152"/>
      <c r="K400" s="9"/>
      <c r="L400" s="153"/>
      <c r="M400" s="153"/>
      <c r="N400" s="153"/>
      <c r="O400" s="153"/>
      <c r="P400" s="154"/>
      <c r="Q400" s="155"/>
      <c r="R400" s="161"/>
      <c r="S400" s="157"/>
      <c r="T400" s="158"/>
      <c r="U400" s="158"/>
      <c r="V400" s="158"/>
      <c r="W400" s="157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9"/>
      <c r="AJ400" s="153"/>
      <c r="AK400" s="160"/>
      <c r="AL400" s="9"/>
    </row>
    <row r="401" ht="15.75" customHeight="1">
      <c r="A401" s="148"/>
      <c r="B401" s="149"/>
      <c r="C401" s="150"/>
      <c r="D401" s="150"/>
      <c r="E401" s="151"/>
      <c r="F401" s="149"/>
      <c r="G401" s="148"/>
      <c r="H401" s="148"/>
      <c r="I401" s="152"/>
      <c r="J401" s="152"/>
      <c r="K401" s="9"/>
      <c r="L401" s="153"/>
      <c r="M401" s="153"/>
      <c r="N401" s="153"/>
      <c r="O401" s="153"/>
      <c r="P401" s="154"/>
      <c r="Q401" s="155"/>
      <c r="R401" s="161"/>
      <c r="S401" s="157"/>
      <c r="T401" s="158"/>
      <c r="U401" s="158"/>
      <c r="V401" s="158"/>
      <c r="W401" s="157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9"/>
      <c r="AJ401" s="153"/>
      <c r="AK401" s="160"/>
      <c r="AL401" s="9"/>
    </row>
    <row r="402" ht="15.75" customHeight="1">
      <c r="A402" s="148"/>
      <c r="B402" s="149"/>
      <c r="C402" s="150"/>
      <c r="D402" s="150"/>
      <c r="E402" s="151"/>
      <c r="F402" s="149"/>
      <c r="G402" s="148"/>
      <c r="H402" s="148"/>
      <c r="I402" s="152"/>
      <c r="J402" s="152"/>
      <c r="K402" s="9"/>
      <c r="L402" s="153"/>
      <c r="M402" s="153"/>
      <c r="N402" s="153"/>
      <c r="O402" s="153"/>
      <c r="P402" s="154"/>
      <c r="Q402" s="155"/>
      <c r="R402" s="161"/>
      <c r="S402" s="157"/>
      <c r="T402" s="158"/>
      <c r="U402" s="158"/>
      <c r="V402" s="158"/>
      <c r="W402" s="157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9"/>
      <c r="AJ402" s="153"/>
      <c r="AK402" s="160"/>
      <c r="AL402" s="9"/>
    </row>
    <row r="403" ht="15.75" customHeight="1">
      <c r="A403" s="148"/>
      <c r="B403" s="149"/>
      <c r="C403" s="150"/>
      <c r="D403" s="150"/>
      <c r="E403" s="151"/>
      <c r="F403" s="149"/>
      <c r="G403" s="148"/>
      <c r="H403" s="148"/>
      <c r="I403" s="152"/>
      <c r="J403" s="152"/>
      <c r="K403" s="9"/>
      <c r="L403" s="153"/>
      <c r="M403" s="153"/>
      <c r="N403" s="153"/>
      <c r="O403" s="153"/>
      <c r="P403" s="154"/>
      <c r="Q403" s="155"/>
      <c r="R403" s="161"/>
      <c r="S403" s="157"/>
      <c r="T403" s="158"/>
      <c r="U403" s="158"/>
      <c r="V403" s="158"/>
      <c r="W403" s="157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9"/>
      <c r="AJ403" s="153"/>
      <c r="AK403" s="160"/>
      <c r="AL403" s="9"/>
    </row>
    <row r="404" ht="15.75" customHeight="1">
      <c r="A404" s="148"/>
      <c r="B404" s="149"/>
      <c r="C404" s="150"/>
      <c r="D404" s="150"/>
      <c r="E404" s="151"/>
      <c r="F404" s="149"/>
      <c r="G404" s="148"/>
      <c r="H404" s="148"/>
      <c r="I404" s="152"/>
      <c r="J404" s="152"/>
      <c r="K404" s="9"/>
      <c r="L404" s="153"/>
      <c r="M404" s="153"/>
      <c r="N404" s="153"/>
      <c r="O404" s="153"/>
      <c r="P404" s="154"/>
      <c r="Q404" s="155"/>
      <c r="R404" s="161"/>
      <c r="S404" s="157"/>
      <c r="T404" s="158"/>
      <c r="U404" s="158"/>
      <c r="V404" s="158"/>
      <c r="W404" s="157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9"/>
      <c r="AJ404" s="153"/>
      <c r="AK404" s="160"/>
      <c r="AL404" s="9"/>
    </row>
    <row r="405" ht="15.75" customHeight="1">
      <c r="A405" s="148"/>
      <c r="B405" s="149"/>
      <c r="C405" s="150"/>
      <c r="D405" s="150"/>
      <c r="E405" s="151"/>
      <c r="F405" s="149"/>
      <c r="G405" s="148"/>
      <c r="H405" s="148"/>
      <c r="I405" s="152"/>
      <c r="J405" s="152"/>
      <c r="K405" s="9"/>
      <c r="L405" s="153"/>
      <c r="M405" s="153"/>
      <c r="N405" s="153"/>
      <c r="O405" s="153"/>
      <c r="P405" s="154"/>
      <c r="Q405" s="155"/>
      <c r="R405" s="161"/>
      <c r="S405" s="157"/>
      <c r="T405" s="158"/>
      <c r="U405" s="158"/>
      <c r="V405" s="158"/>
      <c r="W405" s="157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9"/>
      <c r="AJ405" s="153"/>
      <c r="AK405" s="160"/>
      <c r="AL405" s="9"/>
    </row>
    <row r="406" ht="15.75" customHeight="1">
      <c r="A406" s="148"/>
      <c r="B406" s="149"/>
      <c r="C406" s="150"/>
      <c r="D406" s="150"/>
      <c r="E406" s="151"/>
      <c r="F406" s="149"/>
      <c r="G406" s="148"/>
      <c r="H406" s="148"/>
      <c r="I406" s="152"/>
      <c r="J406" s="152"/>
      <c r="K406" s="9"/>
      <c r="L406" s="153"/>
      <c r="M406" s="153"/>
      <c r="N406" s="153"/>
      <c r="O406" s="153"/>
      <c r="P406" s="154"/>
      <c r="Q406" s="155"/>
      <c r="R406" s="161"/>
      <c r="S406" s="157"/>
      <c r="T406" s="158"/>
      <c r="U406" s="158"/>
      <c r="V406" s="158"/>
      <c r="W406" s="157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9"/>
      <c r="AJ406" s="153"/>
      <c r="AK406" s="160"/>
      <c r="AL406" s="9"/>
    </row>
    <row r="407" ht="15.75" customHeight="1">
      <c r="A407" s="148"/>
      <c r="B407" s="149"/>
      <c r="C407" s="150"/>
      <c r="D407" s="150"/>
      <c r="E407" s="151"/>
      <c r="F407" s="149"/>
      <c r="G407" s="148"/>
      <c r="H407" s="148"/>
      <c r="I407" s="152"/>
      <c r="J407" s="152"/>
      <c r="K407" s="9"/>
      <c r="L407" s="153"/>
      <c r="M407" s="153"/>
      <c r="N407" s="153"/>
      <c r="O407" s="153"/>
      <c r="P407" s="154"/>
      <c r="Q407" s="155"/>
      <c r="R407" s="161"/>
      <c r="S407" s="157"/>
      <c r="T407" s="158"/>
      <c r="U407" s="158"/>
      <c r="V407" s="158"/>
      <c r="W407" s="157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9"/>
      <c r="AJ407" s="153"/>
      <c r="AK407" s="160"/>
      <c r="AL407" s="9"/>
    </row>
    <row r="408" ht="15.75" customHeight="1">
      <c r="A408" s="148"/>
      <c r="B408" s="149"/>
      <c r="C408" s="150"/>
      <c r="D408" s="150"/>
      <c r="E408" s="151"/>
      <c r="F408" s="149"/>
      <c r="G408" s="148"/>
      <c r="H408" s="148"/>
      <c r="I408" s="152"/>
      <c r="J408" s="152"/>
      <c r="K408" s="9"/>
      <c r="L408" s="153"/>
      <c r="M408" s="153"/>
      <c r="N408" s="153"/>
      <c r="O408" s="153"/>
      <c r="P408" s="154"/>
      <c r="Q408" s="155"/>
      <c r="R408" s="161"/>
      <c r="S408" s="157"/>
      <c r="T408" s="158"/>
      <c r="U408" s="158"/>
      <c r="V408" s="158"/>
      <c r="W408" s="157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9"/>
      <c r="AJ408" s="153"/>
      <c r="AK408" s="160"/>
      <c r="AL408" s="9"/>
    </row>
    <row r="409" ht="15.75" customHeight="1">
      <c r="A409" s="148"/>
      <c r="B409" s="149"/>
      <c r="C409" s="150"/>
      <c r="D409" s="150"/>
      <c r="E409" s="151"/>
      <c r="F409" s="149"/>
      <c r="G409" s="148"/>
      <c r="H409" s="148"/>
      <c r="I409" s="152"/>
      <c r="J409" s="152"/>
      <c r="K409" s="9"/>
      <c r="L409" s="153"/>
      <c r="M409" s="153"/>
      <c r="N409" s="153"/>
      <c r="O409" s="153"/>
      <c r="P409" s="154"/>
      <c r="Q409" s="155"/>
      <c r="R409" s="161"/>
      <c r="S409" s="157"/>
      <c r="T409" s="158"/>
      <c r="U409" s="158"/>
      <c r="V409" s="158"/>
      <c r="W409" s="157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9"/>
      <c r="AJ409" s="153"/>
      <c r="AK409" s="160"/>
      <c r="AL409" s="9"/>
    </row>
    <row r="410" ht="15.75" customHeight="1">
      <c r="A410" s="148"/>
      <c r="B410" s="149"/>
      <c r="C410" s="150"/>
      <c r="D410" s="150"/>
      <c r="E410" s="151"/>
      <c r="F410" s="149"/>
      <c r="G410" s="148"/>
      <c r="H410" s="148"/>
      <c r="I410" s="152"/>
      <c r="J410" s="152"/>
      <c r="K410" s="9"/>
      <c r="L410" s="153"/>
      <c r="M410" s="153"/>
      <c r="N410" s="153"/>
      <c r="O410" s="153"/>
      <c r="P410" s="154"/>
      <c r="Q410" s="155"/>
      <c r="R410" s="161"/>
      <c r="S410" s="157"/>
      <c r="T410" s="158"/>
      <c r="U410" s="158"/>
      <c r="V410" s="158"/>
      <c r="W410" s="157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9"/>
      <c r="AJ410" s="153"/>
      <c r="AK410" s="160"/>
      <c r="AL410" s="9"/>
    </row>
    <row r="411" ht="15.75" customHeight="1">
      <c r="A411" s="148"/>
      <c r="B411" s="149"/>
      <c r="C411" s="150"/>
      <c r="D411" s="150"/>
      <c r="E411" s="151"/>
      <c r="F411" s="149"/>
      <c r="G411" s="148"/>
      <c r="H411" s="148"/>
      <c r="I411" s="152"/>
      <c r="J411" s="152"/>
      <c r="K411" s="9"/>
      <c r="L411" s="153"/>
      <c r="M411" s="153"/>
      <c r="N411" s="153"/>
      <c r="O411" s="153"/>
      <c r="P411" s="154"/>
      <c r="Q411" s="155"/>
      <c r="R411" s="161"/>
      <c r="S411" s="157"/>
      <c r="T411" s="158"/>
      <c r="U411" s="158"/>
      <c r="V411" s="158"/>
      <c r="W411" s="157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9"/>
      <c r="AJ411" s="153"/>
      <c r="AK411" s="160"/>
      <c r="AL411" s="9"/>
    </row>
    <row r="412" ht="15.75" customHeight="1">
      <c r="A412" s="148"/>
      <c r="B412" s="149"/>
      <c r="C412" s="150"/>
      <c r="D412" s="150"/>
      <c r="E412" s="151"/>
      <c r="F412" s="149"/>
      <c r="G412" s="148"/>
      <c r="H412" s="148"/>
      <c r="I412" s="152"/>
      <c r="J412" s="152"/>
      <c r="K412" s="9"/>
      <c r="L412" s="153"/>
      <c r="M412" s="153"/>
      <c r="N412" s="153"/>
      <c r="O412" s="153"/>
      <c r="P412" s="154"/>
      <c r="Q412" s="155"/>
      <c r="R412" s="161"/>
      <c r="S412" s="157"/>
      <c r="T412" s="158"/>
      <c r="U412" s="158"/>
      <c r="V412" s="158"/>
      <c r="W412" s="157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9"/>
      <c r="AJ412" s="153"/>
      <c r="AK412" s="160"/>
      <c r="AL412" s="9"/>
    </row>
    <row r="413" ht="15.75" customHeight="1">
      <c r="A413" s="148"/>
      <c r="B413" s="149"/>
      <c r="C413" s="150"/>
      <c r="D413" s="150"/>
      <c r="E413" s="151"/>
      <c r="F413" s="149"/>
      <c r="G413" s="148"/>
      <c r="H413" s="148"/>
      <c r="I413" s="152"/>
      <c r="J413" s="152"/>
      <c r="K413" s="9"/>
      <c r="L413" s="153"/>
      <c r="M413" s="153"/>
      <c r="N413" s="153"/>
      <c r="O413" s="153"/>
      <c r="P413" s="154"/>
      <c r="Q413" s="155"/>
      <c r="R413" s="161"/>
      <c r="S413" s="157"/>
      <c r="T413" s="158"/>
      <c r="U413" s="158"/>
      <c r="V413" s="158"/>
      <c r="W413" s="157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9"/>
      <c r="AJ413" s="153"/>
      <c r="AK413" s="160"/>
      <c r="AL413" s="9"/>
    </row>
    <row r="414" ht="15.75" customHeight="1">
      <c r="A414" s="148"/>
      <c r="B414" s="149"/>
      <c r="C414" s="150"/>
      <c r="D414" s="150"/>
      <c r="E414" s="151"/>
      <c r="F414" s="149"/>
      <c r="G414" s="148"/>
      <c r="H414" s="148"/>
      <c r="I414" s="152"/>
      <c r="J414" s="152"/>
      <c r="K414" s="9"/>
      <c r="L414" s="153"/>
      <c r="M414" s="153"/>
      <c r="N414" s="153"/>
      <c r="O414" s="153"/>
      <c r="P414" s="154"/>
      <c r="Q414" s="155"/>
      <c r="R414" s="161"/>
      <c r="S414" s="157"/>
      <c r="T414" s="158"/>
      <c r="U414" s="158"/>
      <c r="V414" s="158"/>
      <c r="W414" s="157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9"/>
      <c r="AJ414" s="153"/>
      <c r="AK414" s="160"/>
      <c r="AL414" s="9"/>
    </row>
    <row r="415" ht="15.75" customHeight="1">
      <c r="A415" s="148"/>
      <c r="B415" s="149"/>
      <c r="C415" s="150"/>
      <c r="D415" s="150"/>
      <c r="E415" s="151"/>
      <c r="F415" s="149"/>
      <c r="G415" s="148"/>
      <c r="H415" s="148"/>
      <c r="I415" s="152"/>
      <c r="J415" s="152"/>
      <c r="K415" s="9"/>
      <c r="L415" s="153"/>
      <c r="M415" s="153"/>
      <c r="N415" s="153"/>
      <c r="O415" s="153"/>
      <c r="P415" s="154"/>
      <c r="Q415" s="155"/>
      <c r="R415" s="161"/>
      <c r="S415" s="157"/>
      <c r="T415" s="158"/>
      <c r="U415" s="158"/>
      <c r="V415" s="158"/>
      <c r="W415" s="157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9"/>
      <c r="AJ415" s="153"/>
      <c r="AK415" s="160"/>
      <c r="AL415" s="9"/>
    </row>
    <row r="416" ht="15.75" customHeight="1">
      <c r="A416" s="148"/>
      <c r="B416" s="149"/>
      <c r="C416" s="150"/>
      <c r="D416" s="150"/>
      <c r="E416" s="151"/>
      <c r="F416" s="149"/>
      <c r="G416" s="148"/>
      <c r="H416" s="148"/>
      <c r="I416" s="152"/>
      <c r="J416" s="152"/>
      <c r="K416" s="9"/>
      <c r="L416" s="153"/>
      <c r="M416" s="153"/>
      <c r="N416" s="153"/>
      <c r="O416" s="153"/>
      <c r="P416" s="154"/>
      <c r="Q416" s="155"/>
      <c r="R416" s="161"/>
      <c r="S416" s="157"/>
      <c r="T416" s="158"/>
      <c r="U416" s="158"/>
      <c r="V416" s="158"/>
      <c r="W416" s="157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9"/>
      <c r="AJ416" s="153"/>
      <c r="AK416" s="160"/>
      <c r="AL416" s="9"/>
    </row>
    <row r="417" ht="15.75" customHeight="1">
      <c r="A417" s="148"/>
      <c r="B417" s="149"/>
      <c r="C417" s="150"/>
      <c r="D417" s="150"/>
      <c r="E417" s="151"/>
      <c r="F417" s="149"/>
      <c r="G417" s="148"/>
      <c r="H417" s="148"/>
      <c r="I417" s="152"/>
      <c r="J417" s="152"/>
      <c r="K417" s="9"/>
      <c r="L417" s="153"/>
      <c r="M417" s="153"/>
      <c r="N417" s="153"/>
      <c r="O417" s="153"/>
      <c r="P417" s="154"/>
      <c r="Q417" s="155"/>
      <c r="R417" s="161"/>
      <c r="S417" s="157"/>
      <c r="T417" s="158"/>
      <c r="U417" s="158"/>
      <c r="V417" s="158"/>
      <c r="W417" s="157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9"/>
      <c r="AJ417" s="153"/>
      <c r="AK417" s="160"/>
      <c r="AL417" s="9"/>
    </row>
    <row r="418" ht="15.75" customHeight="1">
      <c r="A418" s="148"/>
      <c r="B418" s="149"/>
      <c r="C418" s="150"/>
      <c r="D418" s="150"/>
      <c r="E418" s="151"/>
      <c r="F418" s="149"/>
      <c r="G418" s="148"/>
      <c r="H418" s="148"/>
      <c r="I418" s="152"/>
      <c r="J418" s="152"/>
      <c r="K418" s="9"/>
      <c r="L418" s="153"/>
      <c r="M418" s="153"/>
      <c r="N418" s="153"/>
      <c r="O418" s="153"/>
      <c r="P418" s="154"/>
      <c r="Q418" s="155"/>
      <c r="R418" s="161"/>
      <c r="S418" s="157"/>
      <c r="T418" s="158"/>
      <c r="U418" s="158"/>
      <c r="V418" s="158"/>
      <c r="W418" s="157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9"/>
      <c r="AJ418" s="153"/>
      <c r="AK418" s="160"/>
      <c r="AL418" s="9"/>
    </row>
    <row r="419" ht="15.75" customHeight="1">
      <c r="A419" s="148"/>
      <c r="B419" s="149"/>
      <c r="C419" s="150"/>
      <c r="D419" s="150"/>
      <c r="E419" s="151"/>
      <c r="F419" s="149"/>
      <c r="G419" s="148"/>
      <c r="H419" s="148"/>
      <c r="I419" s="152"/>
      <c r="J419" s="152"/>
      <c r="K419" s="9"/>
      <c r="L419" s="153"/>
      <c r="M419" s="153"/>
      <c r="N419" s="153"/>
      <c r="O419" s="153"/>
      <c r="P419" s="154"/>
      <c r="Q419" s="155"/>
      <c r="R419" s="161"/>
      <c r="S419" s="157"/>
      <c r="T419" s="158"/>
      <c r="U419" s="158"/>
      <c r="V419" s="158"/>
      <c r="W419" s="157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9"/>
      <c r="AJ419" s="153"/>
      <c r="AK419" s="160"/>
      <c r="AL419" s="9"/>
    </row>
    <row r="420" ht="15.75" customHeight="1">
      <c r="A420" s="148"/>
      <c r="B420" s="149"/>
      <c r="C420" s="150"/>
      <c r="D420" s="150"/>
      <c r="E420" s="151"/>
      <c r="F420" s="149"/>
      <c r="G420" s="148"/>
      <c r="H420" s="148"/>
      <c r="I420" s="152"/>
      <c r="J420" s="152"/>
      <c r="K420" s="9"/>
      <c r="L420" s="153"/>
      <c r="M420" s="153"/>
      <c r="N420" s="153"/>
      <c r="O420" s="153"/>
      <c r="P420" s="154"/>
      <c r="Q420" s="155"/>
      <c r="R420" s="161"/>
      <c r="S420" s="157"/>
      <c r="T420" s="158"/>
      <c r="U420" s="158"/>
      <c r="V420" s="158"/>
      <c r="W420" s="157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9"/>
      <c r="AJ420" s="153"/>
      <c r="AK420" s="160"/>
      <c r="AL420" s="9"/>
    </row>
    <row r="421" ht="15.75" customHeight="1">
      <c r="A421" s="148"/>
      <c r="B421" s="149"/>
      <c r="C421" s="150"/>
      <c r="D421" s="150"/>
      <c r="E421" s="151"/>
      <c r="F421" s="149"/>
      <c r="G421" s="148"/>
      <c r="H421" s="148"/>
      <c r="I421" s="152"/>
      <c r="J421" s="152"/>
      <c r="K421" s="9"/>
      <c r="L421" s="153"/>
      <c r="M421" s="153"/>
      <c r="N421" s="153"/>
      <c r="O421" s="153"/>
      <c r="P421" s="154"/>
      <c r="Q421" s="155"/>
      <c r="R421" s="161"/>
      <c r="S421" s="157"/>
      <c r="T421" s="158"/>
      <c r="U421" s="158"/>
      <c r="V421" s="158"/>
      <c r="W421" s="157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9"/>
      <c r="AJ421" s="153"/>
      <c r="AK421" s="160"/>
      <c r="AL421" s="9"/>
    </row>
    <row r="422" ht="15.75" customHeight="1">
      <c r="A422" s="148"/>
      <c r="B422" s="149"/>
      <c r="C422" s="150"/>
      <c r="D422" s="150"/>
      <c r="E422" s="151"/>
      <c r="F422" s="149"/>
      <c r="G422" s="148"/>
      <c r="H422" s="148"/>
      <c r="I422" s="152"/>
      <c r="J422" s="152"/>
      <c r="K422" s="9"/>
      <c r="L422" s="153"/>
      <c r="M422" s="153"/>
      <c r="N422" s="153"/>
      <c r="O422" s="153"/>
      <c r="P422" s="154"/>
      <c r="Q422" s="155"/>
      <c r="R422" s="161"/>
      <c r="S422" s="157"/>
      <c r="T422" s="158"/>
      <c r="U422" s="158"/>
      <c r="V422" s="158"/>
      <c r="W422" s="157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9"/>
      <c r="AJ422" s="153"/>
      <c r="AK422" s="160"/>
      <c r="AL422" s="9"/>
    </row>
    <row r="423" ht="15.75" customHeight="1">
      <c r="A423" s="148"/>
      <c r="B423" s="149"/>
      <c r="C423" s="150"/>
      <c r="D423" s="150"/>
      <c r="E423" s="151"/>
      <c r="F423" s="149"/>
      <c r="G423" s="148"/>
      <c r="H423" s="148"/>
      <c r="I423" s="152"/>
      <c r="J423" s="152"/>
      <c r="K423" s="9"/>
      <c r="L423" s="153"/>
      <c r="M423" s="153"/>
      <c r="N423" s="153"/>
      <c r="O423" s="153"/>
      <c r="P423" s="154"/>
      <c r="Q423" s="155"/>
      <c r="R423" s="161"/>
      <c r="S423" s="157"/>
      <c r="T423" s="158"/>
      <c r="U423" s="158"/>
      <c r="V423" s="158"/>
      <c r="W423" s="157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9"/>
      <c r="AJ423" s="153"/>
      <c r="AK423" s="160"/>
      <c r="AL423" s="9"/>
    </row>
    <row r="424" ht="15.75" customHeight="1">
      <c r="A424" s="148"/>
      <c r="B424" s="149"/>
      <c r="C424" s="150"/>
      <c r="D424" s="150"/>
      <c r="E424" s="151"/>
      <c r="F424" s="149"/>
      <c r="G424" s="148"/>
      <c r="H424" s="148"/>
      <c r="I424" s="152"/>
      <c r="J424" s="152"/>
      <c r="K424" s="9"/>
      <c r="L424" s="153"/>
      <c r="M424" s="153"/>
      <c r="N424" s="153"/>
      <c r="O424" s="153"/>
      <c r="P424" s="154"/>
      <c r="Q424" s="155"/>
      <c r="R424" s="161"/>
      <c r="S424" s="157"/>
      <c r="T424" s="158"/>
      <c r="U424" s="158"/>
      <c r="V424" s="158"/>
      <c r="W424" s="157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9"/>
      <c r="AJ424" s="153"/>
      <c r="AK424" s="160"/>
      <c r="AL424" s="9"/>
    </row>
    <row r="425" ht="15.75" customHeight="1">
      <c r="A425" s="148"/>
      <c r="B425" s="149"/>
      <c r="C425" s="150"/>
      <c r="D425" s="150"/>
      <c r="E425" s="151"/>
      <c r="F425" s="149"/>
      <c r="G425" s="148"/>
      <c r="H425" s="148"/>
      <c r="I425" s="152"/>
      <c r="J425" s="152"/>
      <c r="K425" s="9"/>
      <c r="L425" s="153"/>
      <c r="M425" s="153"/>
      <c r="N425" s="153"/>
      <c r="O425" s="153"/>
      <c r="P425" s="154"/>
      <c r="Q425" s="155"/>
      <c r="R425" s="161"/>
      <c r="S425" s="157"/>
      <c r="T425" s="158"/>
      <c r="U425" s="158"/>
      <c r="V425" s="158"/>
      <c r="W425" s="157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9"/>
      <c r="AJ425" s="153"/>
      <c r="AK425" s="160"/>
      <c r="AL425" s="9"/>
    </row>
    <row r="426" ht="15.75" customHeight="1">
      <c r="A426" s="148"/>
      <c r="B426" s="149"/>
      <c r="C426" s="150"/>
      <c r="D426" s="150"/>
      <c r="E426" s="151"/>
      <c r="F426" s="149"/>
      <c r="G426" s="148"/>
      <c r="H426" s="148"/>
      <c r="I426" s="152"/>
      <c r="J426" s="152"/>
      <c r="K426" s="9"/>
      <c r="L426" s="153"/>
      <c r="M426" s="153"/>
      <c r="N426" s="153"/>
      <c r="O426" s="153"/>
      <c r="P426" s="154"/>
      <c r="Q426" s="155"/>
      <c r="R426" s="161"/>
      <c r="S426" s="157"/>
      <c r="T426" s="158"/>
      <c r="U426" s="158"/>
      <c r="V426" s="158"/>
      <c r="W426" s="157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9"/>
      <c r="AJ426" s="153"/>
      <c r="AK426" s="160"/>
      <c r="AL426" s="9"/>
    </row>
    <row r="427" ht="15.75" customHeight="1">
      <c r="A427" s="148"/>
      <c r="B427" s="149"/>
      <c r="C427" s="150"/>
      <c r="D427" s="150"/>
      <c r="E427" s="151"/>
      <c r="F427" s="149"/>
      <c r="G427" s="148"/>
      <c r="H427" s="148"/>
      <c r="I427" s="152"/>
      <c r="J427" s="152"/>
      <c r="K427" s="9"/>
      <c r="L427" s="153"/>
      <c r="M427" s="153"/>
      <c r="N427" s="153"/>
      <c r="O427" s="153"/>
      <c r="P427" s="154"/>
      <c r="Q427" s="155"/>
      <c r="R427" s="161"/>
      <c r="S427" s="157"/>
      <c r="T427" s="158"/>
      <c r="U427" s="158"/>
      <c r="V427" s="158"/>
      <c r="W427" s="157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9"/>
      <c r="AJ427" s="153"/>
      <c r="AK427" s="160"/>
      <c r="AL427" s="9"/>
    </row>
    <row r="428" ht="15.75" customHeight="1">
      <c r="A428" s="148"/>
      <c r="B428" s="149"/>
      <c r="C428" s="150"/>
      <c r="D428" s="150"/>
      <c r="E428" s="151"/>
      <c r="F428" s="149"/>
      <c r="G428" s="148"/>
      <c r="H428" s="148"/>
      <c r="I428" s="152"/>
      <c r="J428" s="152"/>
      <c r="K428" s="9"/>
      <c r="L428" s="153"/>
      <c r="M428" s="153"/>
      <c r="N428" s="153"/>
      <c r="O428" s="153"/>
      <c r="P428" s="154"/>
      <c r="Q428" s="155"/>
      <c r="R428" s="161"/>
      <c r="S428" s="157"/>
      <c r="T428" s="158"/>
      <c r="U428" s="158"/>
      <c r="V428" s="158"/>
      <c r="W428" s="157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9"/>
      <c r="AJ428" s="153"/>
      <c r="AK428" s="160"/>
      <c r="AL428" s="9"/>
    </row>
    <row r="429" ht="15.75" customHeight="1">
      <c r="A429" s="148"/>
      <c r="B429" s="149"/>
      <c r="C429" s="150"/>
      <c r="D429" s="150"/>
      <c r="E429" s="151"/>
      <c r="F429" s="149"/>
      <c r="G429" s="148"/>
      <c r="H429" s="148"/>
      <c r="I429" s="152"/>
      <c r="J429" s="152"/>
      <c r="K429" s="9"/>
      <c r="L429" s="153"/>
      <c r="M429" s="153"/>
      <c r="N429" s="153"/>
      <c r="O429" s="153"/>
      <c r="P429" s="154"/>
      <c r="Q429" s="155"/>
      <c r="R429" s="161"/>
      <c r="S429" s="157"/>
      <c r="T429" s="158"/>
      <c r="U429" s="158"/>
      <c r="V429" s="158"/>
      <c r="W429" s="157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9"/>
      <c r="AJ429" s="153"/>
      <c r="AK429" s="160"/>
      <c r="AL429" s="9"/>
    </row>
    <row r="430" ht="15.75" customHeight="1">
      <c r="A430" s="148"/>
      <c r="B430" s="149"/>
      <c r="C430" s="150"/>
      <c r="D430" s="150"/>
      <c r="E430" s="151"/>
      <c r="F430" s="149"/>
      <c r="G430" s="148"/>
      <c r="H430" s="148"/>
      <c r="I430" s="152"/>
      <c r="J430" s="152"/>
      <c r="K430" s="9"/>
      <c r="L430" s="153"/>
      <c r="M430" s="153"/>
      <c r="N430" s="153"/>
      <c r="O430" s="153"/>
      <c r="P430" s="154"/>
      <c r="Q430" s="155"/>
      <c r="R430" s="161"/>
      <c r="S430" s="157"/>
      <c r="T430" s="158"/>
      <c r="U430" s="158"/>
      <c r="V430" s="158"/>
      <c r="W430" s="157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9"/>
      <c r="AJ430" s="153"/>
      <c r="AK430" s="160"/>
      <c r="AL430" s="9"/>
    </row>
    <row r="431" ht="15.75" customHeight="1">
      <c r="A431" s="148"/>
      <c r="B431" s="149"/>
      <c r="C431" s="150"/>
      <c r="D431" s="150"/>
      <c r="E431" s="151"/>
      <c r="F431" s="149"/>
      <c r="G431" s="148"/>
      <c r="H431" s="148"/>
      <c r="I431" s="152"/>
      <c r="J431" s="152"/>
      <c r="K431" s="9"/>
      <c r="L431" s="153"/>
      <c r="M431" s="153"/>
      <c r="N431" s="153"/>
      <c r="O431" s="153"/>
      <c r="P431" s="154"/>
      <c r="Q431" s="155"/>
      <c r="R431" s="161"/>
      <c r="S431" s="157"/>
      <c r="T431" s="158"/>
      <c r="U431" s="158"/>
      <c r="V431" s="158"/>
      <c r="W431" s="157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9"/>
      <c r="AJ431" s="153"/>
      <c r="AK431" s="160"/>
      <c r="AL431" s="9"/>
    </row>
    <row r="432" ht="15.75" customHeight="1">
      <c r="A432" s="148"/>
      <c r="B432" s="149"/>
      <c r="C432" s="150"/>
      <c r="D432" s="150"/>
      <c r="E432" s="151"/>
      <c r="F432" s="149"/>
      <c r="G432" s="148"/>
      <c r="H432" s="148"/>
      <c r="I432" s="152"/>
      <c r="J432" s="152"/>
      <c r="K432" s="9"/>
      <c r="L432" s="153"/>
      <c r="M432" s="153"/>
      <c r="N432" s="153"/>
      <c r="O432" s="153"/>
      <c r="P432" s="154"/>
      <c r="Q432" s="155"/>
      <c r="R432" s="161"/>
      <c r="S432" s="157"/>
      <c r="T432" s="158"/>
      <c r="U432" s="158"/>
      <c r="V432" s="158"/>
      <c r="W432" s="157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9"/>
      <c r="AJ432" s="153"/>
      <c r="AK432" s="160"/>
      <c r="AL432" s="9"/>
    </row>
    <row r="433" ht="15.75" customHeight="1">
      <c r="A433" s="148"/>
      <c r="B433" s="149"/>
      <c r="C433" s="150"/>
      <c r="D433" s="150"/>
      <c r="E433" s="151"/>
      <c r="F433" s="149"/>
      <c r="G433" s="148"/>
      <c r="H433" s="148"/>
      <c r="I433" s="152"/>
      <c r="J433" s="152"/>
      <c r="K433" s="9"/>
      <c r="L433" s="153"/>
      <c r="M433" s="153"/>
      <c r="N433" s="153"/>
      <c r="O433" s="153"/>
      <c r="P433" s="154"/>
      <c r="Q433" s="155"/>
      <c r="R433" s="161"/>
      <c r="S433" s="157"/>
      <c r="T433" s="158"/>
      <c r="U433" s="158"/>
      <c r="V433" s="158"/>
      <c r="W433" s="157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9"/>
      <c r="AJ433" s="153"/>
      <c r="AK433" s="160"/>
      <c r="AL433" s="9"/>
    </row>
    <row r="434" ht="15.75" customHeight="1">
      <c r="A434" s="148"/>
      <c r="B434" s="149"/>
      <c r="C434" s="150"/>
      <c r="D434" s="150"/>
      <c r="E434" s="151"/>
      <c r="F434" s="149"/>
      <c r="G434" s="148"/>
      <c r="H434" s="148"/>
      <c r="I434" s="152"/>
      <c r="J434" s="152"/>
      <c r="K434" s="9"/>
      <c r="L434" s="153"/>
      <c r="M434" s="153"/>
      <c r="N434" s="153"/>
      <c r="O434" s="153"/>
      <c r="P434" s="154"/>
      <c r="Q434" s="155"/>
      <c r="R434" s="161"/>
      <c r="S434" s="157"/>
      <c r="T434" s="158"/>
      <c r="U434" s="158"/>
      <c r="V434" s="158"/>
      <c r="W434" s="157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9"/>
      <c r="AJ434" s="153"/>
      <c r="AK434" s="160"/>
      <c r="AL434" s="9"/>
    </row>
    <row r="435" ht="15.75" customHeight="1">
      <c r="A435" s="148"/>
      <c r="B435" s="149"/>
      <c r="C435" s="150"/>
      <c r="D435" s="150"/>
      <c r="E435" s="151"/>
      <c r="F435" s="149"/>
      <c r="G435" s="148"/>
      <c r="H435" s="148"/>
      <c r="I435" s="152"/>
      <c r="J435" s="152"/>
      <c r="K435" s="9"/>
      <c r="L435" s="153"/>
      <c r="M435" s="153"/>
      <c r="N435" s="153"/>
      <c r="O435" s="153"/>
      <c r="P435" s="154"/>
      <c r="Q435" s="155"/>
      <c r="R435" s="161"/>
      <c r="S435" s="157"/>
      <c r="T435" s="158"/>
      <c r="U435" s="158"/>
      <c r="V435" s="158"/>
      <c r="W435" s="157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9"/>
      <c r="AJ435" s="153"/>
      <c r="AK435" s="160"/>
      <c r="AL435" s="9"/>
    </row>
    <row r="436" ht="15.75" customHeight="1">
      <c r="A436" s="148"/>
      <c r="B436" s="149"/>
      <c r="C436" s="150"/>
      <c r="D436" s="150"/>
      <c r="E436" s="151"/>
      <c r="F436" s="149"/>
      <c r="G436" s="148"/>
      <c r="H436" s="148"/>
      <c r="I436" s="152"/>
      <c r="J436" s="152"/>
      <c r="K436" s="9"/>
      <c r="L436" s="153"/>
      <c r="M436" s="153"/>
      <c r="N436" s="153"/>
      <c r="O436" s="153"/>
      <c r="P436" s="154"/>
      <c r="Q436" s="155"/>
      <c r="R436" s="161"/>
      <c r="S436" s="157"/>
      <c r="T436" s="158"/>
      <c r="U436" s="158"/>
      <c r="V436" s="158"/>
      <c r="W436" s="157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9"/>
      <c r="AJ436" s="153"/>
      <c r="AK436" s="160"/>
      <c r="AL436" s="9"/>
    </row>
    <row r="437" ht="15.75" customHeight="1">
      <c r="A437" s="148"/>
      <c r="B437" s="149"/>
      <c r="C437" s="150"/>
      <c r="D437" s="150"/>
      <c r="E437" s="151"/>
      <c r="F437" s="149"/>
      <c r="G437" s="148"/>
      <c r="H437" s="148"/>
      <c r="I437" s="152"/>
      <c r="J437" s="152"/>
      <c r="K437" s="9"/>
      <c r="L437" s="153"/>
      <c r="M437" s="153"/>
      <c r="N437" s="153"/>
      <c r="O437" s="153"/>
      <c r="P437" s="154"/>
      <c r="Q437" s="155"/>
      <c r="R437" s="161"/>
      <c r="S437" s="157"/>
      <c r="T437" s="158"/>
      <c r="U437" s="158"/>
      <c r="V437" s="158"/>
      <c r="W437" s="157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9"/>
      <c r="AJ437" s="153"/>
      <c r="AK437" s="160"/>
      <c r="AL437" s="9"/>
    </row>
    <row r="438" ht="15.75" customHeight="1">
      <c r="A438" s="148"/>
      <c r="B438" s="149"/>
      <c r="C438" s="150"/>
      <c r="D438" s="150"/>
      <c r="E438" s="151"/>
      <c r="F438" s="149"/>
      <c r="G438" s="148"/>
      <c r="H438" s="148"/>
      <c r="I438" s="152"/>
      <c r="J438" s="152"/>
      <c r="K438" s="9"/>
      <c r="L438" s="153"/>
      <c r="M438" s="153"/>
      <c r="N438" s="153"/>
      <c r="O438" s="153"/>
      <c r="P438" s="154"/>
      <c r="Q438" s="155"/>
      <c r="R438" s="161"/>
      <c r="S438" s="157"/>
      <c r="T438" s="158"/>
      <c r="U438" s="158"/>
      <c r="V438" s="158"/>
      <c r="W438" s="157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9"/>
      <c r="AJ438" s="153"/>
      <c r="AK438" s="160"/>
      <c r="AL438" s="9"/>
    </row>
    <row r="439" ht="15.75" customHeight="1">
      <c r="A439" s="148"/>
      <c r="B439" s="149"/>
      <c r="C439" s="150"/>
      <c r="D439" s="150"/>
      <c r="E439" s="151"/>
      <c r="F439" s="149"/>
      <c r="G439" s="148"/>
      <c r="H439" s="148"/>
      <c r="I439" s="152"/>
      <c r="J439" s="152"/>
      <c r="K439" s="9"/>
      <c r="L439" s="153"/>
      <c r="M439" s="153"/>
      <c r="N439" s="153"/>
      <c r="O439" s="153"/>
      <c r="P439" s="154"/>
      <c r="Q439" s="155"/>
      <c r="R439" s="161"/>
      <c r="S439" s="157"/>
      <c r="T439" s="158"/>
      <c r="U439" s="158"/>
      <c r="V439" s="158"/>
      <c r="W439" s="157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9"/>
      <c r="AJ439" s="153"/>
      <c r="AK439" s="160"/>
      <c r="AL439" s="9"/>
    </row>
    <row r="440" ht="15.75" customHeight="1">
      <c r="A440" s="148"/>
      <c r="B440" s="149"/>
      <c r="C440" s="150"/>
      <c r="D440" s="150"/>
      <c r="E440" s="151"/>
      <c r="F440" s="149"/>
      <c r="G440" s="148"/>
      <c r="H440" s="148"/>
      <c r="I440" s="152"/>
      <c r="J440" s="152"/>
      <c r="K440" s="9"/>
      <c r="L440" s="153"/>
      <c r="M440" s="153"/>
      <c r="N440" s="153"/>
      <c r="O440" s="153"/>
      <c r="P440" s="154"/>
      <c r="Q440" s="155"/>
      <c r="R440" s="161"/>
      <c r="S440" s="157"/>
      <c r="T440" s="158"/>
      <c r="U440" s="158"/>
      <c r="V440" s="158"/>
      <c r="W440" s="157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9"/>
      <c r="AJ440" s="153"/>
      <c r="AK440" s="160"/>
      <c r="AL440" s="9"/>
    </row>
    <row r="441" ht="15.75" customHeight="1">
      <c r="A441" s="148"/>
      <c r="B441" s="149"/>
      <c r="C441" s="150"/>
      <c r="D441" s="150"/>
      <c r="E441" s="151"/>
      <c r="F441" s="149"/>
      <c r="G441" s="148"/>
      <c r="H441" s="148"/>
      <c r="I441" s="152"/>
      <c r="J441" s="152"/>
      <c r="K441" s="9"/>
      <c r="L441" s="153"/>
      <c r="M441" s="153"/>
      <c r="N441" s="153"/>
      <c r="O441" s="153"/>
      <c r="P441" s="154"/>
      <c r="Q441" s="155"/>
      <c r="R441" s="161"/>
      <c r="S441" s="157"/>
      <c r="T441" s="158"/>
      <c r="U441" s="158"/>
      <c r="V441" s="158"/>
      <c r="W441" s="157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9"/>
      <c r="AJ441" s="153"/>
      <c r="AK441" s="160"/>
      <c r="AL441" s="9"/>
    </row>
    <row r="442" ht="15.75" customHeight="1">
      <c r="A442" s="148"/>
      <c r="B442" s="149"/>
      <c r="C442" s="150"/>
      <c r="D442" s="150"/>
      <c r="E442" s="151"/>
      <c r="F442" s="149"/>
      <c r="G442" s="148"/>
      <c r="H442" s="148"/>
      <c r="I442" s="152"/>
      <c r="J442" s="152"/>
      <c r="K442" s="9"/>
      <c r="L442" s="153"/>
      <c r="M442" s="153"/>
      <c r="N442" s="153"/>
      <c r="O442" s="153"/>
      <c r="P442" s="154"/>
      <c r="Q442" s="155"/>
      <c r="R442" s="161"/>
      <c r="S442" s="157"/>
      <c r="T442" s="158"/>
      <c r="U442" s="158"/>
      <c r="V442" s="158"/>
      <c r="W442" s="157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9"/>
      <c r="AJ442" s="153"/>
      <c r="AK442" s="160"/>
      <c r="AL442" s="9"/>
    </row>
    <row r="443" ht="15.75" customHeight="1">
      <c r="A443" s="148"/>
      <c r="B443" s="149"/>
      <c r="C443" s="150"/>
      <c r="D443" s="150"/>
      <c r="E443" s="151"/>
      <c r="F443" s="149"/>
      <c r="G443" s="148"/>
      <c r="H443" s="148"/>
      <c r="I443" s="152"/>
      <c r="J443" s="152"/>
      <c r="K443" s="9"/>
      <c r="L443" s="153"/>
      <c r="M443" s="153"/>
      <c r="N443" s="153"/>
      <c r="O443" s="153"/>
      <c r="P443" s="154"/>
      <c r="Q443" s="155"/>
      <c r="R443" s="161"/>
      <c r="S443" s="157"/>
      <c r="T443" s="158"/>
      <c r="U443" s="158"/>
      <c r="V443" s="158"/>
      <c r="W443" s="157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9"/>
      <c r="AJ443" s="153"/>
      <c r="AK443" s="160"/>
      <c r="AL443" s="9"/>
    </row>
    <row r="444" ht="15.75" customHeight="1">
      <c r="A444" s="148"/>
      <c r="B444" s="149"/>
      <c r="C444" s="150"/>
      <c r="D444" s="150"/>
      <c r="E444" s="151"/>
      <c r="F444" s="149"/>
      <c r="G444" s="148"/>
      <c r="H444" s="148"/>
      <c r="I444" s="152"/>
      <c r="J444" s="152"/>
      <c r="K444" s="9"/>
      <c r="L444" s="153"/>
      <c r="M444" s="153"/>
      <c r="N444" s="153"/>
      <c r="O444" s="153"/>
      <c r="P444" s="154"/>
      <c r="Q444" s="155"/>
      <c r="R444" s="161"/>
      <c r="S444" s="157"/>
      <c r="T444" s="158"/>
      <c r="U444" s="158"/>
      <c r="V444" s="158"/>
      <c r="W444" s="157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9"/>
      <c r="AJ444" s="153"/>
      <c r="AK444" s="160"/>
      <c r="AL444" s="9"/>
    </row>
    <row r="445" ht="15.75" customHeight="1">
      <c r="A445" s="148"/>
      <c r="B445" s="149"/>
      <c r="C445" s="150"/>
      <c r="D445" s="150"/>
      <c r="E445" s="151"/>
      <c r="F445" s="149"/>
      <c r="G445" s="148"/>
      <c r="H445" s="148"/>
      <c r="I445" s="152"/>
      <c r="J445" s="152"/>
      <c r="K445" s="9"/>
      <c r="L445" s="153"/>
      <c r="M445" s="153"/>
      <c r="N445" s="153"/>
      <c r="O445" s="153"/>
      <c r="P445" s="154"/>
      <c r="Q445" s="155"/>
      <c r="R445" s="161"/>
      <c r="S445" s="157"/>
      <c r="T445" s="158"/>
      <c r="U445" s="158"/>
      <c r="V445" s="158"/>
      <c r="W445" s="157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9"/>
      <c r="AJ445" s="153"/>
      <c r="AK445" s="160"/>
      <c r="AL445" s="9"/>
    </row>
    <row r="446" ht="15.75" customHeight="1">
      <c r="A446" s="148"/>
      <c r="B446" s="149"/>
      <c r="C446" s="150"/>
      <c r="D446" s="150"/>
      <c r="E446" s="151"/>
      <c r="F446" s="149"/>
      <c r="G446" s="148"/>
      <c r="H446" s="148"/>
      <c r="I446" s="152"/>
      <c r="J446" s="152"/>
      <c r="K446" s="9"/>
      <c r="L446" s="153"/>
      <c r="M446" s="153"/>
      <c r="N446" s="153"/>
      <c r="O446" s="153"/>
      <c r="P446" s="154"/>
      <c r="Q446" s="155"/>
      <c r="R446" s="161"/>
      <c r="S446" s="157"/>
      <c r="T446" s="158"/>
      <c r="U446" s="158"/>
      <c r="V446" s="158"/>
      <c r="W446" s="157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9"/>
      <c r="AJ446" s="153"/>
      <c r="AK446" s="160"/>
      <c r="AL446" s="9"/>
    </row>
    <row r="447" ht="15.75" customHeight="1">
      <c r="A447" s="148"/>
      <c r="B447" s="149"/>
      <c r="C447" s="150"/>
      <c r="D447" s="150"/>
      <c r="E447" s="151"/>
      <c r="F447" s="149"/>
      <c r="G447" s="148"/>
      <c r="H447" s="148"/>
      <c r="I447" s="152"/>
      <c r="J447" s="152"/>
      <c r="K447" s="9"/>
      <c r="L447" s="153"/>
      <c r="M447" s="153"/>
      <c r="N447" s="153"/>
      <c r="O447" s="153"/>
      <c r="P447" s="154"/>
      <c r="Q447" s="155"/>
      <c r="R447" s="161"/>
      <c r="S447" s="157"/>
      <c r="T447" s="158"/>
      <c r="U447" s="158"/>
      <c r="V447" s="158"/>
      <c r="W447" s="157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9"/>
      <c r="AJ447" s="153"/>
      <c r="AK447" s="160"/>
      <c r="AL447" s="9"/>
    </row>
    <row r="448" ht="15.75" customHeight="1">
      <c r="A448" s="148"/>
      <c r="B448" s="149"/>
      <c r="C448" s="150"/>
      <c r="D448" s="150"/>
      <c r="E448" s="151"/>
      <c r="F448" s="149"/>
      <c r="G448" s="148"/>
      <c r="H448" s="148"/>
      <c r="I448" s="152"/>
      <c r="J448" s="152"/>
      <c r="K448" s="9"/>
      <c r="L448" s="153"/>
      <c r="M448" s="153"/>
      <c r="N448" s="153"/>
      <c r="O448" s="153"/>
      <c r="P448" s="154"/>
      <c r="Q448" s="155"/>
      <c r="R448" s="161"/>
      <c r="S448" s="157"/>
      <c r="T448" s="158"/>
      <c r="U448" s="158"/>
      <c r="V448" s="158"/>
      <c r="W448" s="157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9"/>
      <c r="AJ448" s="153"/>
      <c r="AK448" s="160"/>
      <c r="AL448" s="9"/>
    </row>
    <row r="449" ht="15.75" customHeight="1">
      <c r="A449" s="148"/>
      <c r="B449" s="149"/>
      <c r="C449" s="150"/>
      <c r="D449" s="150"/>
      <c r="E449" s="151"/>
      <c r="F449" s="149"/>
      <c r="G449" s="148"/>
      <c r="H449" s="148"/>
      <c r="I449" s="152"/>
      <c r="J449" s="152"/>
      <c r="K449" s="9"/>
      <c r="L449" s="153"/>
      <c r="M449" s="153"/>
      <c r="N449" s="153"/>
      <c r="O449" s="153"/>
      <c r="P449" s="154"/>
      <c r="Q449" s="155"/>
      <c r="R449" s="161"/>
      <c r="S449" s="157"/>
      <c r="T449" s="158"/>
      <c r="U449" s="158"/>
      <c r="V449" s="158"/>
      <c r="W449" s="157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9"/>
      <c r="AJ449" s="153"/>
      <c r="AK449" s="160"/>
      <c r="AL449" s="9"/>
    </row>
    <row r="450" ht="15.75" customHeight="1">
      <c r="A450" s="148"/>
      <c r="B450" s="149"/>
      <c r="C450" s="150"/>
      <c r="D450" s="150"/>
      <c r="E450" s="151"/>
      <c r="F450" s="149"/>
      <c r="G450" s="148"/>
      <c r="H450" s="148"/>
      <c r="I450" s="152"/>
      <c r="J450" s="152"/>
      <c r="K450" s="9"/>
      <c r="L450" s="153"/>
      <c r="M450" s="153"/>
      <c r="N450" s="153"/>
      <c r="O450" s="153"/>
      <c r="P450" s="154"/>
      <c r="Q450" s="155"/>
      <c r="R450" s="161"/>
      <c r="S450" s="157"/>
      <c r="T450" s="158"/>
      <c r="U450" s="158"/>
      <c r="V450" s="158"/>
      <c r="W450" s="157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9"/>
      <c r="AJ450" s="153"/>
      <c r="AK450" s="160"/>
      <c r="AL450" s="9"/>
    </row>
    <row r="451" ht="15.75" customHeight="1">
      <c r="A451" s="148"/>
      <c r="B451" s="149"/>
      <c r="C451" s="150"/>
      <c r="D451" s="150"/>
      <c r="E451" s="151"/>
      <c r="F451" s="149"/>
      <c r="G451" s="148"/>
      <c r="H451" s="148"/>
      <c r="I451" s="152"/>
      <c r="J451" s="152"/>
      <c r="K451" s="9"/>
      <c r="L451" s="153"/>
      <c r="M451" s="153"/>
      <c r="N451" s="153"/>
      <c r="O451" s="153"/>
      <c r="P451" s="154"/>
      <c r="Q451" s="155"/>
      <c r="R451" s="161"/>
      <c r="S451" s="157"/>
      <c r="T451" s="158"/>
      <c r="U451" s="158"/>
      <c r="V451" s="158"/>
      <c r="W451" s="157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9"/>
      <c r="AJ451" s="153"/>
      <c r="AK451" s="160"/>
      <c r="AL451" s="9"/>
    </row>
    <row r="452" ht="15.75" customHeight="1">
      <c r="A452" s="148"/>
      <c r="B452" s="149"/>
      <c r="C452" s="150"/>
      <c r="D452" s="150"/>
      <c r="E452" s="151"/>
      <c r="F452" s="149"/>
      <c r="G452" s="148"/>
      <c r="H452" s="148"/>
      <c r="I452" s="152"/>
      <c r="J452" s="152"/>
      <c r="K452" s="9"/>
      <c r="L452" s="153"/>
      <c r="M452" s="153"/>
      <c r="N452" s="153"/>
      <c r="O452" s="153"/>
      <c r="P452" s="154"/>
      <c r="Q452" s="155"/>
      <c r="R452" s="161"/>
      <c r="S452" s="157"/>
      <c r="T452" s="158"/>
      <c r="U452" s="158"/>
      <c r="V452" s="158"/>
      <c r="W452" s="157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9"/>
      <c r="AJ452" s="153"/>
      <c r="AK452" s="160"/>
      <c r="AL452" s="9"/>
    </row>
    <row r="453" ht="15.75" customHeight="1">
      <c r="A453" s="148"/>
      <c r="B453" s="149"/>
      <c r="C453" s="150"/>
      <c r="D453" s="150"/>
      <c r="E453" s="151"/>
      <c r="F453" s="149"/>
      <c r="G453" s="148"/>
      <c r="H453" s="148"/>
      <c r="I453" s="152"/>
      <c r="J453" s="152"/>
      <c r="K453" s="9"/>
      <c r="L453" s="153"/>
      <c r="M453" s="153"/>
      <c r="N453" s="153"/>
      <c r="O453" s="153"/>
      <c r="P453" s="154"/>
      <c r="Q453" s="155"/>
      <c r="R453" s="161"/>
      <c r="S453" s="157"/>
      <c r="T453" s="158"/>
      <c r="U453" s="158"/>
      <c r="V453" s="158"/>
      <c r="W453" s="157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9"/>
      <c r="AJ453" s="153"/>
      <c r="AK453" s="160"/>
      <c r="AL453" s="9"/>
    </row>
    <row r="454" ht="15.75" customHeight="1">
      <c r="A454" s="148"/>
      <c r="B454" s="149"/>
      <c r="C454" s="150"/>
      <c r="D454" s="150"/>
      <c r="E454" s="151"/>
      <c r="F454" s="149"/>
      <c r="G454" s="148"/>
      <c r="H454" s="148"/>
      <c r="I454" s="152"/>
      <c r="J454" s="152"/>
      <c r="K454" s="9"/>
      <c r="L454" s="153"/>
      <c r="M454" s="153"/>
      <c r="N454" s="153"/>
      <c r="O454" s="153"/>
      <c r="P454" s="154"/>
      <c r="Q454" s="155"/>
      <c r="R454" s="161"/>
      <c r="S454" s="157"/>
      <c r="T454" s="158"/>
      <c r="U454" s="158"/>
      <c r="V454" s="158"/>
      <c r="W454" s="157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9"/>
      <c r="AJ454" s="153"/>
      <c r="AK454" s="160"/>
      <c r="AL454" s="9"/>
    </row>
    <row r="455" ht="15.75" customHeight="1">
      <c r="A455" s="148"/>
      <c r="B455" s="149"/>
      <c r="C455" s="150"/>
      <c r="D455" s="150"/>
      <c r="E455" s="151"/>
      <c r="F455" s="149"/>
      <c r="G455" s="148"/>
      <c r="H455" s="148"/>
      <c r="I455" s="152"/>
      <c r="J455" s="152"/>
      <c r="K455" s="9"/>
      <c r="L455" s="153"/>
      <c r="M455" s="153"/>
      <c r="N455" s="153"/>
      <c r="O455" s="153"/>
      <c r="P455" s="154"/>
      <c r="Q455" s="155"/>
      <c r="R455" s="161"/>
      <c r="S455" s="157"/>
      <c r="T455" s="158"/>
      <c r="U455" s="158"/>
      <c r="V455" s="158"/>
      <c r="W455" s="157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9"/>
      <c r="AJ455" s="153"/>
      <c r="AK455" s="160"/>
      <c r="AL455" s="9"/>
    </row>
    <row r="456" ht="15.75" customHeight="1">
      <c r="A456" s="148"/>
      <c r="B456" s="149"/>
      <c r="C456" s="150"/>
      <c r="D456" s="150"/>
      <c r="E456" s="151"/>
      <c r="F456" s="149"/>
      <c r="G456" s="148"/>
      <c r="H456" s="148"/>
      <c r="I456" s="152"/>
      <c r="J456" s="152"/>
      <c r="K456" s="9"/>
      <c r="L456" s="153"/>
      <c r="M456" s="153"/>
      <c r="N456" s="153"/>
      <c r="O456" s="153"/>
      <c r="P456" s="154"/>
      <c r="Q456" s="155"/>
      <c r="R456" s="161"/>
      <c r="S456" s="157"/>
      <c r="T456" s="158"/>
      <c r="U456" s="158"/>
      <c r="V456" s="158"/>
      <c r="W456" s="157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9"/>
      <c r="AJ456" s="153"/>
      <c r="AK456" s="160"/>
      <c r="AL456" s="9"/>
    </row>
    <row r="457" ht="15.75" customHeight="1">
      <c r="A457" s="148"/>
      <c r="B457" s="149"/>
      <c r="C457" s="150"/>
      <c r="D457" s="150"/>
      <c r="E457" s="151"/>
      <c r="F457" s="149"/>
      <c r="G457" s="148"/>
      <c r="H457" s="148"/>
      <c r="I457" s="152"/>
      <c r="J457" s="152"/>
      <c r="K457" s="9"/>
      <c r="L457" s="153"/>
      <c r="M457" s="153"/>
      <c r="N457" s="153"/>
      <c r="O457" s="153"/>
      <c r="P457" s="154"/>
      <c r="Q457" s="155"/>
      <c r="R457" s="161"/>
      <c r="S457" s="157"/>
      <c r="T457" s="158"/>
      <c r="U457" s="158"/>
      <c r="V457" s="158"/>
      <c r="W457" s="157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9"/>
      <c r="AJ457" s="153"/>
      <c r="AK457" s="160"/>
      <c r="AL457" s="9"/>
    </row>
    <row r="458" ht="15.75" customHeight="1">
      <c r="A458" s="148"/>
      <c r="B458" s="149"/>
      <c r="C458" s="150"/>
      <c r="D458" s="150"/>
      <c r="E458" s="151"/>
      <c r="F458" s="149"/>
      <c r="G458" s="148"/>
      <c r="H458" s="148"/>
      <c r="I458" s="152"/>
      <c r="J458" s="152"/>
      <c r="K458" s="9"/>
      <c r="L458" s="153"/>
      <c r="M458" s="153"/>
      <c r="N458" s="153"/>
      <c r="O458" s="153"/>
      <c r="P458" s="154"/>
      <c r="Q458" s="155"/>
      <c r="R458" s="161"/>
      <c r="S458" s="157"/>
      <c r="T458" s="158"/>
      <c r="U458" s="158"/>
      <c r="V458" s="158"/>
      <c r="W458" s="157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9"/>
      <c r="AJ458" s="153"/>
      <c r="AK458" s="160"/>
      <c r="AL458" s="9"/>
    </row>
    <row r="459" ht="15.75" customHeight="1">
      <c r="A459" s="148"/>
      <c r="B459" s="149"/>
      <c r="C459" s="150"/>
      <c r="D459" s="150"/>
      <c r="E459" s="151"/>
      <c r="F459" s="149"/>
      <c r="G459" s="148"/>
      <c r="H459" s="148"/>
      <c r="I459" s="152"/>
      <c r="J459" s="152"/>
      <c r="K459" s="9"/>
      <c r="L459" s="153"/>
      <c r="M459" s="153"/>
      <c r="N459" s="153"/>
      <c r="O459" s="153"/>
      <c r="P459" s="154"/>
      <c r="Q459" s="155"/>
      <c r="R459" s="161"/>
      <c r="S459" s="157"/>
      <c r="T459" s="158"/>
      <c r="U459" s="158"/>
      <c r="V459" s="158"/>
      <c r="W459" s="157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9"/>
      <c r="AJ459" s="153"/>
      <c r="AK459" s="160"/>
      <c r="AL459" s="9"/>
    </row>
    <row r="460" ht="15.75" customHeight="1">
      <c r="A460" s="148"/>
      <c r="B460" s="149"/>
      <c r="C460" s="150"/>
      <c r="D460" s="150"/>
      <c r="E460" s="151"/>
      <c r="F460" s="149"/>
      <c r="G460" s="148"/>
      <c r="H460" s="148"/>
      <c r="I460" s="152"/>
      <c r="J460" s="152"/>
      <c r="K460" s="9"/>
      <c r="L460" s="153"/>
      <c r="M460" s="153"/>
      <c r="N460" s="153"/>
      <c r="O460" s="153"/>
      <c r="P460" s="154"/>
      <c r="Q460" s="155"/>
      <c r="R460" s="161"/>
      <c r="S460" s="157"/>
      <c r="T460" s="158"/>
      <c r="U460" s="158"/>
      <c r="V460" s="158"/>
      <c r="W460" s="157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9"/>
      <c r="AJ460" s="153"/>
      <c r="AK460" s="160"/>
      <c r="AL460" s="9"/>
    </row>
    <row r="461" ht="15.75" customHeight="1">
      <c r="A461" s="148"/>
      <c r="B461" s="149"/>
      <c r="C461" s="150"/>
      <c r="D461" s="150"/>
      <c r="E461" s="151"/>
      <c r="F461" s="149"/>
      <c r="G461" s="148"/>
      <c r="H461" s="148"/>
      <c r="I461" s="152"/>
      <c r="J461" s="152"/>
      <c r="K461" s="9"/>
      <c r="L461" s="153"/>
      <c r="M461" s="153"/>
      <c r="N461" s="153"/>
      <c r="O461" s="153"/>
      <c r="P461" s="154"/>
      <c r="Q461" s="155"/>
      <c r="R461" s="161"/>
      <c r="S461" s="157"/>
      <c r="T461" s="158"/>
      <c r="U461" s="158"/>
      <c r="V461" s="158"/>
      <c r="W461" s="157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9"/>
      <c r="AJ461" s="153"/>
      <c r="AK461" s="160"/>
      <c r="AL461" s="9"/>
    </row>
    <row r="462" ht="15.75" customHeight="1">
      <c r="A462" s="148"/>
      <c r="B462" s="149"/>
      <c r="C462" s="150"/>
      <c r="D462" s="150"/>
      <c r="E462" s="151"/>
      <c r="F462" s="149"/>
      <c r="G462" s="148"/>
      <c r="H462" s="148"/>
      <c r="I462" s="152"/>
      <c r="J462" s="152"/>
      <c r="K462" s="9"/>
      <c r="L462" s="153"/>
      <c r="M462" s="153"/>
      <c r="N462" s="153"/>
      <c r="O462" s="153"/>
      <c r="P462" s="154"/>
      <c r="Q462" s="155"/>
      <c r="R462" s="161"/>
      <c r="S462" s="157"/>
      <c r="T462" s="158"/>
      <c r="U462" s="158"/>
      <c r="V462" s="158"/>
      <c r="W462" s="157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9"/>
      <c r="AJ462" s="153"/>
      <c r="AK462" s="160"/>
      <c r="AL462" s="9"/>
    </row>
    <row r="463" ht="15.75" customHeight="1">
      <c r="A463" s="148"/>
      <c r="B463" s="149"/>
      <c r="C463" s="150"/>
      <c r="D463" s="150"/>
      <c r="E463" s="151"/>
      <c r="F463" s="149"/>
      <c r="G463" s="148"/>
      <c r="H463" s="148"/>
      <c r="I463" s="152"/>
      <c r="J463" s="152"/>
      <c r="K463" s="9"/>
      <c r="L463" s="153"/>
      <c r="M463" s="153"/>
      <c r="N463" s="153"/>
      <c r="O463" s="153"/>
      <c r="P463" s="154"/>
      <c r="Q463" s="155"/>
      <c r="R463" s="161"/>
      <c r="S463" s="157"/>
      <c r="T463" s="158"/>
      <c r="U463" s="158"/>
      <c r="V463" s="158"/>
      <c r="W463" s="157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9"/>
      <c r="AJ463" s="153"/>
      <c r="AK463" s="160"/>
      <c r="AL463" s="9"/>
    </row>
    <row r="464" ht="15.75" customHeight="1">
      <c r="A464" s="148"/>
      <c r="B464" s="149"/>
      <c r="C464" s="150"/>
      <c r="D464" s="150"/>
      <c r="E464" s="151"/>
      <c r="F464" s="149"/>
      <c r="G464" s="148"/>
      <c r="H464" s="148"/>
      <c r="I464" s="152"/>
      <c r="J464" s="152"/>
      <c r="K464" s="9"/>
      <c r="L464" s="153"/>
      <c r="M464" s="153"/>
      <c r="N464" s="153"/>
      <c r="O464" s="153"/>
      <c r="P464" s="154"/>
      <c r="Q464" s="155"/>
      <c r="R464" s="161"/>
      <c r="S464" s="157"/>
      <c r="T464" s="158"/>
      <c r="U464" s="158"/>
      <c r="V464" s="158"/>
      <c r="W464" s="157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9"/>
      <c r="AJ464" s="153"/>
      <c r="AK464" s="160"/>
      <c r="AL464" s="9"/>
    </row>
    <row r="465" ht="15.75" customHeight="1">
      <c r="A465" s="148"/>
      <c r="B465" s="149"/>
      <c r="C465" s="150"/>
      <c r="D465" s="150"/>
      <c r="E465" s="151"/>
      <c r="F465" s="149"/>
      <c r="G465" s="148"/>
      <c r="H465" s="148"/>
      <c r="I465" s="152"/>
      <c r="J465" s="152"/>
      <c r="K465" s="9"/>
      <c r="L465" s="153"/>
      <c r="M465" s="153"/>
      <c r="N465" s="153"/>
      <c r="O465" s="153"/>
      <c r="P465" s="154"/>
      <c r="Q465" s="155"/>
      <c r="R465" s="161"/>
      <c r="S465" s="157"/>
      <c r="T465" s="158"/>
      <c r="U465" s="158"/>
      <c r="V465" s="158"/>
      <c r="W465" s="157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9"/>
      <c r="AJ465" s="153"/>
      <c r="AK465" s="160"/>
      <c r="AL465" s="9"/>
    </row>
    <row r="466" ht="15.75" customHeight="1">
      <c r="A466" s="148"/>
      <c r="B466" s="149"/>
      <c r="C466" s="150"/>
      <c r="D466" s="150"/>
      <c r="E466" s="151"/>
      <c r="F466" s="149"/>
      <c r="G466" s="148"/>
      <c r="H466" s="148"/>
      <c r="I466" s="152"/>
      <c r="J466" s="152"/>
      <c r="K466" s="9"/>
      <c r="L466" s="153"/>
      <c r="M466" s="153"/>
      <c r="N466" s="153"/>
      <c r="O466" s="153"/>
      <c r="P466" s="154"/>
      <c r="Q466" s="155"/>
      <c r="R466" s="161"/>
      <c r="S466" s="157"/>
      <c r="T466" s="158"/>
      <c r="U466" s="158"/>
      <c r="V466" s="158"/>
      <c r="W466" s="157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9"/>
      <c r="AJ466" s="153"/>
      <c r="AK466" s="160"/>
      <c r="AL466" s="9"/>
    </row>
    <row r="467" ht="15.75" customHeight="1">
      <c r="A467" s="148"/>
      <c r="B467" s="149"/>
      <c r="C467" s="150"/>
      <c r="D467" s="150"/>
      <c r="E467" s="151"/>
      <c r="F467" s="149"/>
      <c r="G467" s="148"/>
      <c r="H467" s="148"/>
      <c r="I467" s="152"/>
      <c r="J467" s="152"/>
      <c r="K467" s="9"/>
      <c r="L467" s="153"/>
      <c r="M467" s="153"/>
      <c r="N467" s="153"/>
      <c r="O467" s="153"/>
      <c r="P467" s="154"/>
      <c r="Q467" s="155"/>
      <c r="R467" s="161"/>
      <c r="S467" s="157"/>
      <c r="T467" s="158"/>
      <c r="U467" s="158"/>
      <c r="V467" s="158"/>
      <c r="W467" s="157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9"/>
      <c r="AJ467" s="153"/>
      <c r="AK467" s="160"/>
      <c r="AL467" s="9"/>
    </row>
    <row r="468" ht="15.75" customHeight="1">
      <c r="A468" s="148"/>
      <c r="B468" s="149"/>
      <c r="C468" s="150"/>
      <c r="D468" s="150"/>
      <c r="E468" s="151"/>
      <c r="F468" s="149"/>
      <c r="G468" s="148"/>
      <c r="H468" s="148"/>
      <c r="I468" s="152"/>
      <c r="J468" s="152"/>
      <c r="K468" s="9"/>
      <c r="L468" s="153"/>
      <c r="M468" s="153"/>
      <c r="N468" s="153"/>
      <c r="O468" s="153"/>
      <c r="P468" s="154"/>
      <c r="Q468" s="155"/>
      <c r="R468" s="161"/>
      <c r="S468" s="157"/>
      <c r="T468" s="158"/>
      <c r="U468" s="158"/>
      <c r="V468" s="158"/>
      <c r="W468" s="157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9"/>
      <c r="AJ468" s="153"/>
      <c r="AK468" s="160"/>
      <c r="AL468" s="9"/>
    </row>
    <row r="469" ht="15.75" customHeight="1">
      <c r="A469" s="148"/>
      <c r="B469" s="149"/>
      <c r="C469" s="150"/>
      <c r="D469" s="150"/>
      <c r="E469" s="151"/>
      <c r="F469" s="149"/>
      <c r="G469" s="148"/>
      <c r="H469" s="148"/>
      <c r="I469" s="152"/>
      <c r="J469" s="152"/>
      <c r="K469" s="9"/>
      <c r="L469" s="153"/>
      <c r="M469" s="153"/>
      <c r="N469" s="153"/>
      <c r="O469" s="153"/>
      <c r="P469" s="154"/>
      <c r="Q469" s="155"/>
      <c r="R469" s="161"/>
      <c r="S469" s="157"/>
      <c r="T469" s="158"/>
      <c r="U469" s="158"/>
      <c r="V469" s="158"/>
      <c r="W469" s="157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9"/>
      <c r="AJ469" s="153"/>
      <c r="AK469" s="160"/>
      <c r="AL469" s="9"/>
    </row>
    <row r="470" ht="15.75" customHeight="1">
      <c r="A470" s="148"/>
      <c r="B470" s="149"/>
      <c r="C470" s="150"/>
      <c r="D470" s="150"/>
      <c r="E470" s="151"/>
      <c r="F470" s="149"/>
      <c r="G470" s="148"/>
      <c r="H470" s="148"/>
      <c r="I470" s="152"/>
      <c r="J470" s="152"/>
      <c r="K470" s="9"/>
      <c r="L470" s="153"/>
      <c r="M470" s="153"/>
      <c r="N470" s="153"/>
      <c r="O470" s="153"/>
      <c r="P470" s="154"/>
      <c r="Q470" s="155"/>
      <c r="R470" s="161"/>
      <c r="S470" s="157"/>
      <c r="T470" s="158"/>
      <c r="U470" s="158"/>
      <c r="V470" s="158"/>
      <c r="W470" s="157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9"/>
      <c r="AJ470" s="153"/>
      <c r="AK470" s="160"/>
      <c r="AL470" s="9"/>
    </row>
    <row r="471" ht="15.75" customHeight="1">
      <c r="A471" s="148"/>
      <c r="B471" s="149"/>
      <c r="C471" s="150"/>
      <c r="D471" s="150"/>
      <c r="E471" s="151"/>
      <c r="F471" s="149"/>
      <c r="G471" s="148"/>
      <c r="H471" s="148"/>
      <c r="I471" s="152"/>
      <c r="J471" s="152"/>
      <c r="K471" s="9"/>
      <c r="L471" s="153"/>
      <c r="M471" s="153"/>
      <c r="N471" s="153"/>
      <c r="O471" s="153"/>
      <c r="P471" s="154"/>
      <c r="Q471" s="155"/>
      <c r="R471" s="161"/>
      <c r="S471" s="157"/>
      <c r="T471" s="158"/>
      <c r="U471" s="158"/>
      <c r="V471" s="158"/>
      <c r="W471" s="157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9"/>
      <c r="AJ471" s="153"/>
      <c r="AK471" s="160"/>
      <c r="AL471" s="9"/>
    </row>
    <row r="472" ht="15.75" customHeight="1">
      <c r="A472" s="148"/>
      <c r="B472" s="149"/>
      <c r="C472" s="150"/>
      <c r="D472" s="150"/>
      <c r="E472" s="151"/>
      <c r="F472" s="149"/>
      <c r="G472" s="148"/>
      <c r="H472" s="148"/>
      <c r="I472" s="152"/>
      <c r="J472" s="152"/>
      <c r="K472" s="9"/>
      <c r="L472" s="153"/>
      <c r="M472" s="153"/>
      <c r="N472" s="153"/>
      <c r="O472" s="153"/>
      <c r="P472" s="154"/>
      <c r="Q472" s="155"/>
      <c r="R472" s="161"/>
      <c r="S472" s="157"/>
      <c r="T472" s="158"/>
      <c r="U472" s="158"/>
      <c r="V472" s="158"/>
      <c r="W472" s="157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9"/>
      <c r="AJ472" s="153"/>
      <c r="AK472" s="160"/>
      <c r="AL472" s="9"/>
    </row>
    <row r="473" ht="15.75" customHeight="1">
      <c r="A473" s="148"/>
      <c r="B473" s="149"/>
      <c r="C473" s="150"/>
      <c r="D473" s="150"/>
      <c r="E473" s="151"/>
      <c r="F473" s="149"/>
      <c r="G473" s="148"/>
      <c r="H473" s="148"/>
      <c r="I473" s="152"/>
      <c r="J473" s="152"/>
      <c r="K473" s="9"/>
      <c r="L473" s="153"/>
      <c r="M473" s="153"/>
      <c r="N473" s="153"/>
      <c r="O473" s="153"/>
      <c r="P473" s="154"/>
      <c r="Q473" s="155"/>
      <c r="R473" s="161"/>
      <c r="S473" s="157"/>
      <c r="T473" s="158"/>
      <c r="U473" s="158"/>
      <c r="V473" s="158"/>
      <c r="W473" s="157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9"/>
      <c r="AJ473" s="153"/>
      <c r="AK473" s="160"/>
      <c r="AL473" s="9"/>
    </row>
    <row r="474" ht="15.75" customHeight="1">
      <c r="A474" s="148"/>
      <c r="B474" s="149"/>
      <c r="C474" s="150"/>
      <c r="D474" s="150"/>
      <c r="E474" s="151"/>
      <c r="F474" s="149"/>
      <c r="G474" s="148"/>
      <c r="H474" s="148"/>
      <c r="I474" s="152"/>
      <c r="J474" s="152"/>
      <c r="K474" s="9"/>
      <c r="L474" s="153"/>
      <c r="M474" s="153"/>
      <c r="N474" s="153"/>
      <c r="O474" s="153"/>
      <c r="P474" s="154"/>
      <c r="Q474" s="155"/>
      <c r="R474" s="161"/>
      <c r="S474" s="157"/>
      <c r="T474" s="158"/>
      <c r="U474" s="158"/>
      <c r="V474" s="158"/>
      <c r="W474" s="157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9"/>
      <c r="AJ474" s="153"/>
      <c r="AK474" s="160"/>
      <c r="AL474" s="9"/>
    </row>
    <row r="475" ht="15.75" customHeight="1">
      <c r="A475" s="148"/>
      <c r="B475" s="149"/>
      <c r="C475" s="150"/>
      <c r="D475" s="150"/>
      <c r="E475" s="151"/>
      <c r="F475" s="149"/>
      <c r="G475" s="148"/>
      <c r="H475" s="148"/>
      <c r="I475" s="152"/>
      <c r="J475" s="152"/>
      <c r="K475" s="9"/>
      <c r="L475" s="153"/>
      <c r="M475" s="153"/>
      <c r="N475" s="153"/>
      <c r="O475" s="153"/>
      <c r="P475" s="154"/>
      <c r="Q475" s="155"/>
      <c r="R475" s="161"/>
      <c r="S475" s="157"/>
      <c r="T475" s="158"/>
      <c r="U475" s="158"/>
      <c r="V475" s="158"/>
      <c r="W475" s="157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9"/>
      <c r="AJ475" s="153"/>
      <c r="AK475" s="160"/>
      <c r="AL475" s="9"/>
    </row>
    <row r="476" ht="15.75" customHeight="1">
      <c r="A476" s="148"/>
      <c r="B476" s="149"/>
      <c r="C476" s="150"/>
      <c r="D476" s="150"/>
      <c r="E476" s="151"/>
      <c r="F476" s="149"/>
      <c r="G476" s="148"/>
      <c r="H476" s="148"/>
      <c r="I476" s="152"/>
      <c r="J476" s="152"/>
      <c r="K476" s="9"/>
      <c r="L476" s="153"/>
      <c r="M476" s="153"/>
      <c r="N476" s="153"/>
      <c r="O476" s="153"/>
      <c r="P476" s="154"/>
      <c r="Q476" s="155"/>
      <c r="R476" s="161"/>
      <c r="S476" s="157"/>
      <c r="T476" s="158"/>
      <c r="U476" s="158"/>
      <c r="V476" s="158"/>
      <c r="W476" s="157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9"/>
      <c r="AJ476" s="153"/>
      <c r="AK476" s="160"/>
      <c r="AL476" s="9"/>
    </row>
    <row r="477" ht="15.75" customHeight="1">
      <c r="A477" s="148"/>
      <c r="B477" s="149"/>
      <c r="C477" s="150"/>
      <c r="D477" s="150"/>
      <c r="E477" s="151"/>
      <c r="F477" s="149"/>
      <c r="G477" s="148"/>
      <c r="H477" s="148"/>
      <c r="I477" s="152"/>
      <c r="J477" s="152"/>
      <c r="K477" s="9"/>
      <c r="L477" s="153"/>
      <c r="M477" s="153"/>
      <c r="N477" s="153"/>
      <c r="O477" s="153"/>
      <c r="P477" s="154"/>
      <c r="Q477" s="155"/>
      <c r="R477" s="161"/>
      <c r="S477" s="157"/>
      <c r="T477" s="158"/>
      <c r="U477" s="158"/>
      <c r="V477" s="158"/>
      <c r="W477" s="157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9"/>
      <c r="AJ477" s="153"/>
      <c r="AK477" s="160"/>
      <c r="AL477" s="9"/>
    </row>
    <row r="478" ht="15.75" customHeight="1">
      <c r="A478" s="148"/>
      <c r="B478" s="149"/>
      <c r="C478" s="150"/>
      <c r="D478" s="150"/>
      <c r="E478" s="151"/>
      <c r="F478" s="149"/>
      <c r="G478" s="148"/>
      <c r="H478" s="148"/>
      <c r="I478" s="152"/>
      <c r="J478" s="152"/>
      <c r="K478" s="9"/>
      <c r="L478" s="153"/>
      <c r="M478" s="153"/>
      <c r="N478" s="153"/>
      <c r="O478" s="153"/>
      <c r="P478" s="154"/>
      <c r="Q478" s="155"/>
      <c r="R478" s="161"/>
      <c r="S478" s="157"/>
      <c r="T478" s="158"/>
      <c r="U478" s="158"/>
      <c r="V478" s="158"/>
      <c r="W478" s="157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9"/>
      <c r="AJ478" s="153"/>
      <c r="AK478" s="160"/>
      <c r="AL478" s="9"/>
    </row>
    <row r="479" ht="15.75" customHeight="1">
      <c r="A479" s="148"/>
      <c r="B479" s="149"/>
      <c r="C479" s="150"/>
      <c r="D479" s="150"/>
      <c r="E479" s="151"/>
      <c r="F479" s="149"/>
      <c r="G479" s="148"/>
      <c r="H479" s="148"/>
      <c r="I479" s="152"/>
      <c r="J479" s="152"/>
      <c r="K479" s="9"/>
      <c r="L479" s="153"/>
      <c r="M479" s="153"/>
      <c r="N479" s="153"/>
      <c r="O479" s="153"/>
      <c r="P479" s="154"/>
      <c r="Q479" s="155"/>
      <c r="R479" s="161"/>
      <c r="S479" s="157"/>
      <c r="T479" s="158"/>
      <c r="U479" s="158"/>
      <c r="V479" s="158"/>
      <c r="W479" s="157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9"/>
      <c r="AJ479" s="153"/>
      <c r="AK479" s="160"/>
      <c r="AL479" s="9"/>
    </row>
    <row r="480" ht="15.75" customHeight="1">
      <c r="A480" s="148"/>
      <c r="B480" s="149"/>
      <c r="C480" s="150"/>
      <c r="D480" s="150"/>
      <c r="E480" s="151"/>
      <c r="F480" s="149"/>
      <c r="G480" s="148"/>
      <c r="H480" s="148"/>
      <c r="I480" s="152"/>
      <c r="J480" s="152"/>
      <c r="K480" s="9"/>
      <c r="L480" s="153"/>
      <c r="M480" s="153"/>
      <c r="N480" s="153"/>
      <c r="O480" s="153"/>
      <c r="P480" s="154"/>
      <c r="Q480" s="155"/>
      <c r="R480" s="161"/>
      <c r="S480" s="157"/>
      <c r="T480" s="158"/>
      <c r="U480" s="158"/>
      <c r="V480" s="158"/>
      <c r="W480" s="157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9"/>
      <c r="AJ480" s="153"/>
      <c r="AK480" s="160"/>
      <c r="AL480" s="9"/>
    </row>
    <row r="481" ht="15.75" customHeight="1">
      <c r="A481" s="148"/>
      <c r="B481" s="149"/>
      <c r="C481" s="150"/>
      <c r="D481" s="150"/>
      <c r="E481" s="151"/>
      <c r="F481" s="149"/>
      <c r="G481" s="148"/>
      <c r="H481" s="148"/>
      <c r="I481" s="152"/>
      <c r="J481" s="152"/>
      <c r="K481" s="9"/>
      <c r="L481" s="153"/>
      <c r="M481" s="153"/>
      <c r="N481" s="153"/>
      <c r="O481" s="153"/>
      <c r="P481" s="154"/>
      <c r="Q481" s="155"/>
      <c r="R481" s="161"/>
      <c r="S481" s="157"/>
      <c r="T481" s="158"/>
      <c r="U481" s="158"/>
      <c r="V481" s="158"/>
      <c r="W481" s="157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9"/>
      <c r="AJ481" s="153"/>
      <c r="AK481" s="160"/>
      <c r="AL481" s="9"/>
    </row>
    <row r="482" ht="15.75" customHeight="1">
      <c r="A482" s="148"/>
      <c r="B482" s="149"/>
      <c r="C482" s="150"/>
      <c r="D482" s="150"/>
      <c r="E482" s="151"/>
      <c r="F482" s="149"/>
      <c r="G482" s="148"/>
      <c r="H482" s="148"/>
      <c r="I482" s="152"/>
      <c r="J482" s="152"/>
      <c r="K482" s="9"/>
      <c r="L482" s="153"/>
      <c r="M482" s="153"/>
      <c r="N482" s="153"/>
      <c r="O482" s="153"/>
      <c r="P482" s="154"/>
      <c r="Q482" s="155"/>
      <c r="R482" s="161"/>
      <c r="S482" s="157"/>
      <c r="T482" s="158"/>
      <c r="U482" s="158"/>
      <c r="V482" s="158"/>
      <c r="W482" s="157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9"/>
      <c r="AJ482" s="153"/>
      <c r="AK482" s="160"/>
      <c r="AL482" s="9"/>
    </row>
    <row r="483" ht="15.75" customHeight="1">
      <c r="A483" s="148"/>
      <c r="B483" s="149"/>
      <c r="C483" s="150"/>
      <c r="D483" s="150"/>
      <c r="E483" s="151"/>
      <c r="F483" s="149"/>
      <c r="G483" s="148"/>
      <c r="H483" s="148"/>
      <c r="I483" s="152"/>
      <c r="J483" s="152"/>
      <c r="K483" s="9"/>
      <c r="L483" s="153"/>
      <c r="M483" s="153"/>
      <c r="N483" s="153"/>
      <c r="O483" s="153"/>
      <c r="P483" s="154"/>
      <c r="Q483" s="155"/>
      <c r="R483" s="161"/>
      <c r="S483" s="157"/>
      <c r="T483" s="158"/>
      <c r="U483" s="158"/>
      <c r="V483" s="158"/>
      <c r="W483" s="157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9"/>
      <c r="AJ483" s="153"/>
      <c r="AK483" s="160"/>
      <c r="AL483" s="9"/>
    </row>
    <row r="484" ht="15.75" customHeight="1">
      <c r="A484" s="148"/>
      <c r="B484" s="149"/>
      <c r="C484" s="150"/>
      <c r="D484" s="150"/>
      <c r="E484" s="151"/>
      <c r="F484" s="149"/>
      <c r="G484" s="148"/>
      <c r="H484" s="148"/>
      <c r="I484" s="152"/>
      <c r="J484" s="152"/>
      <c r="K484" s="9"/>
      <c r="L484" s="153"/>
      <c r="M484" s="153"/>
      <c r="N484" s="153"/>
      <c r="O484" s="153"/>
      <c r="P484" s="154"/>
      <c r="Q484" s="155"/>
      <c r="R484" s="161"/>
      <c r="S484" s="157"/>
      <c r="T484" s="158"/>
      <c r="U484" s="158"/>
      <c r="V484" s="158"/>
      <c r="W484" s="157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9"/>
      <c r="AJ484" s="153"/>
      <c r="AK484" s="160"/>
      <c r="AL484" s="9"/>
    </row>
    <row r="485" ht="15.75" customHeight="1">
      <c r="A485" s="148"/>
      <c r="B485" s="149"/>
      <c r="C485" s="150"/>
      <c r="D485" s="150"/>
      <c r="E485" s="151"/>
      <c r="F485" s="149"/>
      <c r="G485" s="148"/>
      <c r="H485" s="148"/>
      <c r="I485" s="152"/>
      <c r="J485" s="152"/>
      <c r="K485" s="9"/>
      <c r="L485" s="153"/>
      <c r="M485" s="153"/>
      <c r="N485" s="153"/>
      <c r="O485" s="153"/>
      <c r="P485" s="154"/>
      <c r="Q485" s="155"/>
      <c r="R485" s="161"/>
      <c r="S485" s="157"/>
      <c r="T485" s="158"/>
      <c r="U485" s="158"/>
      <c r="V485" s="158"/>
      <c r="W485" s="157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9"/>
      <c r="AJ485" s="153"/>
      <c r="AK485" s="160"/>
      <c r="AL485" s="9"/>
    </row>
    <row r="486" ht="15.75" customHeight="1">
      <c r="A486" s="148"/>
      <c r="B486" s="149"/>
      <c r="C486" s="150"/>
      <c r="D486" s="150"/>
      <c r="E486" s="151"/>
      <c r="F486" s="149"/>
      <c r="G486" s="148"/>
      <c r="H486" s="148"/>
      <c r="I486" s="152"/>
      <c r="J486" s="152"/>
      <c r="K486" s="9"/>
      <c r="L486" s="153"/>
      <c r="M486" s="153"/>
      <c r="N486" s="153"/>
      <c r="O486" s="153"/>
      <c r="P486" s="154"/>
      <c r="Q486" s="155"/>
      <c r="R486" s="161"/>
      <c r="S486" s="157"/>
      <c r="T486" s="158"/>
      <c r="U486" s="158"/>
      <c r="V486" s="158"/>
      <c r="W486" s="157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9"/>
      <c r="AJ486" s="153"/>
      <c r="AK486" s="160"/>
      <c r="AL486" s="9"/>
    </row>
    <row r="487" ht="15.75" customHeight="1">
      <c r="A487" s="148"/>
      <c r="B487" s="149"/>
      <c r="C487" s="150"/>
      <c r="D487" s="150"/>
      <c r="E487" s="151"/>
      <c r="F487" s="149"/>
      <c r="G487" s="148"/>
      <c r="H487" s="148"/>
      <c r="I487" s="152"/>
      <c r="J487" s="152"/>
      <c r="K487" s="9"/>
      <c r="L487" s="153"/>
      <c r="M487" s="153"/>
      <c r="N487" s="153"/>
      <c r="O487" s="153"/>
      <c r="P487" s="154"/>
      <c r="Q487" s="155"/>
      <c r="R487" s="161"/>
      <c r="S487" s="157"/>
      <c r="T487" s="158"/>
      <c r="U487" s="158"/>
      <c r="V487" s="158"/>
      <c r="W487" s="157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9"/>
      <c r="AJ487" s="153"/>
      <c r="AK487" s="160"/>
      <c r="AL487" s="9"/>
    </row>
    <row r="488" ht="15.75" customHeight="1">
      <c r="A488" s="148"/>
      <c r="B488" s="149"/>
      <c r="C488" s="150"/>
      <c r="D488" s="150"/>
      <c r="E488" s="151"/>
      <c r="F488" s="149"/>
      <c r="G488" s="148"/>
      <c r="H488" s="148"/>
      <c r="I488" s="152"/>
      <c r="J488" s="152"/>
      <c r="K488" s="9"/>
      <c r="L488" s="153"/>
      <c r="M488" s="153"/>
      <c r="N488" s="153"/>
      <c r="O488" s="153"/>
      <c r="P488" s="154"/>
      <c r="Q488" s="155"/>
      <c r="R488" s="161"/>
      <c r="S488" s="157"/>
      <c r="T488" s="158"/>
      <c r="U488" s="158"/>
      <c r="V488" s="158"/>
      <c r="W488" s="157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9"/>
      <c r="AJ488" s="153"/>
      <c r="AK488" s="160"/>
      <c r="AL488" s="9"/>
    </row>
    <row r="489" ht="15.75" customHeight="1">
      <c r="A489" s="148"/>
      <c r="B489" s="149"/>
      <c r="C489" s="150"/>
      <c r="D489" s="150"/>
      <c r="E489" s="151"/>
      <c r="F489" s="149"/>
      <c r="G489" s="148"/>
      <c r="H489" s="148"/>
      <c r="I489" s="152"/>
      <c r="J489" s="152"/>
      <c r="K489" s="9"/>
      <c r="L489" s="153"/>
      <c r="M489" s="153"/>
      <c r="N489" s="153"/>
      <c r="O489" s="153"/>
      <c r="P489" s="154"/>
      <c r="Q489" s="155"/>
      <c r="R489" s="161"/>
      <c r="S489" s="157"/>
      <c r="T489" s="158"/>
      <c r="U489" s="158"/>
      <c r="V489" s="158"/>
      <c r="W489" s="157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9"/>
      <c r="AJ489" s="153"/>
      <c r="AK489" s="160"/>
      <c r="AL489" s="9"/>
    </row>
    <row r="490" ht="15.75" customHeight="1">
      <c r="A490" s="148"/>
      <c r="B490" s="149"/>
      <c r="C490" s="150"/>
      <c r="D490" s="150"/>
      <c r="E490" s="151"/>
      <c r="F490" s="149"/>
      <c r="G490" s="148"/>
      <c r="H490" s="148"/>
      <c r="I490" s="152"/>
      <c r="J490" s="152"/>
      <c r="K490" s="9"/>
      <c r="L490" s="153"/>
      <c r="M490" s="153"/>
      <c r="N490" s="153"/>
      <c r="O490" s="153"/>
      <c r="P490" s="154"/>
      <c r="Q490" s="155"/>
      <c r="R490" s="161"/>
      <c r="S490" s="157"/>
      <c r="T490" s="158"/>
      <c r="U490" s="158"/>
      <c r="V490" s="158"/>
      <c r="W490" s="157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9"/>
      <c r="AJ490" s="153"/>
      <c r="AK490" s="160"/>
      <c r="AL490" s="9"/>
    </row>
    <row r="491" ht="15.75" customHeight="1">
      <c r="A491" s="148"/>
      <c r="B491" s="149"/>
      <c r="C491" s="150"/>
      <c r="D491" s="150"/>
      <c r="E491" s="151"/>
      <c r="F491" s="149"/>
      <c r="G491" s="148"/>
      <c r="H491" s="148"/>
      <c r="I491" s="152"/>
      <c r="J491" s="152"/>
      <c r="K491" s="9"/>
      <c r="L491" s="153"/>
      <c r="M491" s="153"/>
      <c r="N491" s="153"/>
      <c r="O491" s="153"/>
      <c r="P491" s="154"/>
      <c r="Q491" s="155"/>
      <c r="R491" s="161"/>
      <c r="S491" s="157"/>
      <c r="T491" s="158"/>
      <c r="U491" s="158"/>
      <c r="V491" s="158"/>
      <c r="W491" s="157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9"/>
      <c r="AJ491" s="153"/>
      <c r="AK491" s="160"/>
      <c r="AL491" s="9"/>
    </row>
    <row r="492" ht="15.75" customHeight="1">
      <c r="A492" s="148"/>
      <c r="B492" s="149"/>
      <c r="C492" s="150"/>
      <c r="D492" s="150"/>
      <c r="E492" s="151"/>
      <c r="F492" s="149"/>
      <c r="G492" s="148"/>
      <c r="H492" s="148"/>
      <c r="I492" s="152"/>
      <c r="J492" s="152"/>
      <c r="K492" s="9"/>
      <c r="L492" s="153"/>
      <c r="M492" s="153"/>
      <c r="N492" s="153"/>
      <c r="O492" s="153"/>
      <c r="P492" s="154"/>
      <c r="Q492" s="155"/>
      <c r="R492" s="161"/>
      <c r="S492" s="157"/>
      <c r="T492" s="158"/>
      <c r="U492" s="158"/>
      <c r="V492" s="158"/>
      <c r="W492" s="157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9"/>
      <c r="AJ492" s="153"/>
      <c r="AK492" s="160"/>
      <c r="AL492" s="9"/>
    </row>
    <row r="493" ht="15.75" customHeight="1">
      <c r="A493" s="148"/>
      <c r="B493" s="149"/>
      <c r="C493" s="150"/>
      <c r="D493" s="150"/>
      <c r="E493" s="151"/>
      <c r="F493" s="149"/>
      <c r="G493" s="148"/>
      <c r="H493" s="148"/>
      <c r="I493" s="152"/>
      <c r="J493" s="152"/>
      <c r="K493" s="9"/>
      <c r="L493" s="153"/>
      <c r="M493" s="153"/>
      <c r="N493" s="153"/>
      <c r="O493" s="153"/>
      <c r="P493" s="154"/>
      <c r="Q493" s="155"/>
      <c r="R493" s="161"/>
      <c r="S493" s="157"/>
      <c r="T493" s="158"/>
      <c r="U493" s="158"/>
      <c r="V493" s="158"/>
      <c r="W493" s="157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9"/>
      <c r="AJ493" s="153"/>
      <c r="AK493" s="160"/>
      <c r="AL493" s="9"/>
    </row>
    <row r="494" ht="15.75" customHeight="1">
      <c r="A494" s="148"/>
      <c r="B494" s="149"/>
      <c r="C494" s="150"/>
      <c r="D494" s="150"/>
      <c r="E494" s="151"/>
      <c r="F494" s="149"/>
      <c r="G494" s="148"/>
      <c r="H494" s="148"/>
      <c r="I494" s="152"/>
      <c r="J494" s="152"/>
      <c r="K494" s="9"/>
      <c r="L494" s="153"/>
      <c r="M494" s="153"/>
      <c r="N494" s="153"/>
      <c r="O494" s="153"/>
      <c r="P494" s="154"/>
      <c r="Q494" s="155"/>
      <c r="R494" s="161"/>
      <c r="S494" s="157"/>
      <c r="T494" s="158"/>
      <c r="U494" s="158"/>
      <c r="V494" s="158"/>
      <c r="W494" s="157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9"/>
      <c r="AJ494" s="153"/>
      <c r="AK494" s="160"/>
      <c r="AL494" s="9"/>
    </row>
    <row r="495" ht="15.75" customHeight="1">
      <c r="A495" s="148"/>
      <c r="B495" s="149"/>
      <c r="C495" s="150"/>
      <c r="D495" s="150"/>
      <c r="E495" s="151"/>
      <c r="F495" s="149"/>
      <c r="G495" s="148"/>
      <c r="H495" s="148"/>
      <c r="I495" s="152"/>
      <c r="J495" s="152"/>
      <c r="K495" s="9"/>
      <c r="L495" s="153"/>
      <c r="M495" s="153"/>
      <c r="N495" s="153"/>
      <c r="O495" s="153"/>
      <c r="P495" s="154"/>
      <c r="Q495" s="155"/>
      <c r="R495" s="161"/>
      <c r="S495" s="157"/>
      <c r="T495" s="158"/>
      <c r="U495" s="158"/>
      <c r="V495" s="158"/>
      <c r="W495" s="157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9"/>
      <c r="AJ495" s="153"/>
      <c r="AK495" s="160"/>
      <c r="AL495" s="9"/>
    </row>
    <row r="496" ht="15.75" customHeight="1">
      <c r="A496" s="148"/>
      <c r="B496" s="149"/>
      <c r="C496" s="150"/>
      <c r="D496" s="150"/>
      <c r="E496" s="151"/>
      <c r="F496" s="149"/>
      <c r="G496" s="148"/>
      <c r="H496" s="148"/>
      <c r="I496" s="152"/>
      <c r="J496" s="152"/>
      <c r="K496" s="9"/>
      <c r="L496" s="153"/>
      <c r="M496" s="153"/>
      <c r="N496" s="153"/>
      <c r="O496" s="153"/>
      <c r="P496" s="154"/>
      <c r="Q496" s="155"/>
      <c r="R496" s="161"/>
      <c r="S496" s="157"/>
      <c r="T496" s="158"/>
      <c r="U496" s="158"/>
      <c r="V496" s="158"/>
      <c r="W496" s="157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9"/>
      <c r="AJ496" s="153"/>
      <c r="AK496" s="160"/>
      <c r="AL496" s="9"/>
    </row>
    <row r="497" ht="15.75" customHeight="1">
      <c r="A497" s="148"/>
      <c r="B497" s="149"/>
      <c r="C497" s="150"/>
      <c r="D497" s="150"/>
      <c r="E497" s="151"/>
      <c r="F497" s="149"/>
      <c r="G497" s="148"/>
      <c r="H497" s="148"/>
      <c r="I497" s="152"/>
      <c r="J497" s="152"/>
      <c r="K497" s="9"/>
      <c r="L497" s="153"/>
      <c r="M497" s="153"/>
      <c r="N497" s="153"/>
      <c r="O497" s="153"/>
      <c r="P497" s="154"/>
      <c r="Q497" s="155"/>
      <c r="R497" s="161"/>
      <c r="S497" s="157"/>
      <c r="T497" s="158"/>
      <c r="U497" s="158"/>
      <c r="V497" s="158"/>
      <c r="W497" s="157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9"/>
      <c r="AJ497" s="153"/>
      <c r="AK497" s="160"/>
      <c r="AL497" s="9"/>
    </row>
    <row r="498" ht="15.75" customHeight="1">
      <c r="A498" s="148"/>
      <c r="B498" s="149"/>
      <c r="C498" s="150"/>
      <c r="D498" s="150"/>
      <c r="E498" s="151"/>
      <c r="F498" s="149"/>
      <c r="G498" s="148"/>
      <c r="H498" s="148"/>
      <c r="I498" s="152"/>
      <c r="J498" s="152"/>
      <c r="K498" s="9"/>
      <c r="L498" s="153"/>
      <c r="M498" s="153"/>
      <c r="N498" s="153"/>
      <c r="O498" s="153"/>
      <c r="P498" s="154"/>
      <c r="Q498" s="155"/>
      <c r="R498" s="161"/>
      <c r="S498" s="157"/>
      <c r="T498" s="158"/>
      <c r="U498" s="158"/>
      <c r="V498" s="158"/>
      <c r="W498" s="157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9"/>
      <c r="AJ498" s="153"/>
      <c r="AK498" s="160"/>
      <c r="AL498" s="9"/>
    </row>
    <row r="499" ht="15.75" customHeight="1">
      <c r="A499" s="148"/>
      <c r="B499" s="149"/>
      <c r="C499" s="150"/>
      <c r="D499" s="150"/>
      <c r="E499" s="151"/>
      <c r="F499" s="149"/>
      <c r="G499" s="148"/>
      <c r="H499" s="148"/>
      <c r="I499" s="152"/>
      <c r="J499" s="152"/>
      <c r="K499" s="9"/>
      <c r="L499" s="153"/>
      <c r="M499" s="153"/>
      <c r="N499" s="153"/>
      <c r="O499" s="153"/>
      <c r="P499" s="154"/>
      <c r="Q499" s="155"/>
      <c r="R499" s="161"/>
      <c r="S499" s="157"/>
      <c r="T499" s="158"/>
      <c r="U499" s="158"/>
      <c r="V499" s="158"/>
      <c r="W499" s="157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9"/>
      <c r="AJ499" s="153"/>
      <c r="AK499" s="160"/>
      <c r="AL499" s="9"/>
    </row>
    <row r="500" ht="15.75" customHeight="1">
      <c r="A500" s="148"/>
      <c r="B500" s="149"/>
      <c r="C500" s="150"/>
      <c r="D500" s="150"/>
      <c r="E500" s="151"/>
      <c r="F500" s="149"/>
      <c r="G500" s="148"/>
      <c r="H500" s="148"/>
      <c r="I500" s="152"/>
      <c r="J500" s="152"/>
      <c r="K500" s="9"/>
      <c r="L500" s="153"/>
      <c r="M500" s="153"/>
      <c r="N500" s="153"/>
      <c r="O500" s="153"/>
      <c r="P500" s="154"/>
      <c r="Q500" s="155"/>
      <c r="R500" s="161"/>
      <c r="S500" s="157"/>
      <c r="T500" s="158"/>
      <c r="U500" s="158"/>
      <c r="V500" s="158"/>
      <c r="W500" s="157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9"/>
      <c r="AJ500" s="153"/>
      <c r="AK500" s="160"/>
      <c r="AL500" s="9"/>
    </row>
    <row r="501" ht="15.75" customHeight="1">
      <c r="A501" s="148"/>
      <c r="B501" s="149"/>
      <c r="C501" s="150"/>
      <c r="D501" s="150"/>
      <c r="E501" s="151"/>
      <c r="F501" s="149"/>
      <c r="G501" s="148"/>
      <c r="H501" s="148"/>
      <c r="I501" s="152"/>
      <c r="J501" s="152"/>
      <c r="K501" s="9"/>
      <c r="L501" s="153"/>
      <c r="M501" s="153"/>
      <c r="N501" s="153"/>
      <c r="O501" s="153"/>
      <c r="P501" s="154"/>
      <c r="Q501" s="155"/>
      <c r="R501" s="161"/>
      <c r="S501" s="157"/>
      <c r="T501" s="158"/>
      <c r="U501" s="158"/>
      <c r="V501" s="158"/>
      <c r="W501" s="157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9"/>
      <c r="AJ501" s="153"/>
      <c r="AK501" s="160"/>
      <c r="AL501" s="9"/>
    </row>
    <row r="502" ht="15.75" customHeight="1">
      <c r="A502" s="148"/>
      <c r="B502" s="149"/>
      <c r="C502" s="150"/>
      <c r="D502" s="150"/>
      <c r="E502" s="151"/>
      <c r="F502" s="149"/>
      <c r="G502" s="148"/>
      <c r="H502" s="148"/>
      <c r="I502" s="152"/>
      <c r="J502" s="152"/>
      <c r="K502" s="9"/>
      <c r="L502" s="153"/>
      <c r="M502" s="153"/>
      <c r="N502" s="153"/>
      <c r="O502" s="153"/>
      <c r="P502" s="154"/>
      <c r="Q502" s="155"/>
      <c r="R502" s="161"/>
      <c r="S502" s="157"/>
      <c r="T502" s="158"/>
      <c r="U502" s="158"/>
      <c r="V502" s="158"/>
      <c r="W502" s="157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9"/>
      <c r="AJ502" s="153"/>
      <c r="AK502" s="160"/>
      <c r="AL502" s="9"/>
    </row>
    <row r="503" ht="15.75" customHeight="1">
      <c r="A503" s="148"/>
      <c r="B503" s="149"/>
      <c r="C503" s="150"/>
      <c r="D503" s="150"/>
      <c r="E503" s="151"/>
      <c r="F503" s="149"/>
      <c r="G503" s="148"/>
      <c r="H503" s="148"/>
      <c r="I503" s="152"/>
      <c r="J503" s="152"/>
      <c r="K503" s="9"/>
      <c r="L503" s="153"/>
      <c r="M503" s="153"/>
      <c r="N503" s="153"/>
      <c r="O503" s="153"/>
      <c r="P503" s="154"/>
      <c r="Q503" s="155"/>
      <c r="R503" s="161"/>
      <c r="S503" s="157"/>
      <c r="T503" s="158"/>
      <c r="U503" s="158"/>
      <c r="V503" s="158"/>
      <c r="W503" s="157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9"/>
      <c r="AJ503" s="153"/>
      <c r="AK503" s="160"/>
      <c r="AL503" s="9"/>
    </row>
    <row r="504" ht="15.75" customHeight="1">
      <c r="A504" s="148"/>
      <c r="B504" s="149"/>
      <c r="C504" s="150"/>
      <c r="D504" s="150"/>
      <c r="E504" s="151"/>
      <c r="F504" s="149"/>
      <c r="G504" s="148"/>
      <c r="H504" s="148"/>
      <c r="I504" s="152"/>
      <c r="J504" s="152"/>
      <c r="K504" s="9"/>
      <c r="L504" s="153"/>
      <c r="M504" s="153"/>
      <c r="N504" s="153"/>
      <c r="O504" s="153"/>
      <c r="P504" s="154"/>
      <c r="Q504" s="155"/>
      <c r="R504" s="161"/>
      <c r="S504" s="157"/>
      <c r="T504" s="158"/>
      <c r="U504" s="158"/>
      <c r="V504" s="158"/>
      <c r="W504" s="157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9"/>
      <c r="AJ504" s="153"/>
      <c r="AK504" s="160"/>
      <c r="AL504" s="9"/>
    </row>
    <row r="505" ht="15.75" customHeight="1">
      <c r="A505" s="148"/>
      <c r="B505" s="149"/>
      <c r="C505" s="150"/>
      <c r="D505" s="150"/>
      <c r="E505" s="151"/>
      <c r="F505" s="149"/>
      <c r="G505" s="148"/>
      <c r="H505" s="148"/>
      <c r="I505" s="152"/>
      <c r="J505" s="152"/>
      <c r="K505" s="9"/>
      <c r="L505" s="153"/>
      <c r="M505" s="153"/>
      <c r="N505" s="153"/>
      <c r="O505" s="153"/>
      <c r="P505" s="154"/>
      <c r="Q505" s="155"/>
      <c r="R505" s="161"/>
      <c r="S505" s="157"/>
      <c r="T505" s="158"/>
      <c r="U505" s="158"/>
      <c r="V505" s="158"/>
      <c r="W505" s="157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9"/>
      <c r="AJ505" s="153"/>
      <c r="AK505" s="160"/>
      <c r="AL505" s="9"/>
    </row>
    <row r="506" ht="15.75" customHeight="1">
      <c r="A506" s="148"/>
      <c r="B506" s="149"/>
      <c r="C506" s="150"/>
      <c r="D506" s="150"/>
      <c r="E506" s="151"/>
      <c r="F506" s="149"/>
      <c r="G506" s="148"/>
      <c r="H506" s="148"/>
      <c r="I506" s="152"/>
      <c r="J506" s="152"/>
      <c r="K506" s="9"/>
      <c r="L506" s="153"/>
      <c r="M506" s="153"/>
      <c r="N506" s="153"/>
      <c r="O506" s="153"/>
      <c r="P506" s="154"/>
      <c r="Q506" s="155"/>
      <c r="R506" s="161"/>
      <c r="S506" s="157"/>
      <c r="T506" s="158"/>
      <c r="U506" s="158"/>
      <c r="V506" s="158"/>
      <c r="W506" s="157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9"/>
      <c r="AJ506" s="153"/>
      <c r="AK506" s="160"/>
      <c r="AL506" s="9"/>
    </row>
    <row r="507" ht="15.75" customHeight="1">
      <c r="A507" s="148"/>
      <c r="B507" s="149"/>
      <c r="C507" s="150"/>
      <c r="D507" s="150"/>
      <c r="E507" s="151"/>
      <c r="F507" s="149"/>
      <c r="G507" s="148"/>
      <c r="H507" s="148"/>
      <c r="I507" s="152"/>
      <c r="J507" s="152"/>
      <c r="K507" s="9"/>
      <c r="L507" s="153"/>
      <c r="M507" s="153"/>
      <c r="N507" s="153"/>
      <c r="O507" s="153"/>
      <c r="P507" s="154"/>
      <c r="Q507" s="155"/>
      <c r="R507" s="161"/>
      <c r="S507" s="157"/>
      <c r="T507" s="158"/>
      <c r="U507" s="158"/>
      <c r="V507" s="158"/>
      <c r="W507" s="157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9"/>
      <c r="AJ507" s="153"/>
      <c r="AK507" s="160"/>
      <c r="AL507" s="9"/>
    </row>
    <row r="508" ht="15.75" customHeight="1">
      <c r="A508" s="148"/>
      <c r="B508" s="149"/>
      <c r="C508" s="150"/>
      <c r="D508" s="150"/>
      <c r="E508" s="151"/>
      <c r="F508" s="149"/>
      <c r="G508" s="148"/>
      <c r="H508" s="148"/>
      <c r="I508" s="152"/>
      <c r="J508" s="152"/>
      <c r="K508" s="9"/>
      <c r="L508" s="153"/>
      <c r="M508" s="153"/>
      <c r="N508" s="153"/>
      <c r="O508" s="153"/>
      <c r="P508" s="154"/>
      <c r="Q508" s="155"/>
      <c r="R508" s="161"/>
      <c r="S508" s="157"/>
      <c r="T508" s="158"/>
      <c r="U508" s="158"/>
      <c r="V508" s="158"/>
      <c r="W508" s="157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9"/>
      <c r="AJ508" s="153"/>
      <c r="AK508" s="160"/>
      <c r="AL508" s="9"/>
    </row>
    <row r="509" ht="15.75" customHeight="1">
      <c r="A509" s="148"/>
      <c r="B509" s="149"/>
      <c r="C509" s="150"/>
      <c r="D509" s="150"/>
      <c r="E509" s="151"/>
      <c r="F509" s="149"/>
      <c r="G509" s="148"/>
      <c r="H509" s="148"/>
      <c r="I509" s="152"/>
      <c r="J509" s="152"/>
      <c r="K509" s="9"/>
      <c r="L509" s="153"/>
      <c r="M509" s="153"/>
      <c r="N509" s="153"/>
      <c r="O509" s="153"/>
      <c r="P509" s="154"/>
      <c r="Q509" s="155"/>
      <c r="R509" s="161"/>
      <c r="S509" s="157"/>
      <c r="T509" s="158"/>
      <c r="U509" s="158"/>
      <c r="V509" s="158"/>
      <c r="W509" s="157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9"/>
      <c r="AJ509" s="153"/>
      <c r="AK509" s="160"/>
      <c r="AL509" s="9"/>
    </row>
    <row r="510" ht="15.75" customHeight="1">
      <c r="A510" s="148"/>
      <c r="B510" s="149"/>
      <c r="C510" s="150"/>
      <c r="D510" s="150"/>
      <c r="E510" s="151"/>
      <c r="F510" s="149"/>
      <c r="G510" s="148"/>
      <c r="H510" s="148"/>
      <c r="I510" s="152"/>
      <c r="J510" s="152"/>
      <c r="K510" s="9"/>
      <c r="L510" s="153"/>
      <c r="M510" s="153"/>
      <c r="N510" s="153"/>
      <c r="O510" s="153"/>
      <c r="P510" s="154"/>
      <c r="Q510" s="155"/>
      <c r="R510" s="161"/>
      <c r="S510" s="157"/>
      <c r="T510" s="158"/>
      <c r="U510" s="158"/>
      <c r="V510" s="158"/>
      <c r="W510" s="157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9"/>
      <c r="AJ510" s="153"/>
      <c r="AK510" s="160"/>
      <c r="AL510" s="9"/>
    </row>
    <row r="511" ht="15.75" customHeight="1">
      <c r="A511" s="148"/>
      <c r="B511" s="149"/>
      <c r="C511" s="150"/>
      <c r="D511" s="150"/>
      <c r="E511" s="151"/>
      <c r="F511" s="149"/>
      <c r="G511" s="148"/>
      <c r="H511" s="148"/>
      <c r="I511" s="152"/>
      <c r="J511" s="152"/>
      <c r="K511" s="9"/>
      <c r="L511" s="153"/>
      <c r="M511" s="153"/>
      <c r="N511" s="153"/>
      <c r="O511" s="153"/>
      <c r="P511" s="154"/>
      <c r="Q511" s="155"/>
      <c r="R511" s="161"/>
      <c r="S511" s="157"/>
      <c r="T511" s="158"/>
      <c r="U511" s="158"/>
      <c r="V511" s="158"/>
      <c r="W511" s="157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9"/>
      <c r="AJ511" s="153"/>
      <c r="AK511" s="160"/>
      <c r="AL511" s="9"/>
    </row>
    <row r="512" ht="15.75" customHeight="1">
      <c r="A512" s="148"/>
      <c r="B512" s="149"/>
      <c r="C512" s="150"/>
      <c r="D512" s="150"/>
      <c r="E512" s="151"/>
      <c r="F512" s="149"/>
      <c r="G512" s="148"/>
      <c r="H512" s="148"/>
      <c r="I512" s="152"/>
      <c r="J512" s="152"/>
      <c r="K512" s="9"/>
      <c r="L512" s="153"/>
      <c r="M512" s="153"/>
      <c r="N512" s="153"/>
      <c r="O512" s="153"/>
      <c r="P512" s="154"/>
      <c r="Q512" s="155"/>
      <c r="R512" s="161"/>
      <c r="S512" s="157"/>
      <c r="T512" s="158"/>
      <c r="U512" s="158"/>
      <c r="V512" s="158"/>
      <c r="W512" s="157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9"/>
      <c r="AJ512" s="153"/>
      <c r="AK512" s="160"/>
      <c r="AL512" s="9"/>
    </row>
    <row r="513" ht="15.75" customHeight="1">
      <c r="A513" s="148"/>
      <c r="B513" s="149"/>
      <c r="C513" s="150"/>
      <c r="D513" s="150"/>
      <c r="E513" s="151"/>
      <c r="F513" s="149"/>
      <c r="G513" s="148"/>
      <c r="H513" s="148"/>
      <c r="I513" s="152"/>
      <c r="J513" s="152"/>
      <c r="K513" s="9"/>
      <c r="L513" s="153"/>
      <c r="M513" s="153"/>
      <c r="N513" s="153"/>
      <c r="O513" s="153"/>
      <c r="P513" s="154"/>
      <c r="Q513" s="155"/>
      <c r="R513" s="161"/>
      <c r="S513" s="157"/>
      <c r="T513" s="158"/>
      <c r="U513" s="158"/>
      <c r="V513" s="158"/>
      <c r="W513" s="157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9"/>
      <c r="AJ513" s="153"/>
      <c r="AK513" s="160"/>
      <c r="AL513" s="9"/>
    </row>
    <row r="514" ht="15.75" customHeight="1">
      <c r="A514" s="148"/>
      <c r="B514" s="149"/>
      <c r="C514" s="150"/>
      <c r="D514" s="150"/>
      <c r="E514" s="151"/>
      <c r="F514" s="149"/>
      <c r="G514" s="148"/>
      <c r="H514" s="148"/>
      <c r="I514" s="152"/>
      <c r="J514" s="152"/>
      <c r="K514" s="9"/>
      <c r="L514" s="153"/>
      <c r="M514" s="153"/>
      <c r="N514" s="153"/>
      <c r="O514" s="153"/>
      <c r="P514" s="154"/>
      <c r="Q514" s="155"/>
      <c r="R514" s="161"/>
      <c r="S514" s="157"/>
      <c r="T514" s="158"/>
      <c r="U514" s="158"/>
      <c r="V514" s="158"/>
      <c r="W514" s="157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9"/>
      <c r="AJ514" s="153"/>
      <c r="AK514" s="160"/>
      <c r="AL514" s="9"/>
    </row>
    <row r="515" ht="15.75" customHeight="1">
      <c r="A515" s="148"/>
      <c r="B515" s="149"/>
      <c r="C515" s="150"/>
      <c r="D515" s="150"/>
      <c r="E515" s="151"/>
      <c r="F515" s="149"/>
      <c r="G515" s="148"/>
      <c r="H515" s="148"/>
      <c r="I515" s="152"/>
      <c r="J515" s="152"/>
      <c r="K515" s="9"/>
      <c r="L515" s="153"/>
      <c r="M515" s="153"/>
      <c r="N515" s="153"/>
      <c r="O515" s="153"/>
      <c r="P515" s="154"/>
      <c r="Q515" s="155"/>
      <c r="R515" s="161"/>
      <c r="S515" s="157"/>
      <c r="T515" s="158"/>
      <c r="U515" s="158"/>
      <c r="V515" s="158"/>
      <c r="W515" s="157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9"/>
      <c r="AJ515" s="153"/>
      <c r="AK515" s="160"/>
      <c r="AL515" s="9"/>
    </row>
    <row r="516" ht="15.75" customHeight="1">
      <c r="A516" s="148"/>
      <c r="B516" s="149"/>
      <c r="C516" s="150"/>
      <c r="D516" s="150"/>
      <c r="E516" s="151"/>
      <c r="F516" s="149"/>
      <c r="G516" s="148"/>
      <c r="H516" s="148"/>
      <c r="I516" s="152"/>
      <c r="J516" s="152"/>
      <c r="K516" s="9"/>
      <c r="L516" s="153"/>
      <c r="M516" s="153"/>
      <c r="N516" s="153"/>
      <c r="O516" s="153"/>
      <c r="P516" s="154"/>
      <c r="Q516" s="155"/>
      <c r="R516" s="161"/>
      <c r="S516" s="157"/>
      <c r="T516" s="158"/>
      <c r="U516" s="158"/>
      <c r="V516" s="158"/>
      <c r="W516" s="157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9"/>
      <c r="AJ516" s="153"/>
      <c r="AK516" s="160"/>
      <c r="AL516" s="9"/>
    </row>
    <row r="517" ht="15.75" customHeight="1">
      <c r="A517" s="148"/>
      <c r="B517" s="149"/>
      <c r="C517" s="150"/>
      <c r="D517" s="150"/>
      <c r="E517" s="151"/>
      <c r="F517" s="149"/>
      <c r="G517" s="148"/>
      <c r="H517" s="148"/>
      <c r="I517" s="152"/>
      <c r="J517" s="152"/>
      <c r="K517" s="9"/>
      <c r="L517" s="153"/>
      <c r="M517" s="153"/>
      <c r="N517" s="153"/>
      <c r="O517" s="153"/>
      <c r="P517" s="154"/>
      <c r="Q517" s="155"/>
      <c r="R517" s="161"/>
      <c r="S517" s="157"/>
      <c r="T517" s="158"/>
      <c r="U517" s="158"/>
      <c r="V517" s="158"/>
      <c r="W517" s="157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9"/>
      <c r="AJ517" s="153"/>
      <c r="AK517" s="160"/>
      <c r="AL517" s="9"/>
    </row>
    <row r="518" ht="15.75" customHeight="1">
      <c r="A518" s="148"/>
      <c r="B518" s="149"/>
      <c r="C518" s="150"/>
      <c r="D518" s="150"/>
      <c r="E518" s="151"/>
      <c r="F518" s="149"/>
      <c r="G518" s="148"/>
      <c r="H518" s="148"/>
      <c r="I518" s="152"/>
      <c r="J518" s="152"/>
      <c r="K518" s="9"/>
      <c r="L518" s="153"/>
      <c r="M518" s="153"/>
      <c r="N518" s="153"/>
      <c r="O518" s="153"/>
      <c r="P518" s="154"/>
      <c r="Q518" s="155"/>
      <c r="R518" s="161"/>
      <c r="S518" s="157"/>
      <c r="T518" s="158"/>
      <c r="U518" s="158"/>
      <c r="V518" s="158"/>
      <c r="W518" s="157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9"/>
      <c r="AJ518" s="153"/>
      <c r="AK518" s="160"/>
      <c r="AL518" s="9"/>
    </row>
    <row r="519" ht="15.75" customHeight="1">
      <c r="A519" s="148"/>
      <c r="B519" s="149"/>
      <c r="C519" s="150"/>
      <c r="D519" s="150"/>
      <c r="E519" s="151"/>
      <c r="F519" s="149"/>
      <c r="G519" s="148"/>
      <c r="H519" s="148"/>
      <c r="I519" s="152"/>
      <c r="J519" s="152"/>
      <c r="K519" s="9"/>
      <c r="L519" s="153"/>
      <c r="M519" s="153"/>
      <c r="N519" s="153"/>
      <c r="O519" s="153"/>
      <c r="P519" s="154"/>
      <c r="Q519" s="155"/>
      <c r="R519" s="161"/>
      <c r="S519" s="157"/>
      <c r="T519" s="158"/>
      <c r="U519" s="158"/>
      <c r="V519" s="158"/>
      <c r="W519" s="157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9"/>
      <c r="AJ519" s="153"/>
      <c r="AK519" s="160"/>
      <c r="AL519" s="9"/>
    </row>
    <row r="520" ht="15.75" customHeight="1">
      <c r="A520" s="148"/>
      <c r="B520" s="149"/>
      <c r="C520" s="150"/>
      <c r="D520" s="150"/>
      <c r="E520" s="151"/>
      <c r="F520" s="149"/>
      <c r="G520" s="148"/>
      <c r="H520" s="148"/>
      <c r="I520" s="152"/>
      <c r="J520" s="152"/>
      <c r="K520" s="9"/>
      <c r="L520" s="153"/>
      <c r="M520" s="153"/>
      <c r="N520" s="153"/>
      <c r="O520" s="153"/>
      <c r="P520" s="154"/>
      <c r="Q520" s="155"/>
      <c r="R520" s="161"/>
      <c r="S520" s="157"/>
      <c r="T520" s="158"/>
      <c r="U520" s="158"/>
      <c r="V520" s="158"/>
      <c r="W520" s="157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9"/>
      <c r="AJ520" s="153"/>
      <c r="AK520" s="160"/>
      <c r="AL520" s="9"/>
    </row>
    <row r="521" ht="15.75" customHeight="1">
      <c r="A521" s="148"/>
      <c r="B521" s="149"/>
      <c r="C521" s="150"/>
      <c r="D521" s="150"/>
      <c r="E521" s="151"/>
      <c r="F521" s="149"/>
      <c r="G521" s="148"/>
      <c r="H521" s="148"/>
      <c r="I521" s="152"/>
      <c r="J521" s="152"/>
      <c r="K521" s="9"/>
      <c r="L521" s="153"/>
      <c r="M521" s="153"/>
      <c r="N521" s="153"/>
      <c r="O521" s="153"/>
      <c r="P521" s="154"/>
      <c r="Q521" s="155"/>
      <c r="R521" s="161"/>
      <c r="S521" s="157"/>
      <c r="T521" s="158"/>
      <c r="U521" s="158"/>
      <c r="V521" s="158"/>
      <c r="W521" s="157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9"/>
      <c r="AJ521" s="153"/>
      <c r="AK521" s="160"/>
      <c r="AL521" s="9"/>
    </row>
    <row r="522" ht="15.75" customHeight="1">
      <c r="A522" s="148"/>
      <c r="B522" s="149"/>
      <c r="C522" s="150"/>
      <c r="D522" s="150"/>
      <c r="E522" s="151"/>
      <c r="F522" s="149"/>
      <c r="G522" s="148"/>
      <c r="H522" s="148"/>
      <c r="I522" s="152"/>
      <c r="J522" s="152"/>
      <c r="K522" s="9"/>
      <c r="L522" s="153"/>
      <c r="M522" s="153"/>
      <c r="N522" s="153"/>
      <c r="O522" s="153"/>
      <c r="P522" s="154"/>
      <c r="Q522" s="155"/>
      <c r="R522" s="161"/>
      <c r="S522" s="157"/>
      <c r="T522" s="158"/>
      <c r="U522" s="158"/>
      <c r="V522" s="158"/>
      <c r="W522" s="157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9"/>
      <c r="AJ522" s="153"/>
      <c r="AK522" s="160"/>
      <c r="AL522" s="9"/>
    </row>
    <row r="523" ht="15.75" customHeight="1">
      <c r="A523" s="148"/>
      <c r="B523" s="149"/>
      <c r="C523" s="150"/>
      <c r="D523" s="150"/>
      <c r="E523" s="151"/>
      <c r="F523" s="149"/>
      <c r="G523" s="148"/>
      <c r="H523" s="148"/>
      <c r="I523" s="152"/>
      <c r="J523" s="152"/>
      <c r="K523" s="9"/>
      <c r="L523" s="153"/>
      <c r="M523" s="153"/>
      <c r="N523" s="153"/>
      <c r="O523" s="153"/>
      <c r="P523" s="154"/>
      <c r="Q523" s="155"/>
      <c r="R523" s="161"/>
      <c r="S523" s="157"/>
      <c r="T523" s="158"/>
      <c r="U523" s="158"/>
      <c r="V523" s="158"/>
      <c r="W523" s="157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9"/>
      <c r="AJ523" s="153"/>
      <c r="AK523" s="160"/>
      <c r="AL523" s="9"/>
    </row>
    <row r="524" ht="15.75" customHeight="1">
      <c r="A524" s="148"/>
      <c r="B524" s="149"/>
      <c r="C524" s="150"/>
      <c r="D524" s="150"/>
      <c r="E524" s="151"/>
      <c r="F524" s="149"/>
      <c r="G524" s="148"/>
      <c r="H524" s="148"/>
      <c r="I524" s="152"/>
      <c r="J524" s="152"/>
      <c r="K524" s="9"/>
      <c r="L524" s="153"/>
      <c r="M524" s="153"/>
      <c r="N524" s="153"/>
      <c r="O524" s="153"/>
      <c r="P524" s="154"/>
      <c r="Q524" s="155"/>
      <c r="R524" s="161"/>
      <c r="S524" s="157"/>
      <c r="T524" s="158"/>
      <c r="U524" s="158"/>
      <c r="V524" s="158"/>
      <c r="W524" s="157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9"/>
      <c r="AJ524" s="153"/>
      <c r="AK524" s="160"/>
      <c r="AL524" s="9"/>
    </row>
    <row r="525" ht="15.75" customHeight="1">
      <c r="A525" s="148"/>
      <c r="B525" s="149"/>
      <c r="C525" s="150"/>
      <c r="D525" s="150"/>
      <c r="E525" s="151"/>
      <c r="F525" s="149"/>
      <c r="G525" s="148"/>
      <c r="H525" s="148"/>
      <c r="I525" s="152"/>
      <c r="J525" s="152"/>
      <c r="K525" s="9"/>
      <c r="L525" s="153"/>
      <c r="M525" s="153"/>
      <c r="N525" s="153"/>
      <c r="O525" s="153"/>
      <c r="P525" s="154"/>
      <c r="Q525" s="155"/>
      <c r="R525" s="161"/>
      <c r="S525" s="157"/>
      <c r="T525" s="158"/>
      <c r="U525" s="158"/>
      <c r="V525" s="158"/>
      <c r="W525" s="157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9"/>
      <c r="AJ525" s="153"/>
      <c r="AK525" s="160"/>
      <c r="AL525" s="9"/>
    </row>
    <row r="526" ht="15.75" customHeight="1">
      <c r="A526" s="148"/>
      <c r="B526" s="149"/>
      <c r="C526" s="150"/>
      <c r="D526" s="150"/>
      <c r="E526" s="151"/>
      <c r="F526" s="149"/>
      <c r="G526" s="148"/>
      <c r="H526" s="148"/>
      <c r="I526" s="152"/>
      <c r="J526" s="152"/>
      <c r="K526" s="9"/>
      <c r="L526" s="153"/>
      <c r="M526" s="153"/>
      <c r="N526" s="153"/>
      <c r="O526" s="153"/>
      <c r="P526" s="154"/>
      <c r="Q526" s="155"/>
      <c r="R526" s="161"/>
      <c r="S526" s="157"/>
      <c r="T526" s="158"/>
      <c r="U526" s="158"/>
      <c r="V526" s="158"/>
      <c r="W526" s="157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9"/>
      <c r="AJ526" s="153"/>
      <c r="AK526" s="160"/>
      <c r="AL526" s="9"/>
    </row>
    <row r="527" ht="15.75" customHeight="1">
      <c r="A527" s="148"/>
      <c r="B527" s="149"/>
      <c r="C527" s="150"/>
      <c r="D527" s="150"/>
      <c r="E527" s="151"/>
      <c r="F527" s="149"/>
      <c r="G527" s="148"/>
      <c r="H527" s="148"/>
      <c r="I527" s="152"/>
      <c r="J527" s="152"/>
      <c r="K527" s="9"/>
      <c r="L527" s="153"/>
      <c r="M527" s="153"/>
      <c r="N527" s="153"/>
      <c r="O527" s="153"/>
      <c r="P527" s="154"/>
      <c r="Q527" s="155"/>
      <c r="R527" s="161"/>
      <c r="S527" s="157"/>
      <c r="T527" s="158"/>
      <c r="U527" s="158"/>
      <c r="V527" s="158"/>
      <c r="W527" s="157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9"/>
      <c r="AJ527" s="153"/>
      <c r="AK527" s="160"/>
      <c r="AL527" s="9"/>
    </row>
    <row r="528" ht="15.75" customHeight="1">
      <c r="A528" s="148"/>
      <c r="B528" s="149"/>
      <c r="C528" s="150"/>
      <c r="D528" s="150"/>
      <c r="E528" s="151"/>
      <c r="F528" s="149"/>
      <c r="G528" s="148"/>
      <c r="H528" s="148"/>
      <c r="I528" s="152"/>
      <c r="J528" s="152"/>
      <c r="K528" s="9"/>
      <c r="L528" s="153"/>
      <c r="M528" s="153"/>
      <c r="N528" s="153"/>
      <c r="O528" s="153"/>
      <c r="P528" s="154"/>
      <c r="Q528" s="155"/>
      <c r="R528" s="161"/>
      <c r="S528" s="157"/>
      <c r="T528" s="158"/>
      <c r="U528" s="158"/>
      <c r="V528" s="158"/>
      <c r="W528" s="157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9"/>
      <c r="AJ528" s="153"/>
      <c r="AK528" s="160"/>
      <c r="AL528" s="9"/>
    </row>
    <row r="529" ht="15.75" customHeight="1">
      <c r="A529" s="148"/>
      <c r="B529" s="149"/>
      <c r="C529" s="150"/>
      <c r="D529" s="150"/>
      <c r="E529" s="151"/>
      <c r="F529" s="149"/>
      <c r="G529" s="148"/>
      <c r="H529" s="148"/>
      <c r="I529" s="152"/>
      <c r="J529" s="152"/>
      <c r="K529" s="9"/>
      <c r="L529" s="153"/>
      <c r="M529" s="153"/>
      <c r="N529" s="153"/>
      <c r="O529" s="153"/>
      <c r="P529" s="154"/>
      <c r="Q529" s="155"/>
      <c r="R529" s="161"/>
      <c r="S529" s="157"/>
      <c r="T529" s="158"/>
      <c r="U529" s="158"/>
      <c r="V529" s="158"/>
      <c r="W529" s="157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9"/>
      <c r="AJ529" s="153"/>
      <c r="AK529" s="160"/>
      <c r="AL529" s="9"/>
    </row>
    <row r="530" ht="15.75" customHeight="1">
      <c r="A530" s="148"/>
      <c r="B530" s="149"/>
      <c r="C530" s="150"/>
      <c r="D530" s="150"/>
      <c r="E530" s="151"/>
      <c r="F530" s="149"/>
      <c r="G530" s="148"/>
      <c r="H530" s="148"/>
      <c r="I530" s="152"/>
      <c r="J530" s="152"/>
      <c r="K530" s="9"/>
      <c r="L530" s="153"/>
      <c r="M530" s="153"/>
      <c r="N530" s="153"/>
      <c r="O530" s="153"/>
      <c r="P530" s="154"/>
      <c r="Q530" s="155"/>
      <c r="R530" s="161"/>
      <c r="S530" s="157"/>
      <c r="T530" s="158"/>
      <c r="U530" s="158"/>
      <c r="V530" s="158"/>
      <c r="W530" s="157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9"/>
      <c r="AJ530" s="153"/>
      <c r="AK530" s="160"/>
      <c r="AL530" s="9"/>
    </row>
    <row r="531" ht="15.75" customHeight="1">
      <c r="A531" s="148"/>
      <c r="B531" s="149"/>
      <c r="C531" s="150"/>
      <c r="D531" s="150"/>
      <c r="E531" s="151"/>
      <c r="F531" s="149"/>
      <c r="G531" s="148"/>
      <c r="H531" s="148"/>
      <c r="I531" s="152"/>
      <c r="J531" s="152"/>
      <c r="K531" s="9"/>
      <c r="L531" s="153"/>
      <c r="M531" s="153"/>
      <c r="N531" s="153"/>
      <c r="O531" s="153"/>
      <c r="P531" s="154"/>
      <c r="Q531" s="155"/>
      <c r="R531" s="161"/>
      <c r="S531" s="157"/>
      <c r="T531" s="158"/>
      <c r="U531" s="158"/>
      <c r="V531" s="158"/>
      <c r="W531" s="157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9"/>
      <c r="AJ531" s="153"/>
      <c r="AK531" s="160"/>
      <c r="AL531" s="9"/>
    </row>
    <row r="532" ht="15.75" customHeight="1">
      <c r="A532" s="148"/>
      <c r="B532" s="149"/>
      <c r="C532" s="150"/>
      <c r="D532" s="150"/>
      <c r="E532" s="151"/>
      <c r="F532" s="149"/>
      <c r="G532" s="148"/>
      <c r="H532" s="148"/>
      <c r="I532" s="152"/>
      <c r="J532" s="152"/>
      <c r="K532" s="9"/>
      <c r="L532" s="153"/>
      <c r="M532" s="153"/>
      <c r="N532" s="153"/>
      <c r="O532" s="153"/>
      <c r="P532" s="154"/>
      <c r="Q532" s="155"/>
      <c r="R532" s="161"/>
      <c r="S532" s="157"/>
      <c r="T532" s="158"/>
      <c r="U532" s="158"/>
      <c r="V532" s="158"/>
      <c r="W532" s="157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9"/>
      <c r="AJ532" s="153"/>
      <c r="AK532" s="160"/>
      <c r="AL532" s="9"/>
    </row>
    <row r="533" ht="15.75" customHeight="1">
      <c r="A533" s="148"/>
      <c r="B533" s="149"/>
      <c r="C533" s="150"/>
      <c r="D533" s="150"/>
      <c r="E533" s="151"/>
      <c r="F533" s="149"/>
      <c r="G533" s="148"/>
      <c r="H533" s="148"/>
      <c r="I533" s="152"/>
      <c r="J533" s="152"/>
      <c r="K533" s="9"/>
      <c r="L533" s="153"/>
      <c r="M533" s="153"/>
      <c r="N533" s="153"/>
      <c r="O533" s="153"/>
      <c r="P533" s="154"/>
      <c r="Q533" s="155"/>
      <c r="R533" s="161"/>
      <c r="S533" s="157"/>
      <c r="T533" s="158"/>
      <c r="U533" s="158"/>
      <c r="V533" s="158"/>
      <c r="W533" s="157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9"/>
      <c r="AJ533" s="153"/>
      <c r="AK533" s="160"/>
      <c r="AL533" s="9"/>
    </row>
    <row r="534" ht="15.75" customHeight="1">
      <c r="A534" s="148"/>
      <c r="B534" s="149"/>
      <c r="C534" s="150"/>
      <c r="D534" s="150"/>
      <c r="E534" s="151"/>
      <c r="F534" s="149"/>
      <c r="G534" s="148"/>
      <c r="H534" s="148"/>
      <c r="I534" s="152"/>
      <c r="J534" s="152"/>
      <c r="K534" s="9"/>
      <c r="L534" s="153"/>
      <c r="M534" s="153"/>
      <c r="N534" s="153"/>
      <c r="O534" s="153"/>
      <c r="P534" s="154"/>
      <c r="Q534" s="155"/>
      <c r="R534" s="161"/>
      <c r="S534" s="157"/>
      <c r="T534" s="158"/>
      <c r="U534" s="158"/>
      <c r="V534" s="158"/>
      <c r="W534" s="157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9"/>
      <c r="AJ534" s="153"/>
      <c r="AK534" s="160"/>
      <c r="AL534" s="9"/>
    </row>
    <row r="535" ht="15.75" customHeight="1">
      <c r="A535" s="148"/>
      <c r="B535" s="149"/>
      <c r="C535" s="150"/>
      <c r="D535" s="150"/>
      <c r="E535" s="151"/>
      <c r="F535" s="149"/>
      <c r="G535" s="148"/>
      <c r="H535" s="148"/>
      <c r="I535" s="152"/>
      <c r="J535" s="152"/>
      <c r="K535" s="9"/>
      <c r="L535" s="153"/>
      <c r="M535" s="153"/>
      <c r="N535" s="153"/>
      <c r="O535" s="153"/>
      <c r="P535" s="154"/>
      <c r="Q535" s="155"/>
      <c r="R535" s="161"/>
      <c r="S535" s="157"/>
      <c r="T535" s="158"/>
      <c r="U535" s="158"/>
      <c r="V535" s="158"/>
      <c r="W535" s="157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9"/>
      <c r="AJ535" s="153"/>
      <c r="AK535" s="160"/>
      <c r="AL535" s="9"/>
    </row>
    <row r="536" ht="15.75" customHeight="1">
      <c r="A536" s="148"/>
      <c r="B536" s="149"/>
      <c r="C536" s="150"/>
      <c r="D536" s="150"/>
      <c r="E536" s="151"/>
      <c r="F536" s="149"/>
      <c r="G536" s="148"/>
      <c r="H536" s="148"/>
      <c r="I536" s="152"/>
      <c r="J536" s="152"/>
      <c r="K536" s="9"/>
      <c r="L536" s="153"/>
      <c r="M536" s="153"/>
      <c r="N536" s="153"/>
      <c r="O536" s="153"/>
      <c r="P536" s="154"/>
      <c r="Q536" s="155"/>
      <c r="R536" s="161"/>
      <c r="S536" s="157"/>
      <c r="T536" s="158"/>
      <c r="U536" s="158"/>
      <c r="V536" s="158"/>
      <c r="W536" s="157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9"/>
      <c r="AJ536" s="153"/>
      <c r="AK536" s="160"/>
      <c r="AL536" s="9"/>
    </row>
    <row r="537" ht="15.75" customHeight="1">
      <c r="A537" s="148"/>
      <c r="B537" s="149"/>
      <c r="C537" s="150"/>
      <c r="D537" s="150"/>
      <c r="E537" s="151"/>
      <c r="F537" s="149"/>
      <c r="G537" s="148"/>
      <c r="H537" s="148"/>
      <c r="I537" s="152"/>
      <c r="J537" s="152"/>
      <c r="K537" s="9"/>
      <c r="L537" s="153"/>
      <c r="M537" s="153"/>
      <c r="N537" s="153"/>
      <c r="O537" s="153"/>
      <c r="P537" s="154"/>
      <c r="Q537" s="155"/>
      <c r="R537" s="161"/>
      <c r="S537" s="157"/>
      <c r="T537" s="158"/>
      <c r="U537" s="158"/>
      <c r="V537" s="158"/>
      <c r="W537" s="157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9"/>
      <c r="AJ537" s="153"/>
      <c r="AK537" s="160"/>
      <c r="AL537" s="9"/>
    </row>
    <row r="538" ht="15.75" customHeight="1">
      <c r="A538" s="148"/>
      <c r="B538" s="149"/>
      <c r="C538" s="150"/>
      <c r="D538" s="150"/>
      <c r="E538" s="151"/>
      <c r="F538" s="149"/>
      <c r="G538" s="148"/>
      <c r="H538" s="148"/>
      <c r="I538" s="152"/>
      <c r="J538" s="152"/>
      <c r="K538" s="9"/>
      <c r="L538" s="153"/>
      <c r="M538" s="153"/>
      <c r="N538" s="153"/>
      <c r="O538" s="153"/>
      <c r="P538" s="154"/>
      <c r="Q538" s="155"/>
      <c r="R538" s="161"/>
      <c r="S538" s="157"/>
      <c r="T538" s="158"/>
      <c r="U538" s="158"/>
      <c r="V538" s="158"/>
      <c r="W538" s="157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9"/>
      <c r="AJ538" s="153"/>
      <c r="AK538" s="160"/>
      <c r="AL538" s="9"/>
    </row>
    <row r="539" ht="15.75" customHeight="1">
      <c r="A539" s="148"/>
      <c r="B539" s="149"/>
      <c r="C539" s="150"/>
      <c r="D539" s="150"/>
      <c r="E539" s="151"/>
      <c r="F539" s="149"/>
      <c r="G539" s="148"/>
      <c r="H539" s="148"/>
      <c r="I539" s="152"/>
      <c r="J539" s="152"/>
      <c r="K539" s="9"/>
      <c r="L539" s="153"/>
      <c r="M539" s="153"/>
      <c r="N539" s="153"/>
      <c r="O539" s="153"/>
      <c r="P539" s="154"/>
      <c r="Q539" s="155"/>
      <c r="R539" s="161"/>
      <c r="S539" s="157"/>
      <c r="T539" s="158"/>
      <c r="U539" s="158"/>
      <c r="V539" s="158"/>
      <c r="W539" s="157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9"/>
      <c r="AJ539" s="153"/>
      <c r="AK539" s="160"/>
      <c r="AL539" s="9"/>
    </row>
    <row r="540" ht="15.75" customHeight="1">
      <c r="A540" s="148"/>
      <c r="B540" s="149"/>
      <c r="C540" s="150"/>
      <c r="D540" s="150"/>
      <c r="E540" s="151"/>
      <c r="F540" s="149"/>
      <c r="G540" s="148"/>
      <c r="H540" s="148"/>
      <c r="I540" s="152"/>
      <c r="J540" s="152"/>
      <c r="K540" s="9"/>
      <c r="L540" s="153"/>
      <c r="M540" s="153"/>
      <c r="N540" s="153"/>
      <c r="O540" s="153"/>
      <c r="P540" s="154"/>
      <c r="Q540" s="155"/>
      <c r="R540" s="161"/>
      <c r="S540" s="157"/>
      <c r="T540" s="158"/>
      <c r="U540" s="158"/>
      <c r="V540" s="158"/>
      <c r="W540" s="157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9"/>
      <c r="AJ540" s="153"/>
      <c r="AK540" s="160"/>
      <c r="AL540" s="9"/>
    </row>
    <row r="541" ht="15.75" customHeight="1">
      <c r="A541" s="148"/>
      <c r="B541" s="149"/>
      <c r="C541" s="150"/>
      <c r="D541" s="150"/>
      <c r="E541" s="151"/>
      <c r="F541" s="149"/>
      <c r="G541" s="148"/>
      <c r="H541" s="148"/>
      <c r="I541" s="152"/>
      <c r="J541" s="152"/>
      <c r="K541" s="9"/>
      <c r="L541" s="153"/>
      <c r="M541" s="153"/>
      <c r="N541" s="153"/>
      <c r="O541" s="153"/>
      <c r="P541" s="154"/>
      <c r="Q541" s="155"/>
      <c r="R541" s="161"/>
      <c r="S541" s="157"/>
      <c r="T541" s="158"/>
      <c r="U541" s="158"/>
      <c r="V541" s="158"/>
      <c r="W541" s="157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9"/>
      <c r="AJ541" s="153"/>
      <c r="AK541" s="160"/>
      <c r="AL541" s="9"/>
    </row>
    <row r="542" ht="15.75" customHeight="1">
      <c r="A542" s="148"/>
      <c r="B542" s="149"/>
      <c r="C542" s="150"/>
      <c r="D542" s="150"/>
      <c r="E542" s="151"/>
      <c r="F542" s="149"/>
      <c r="G542" s="148"/>
      <c r="H542" s="148"/>
      <c r="I542" s="152"/>
      <c r="J542" s="152"/>
      <c r="K542" s="9"/>
      <c r="L542" s="153"/>
      <c r="M542" s="153"/>
      <c r="N542" s="153"/>
      <c r="O542" s="153"/>
      <c r="P542" s="154"/>
      <c r="Q542" s="155"/>
      <c r="R542" s="161"/>
      <c r="S542" s="157"/>
      <c r="T542" s="158"/>
      <c r="U542" s="158"/>
      <c r="V542" s="158"/>
      <c r="W542" s="157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9"/>
      <c r="AJ542" s="153"/>
      <c r="AK542" s="160"/>
      <c r="AL542" s="9"/>
    </row>
    <row r="543" ht="15.75" customHeight="1">
      <c r="A543" s="148"/>
      <c r="B543" s="149"/>
      <c r="C543" s="150"/>
      <c r="D543" s="150"/>
      <c r="E543" s="151"/>
      <c r="F543" s="149"/>
      <c r="G543" s="148"/>
      <c r="H543" s="148"/>
      <c r="I543" s="152"/>
      <c r="J543" s="152"/>
      <c r="K543" s="9"/>
      <c r="L543" s="153"/>
      <c r="M543" s="153"/>
      <c r="N543" s="153"/>
      <c r="O543" s="153"/>
      <c r="P543" s="154"/>
      <c r="Q543" s="155"/>
      <c r="R543" s="161"/>
      <c r="S543" s="157"/>
      <c r="T543" s="158"/>
      <c r="U543" s="158"/>
      <c r="V543" s="158"/>
      <c r="W543" s="157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9"/>
      <c r="AJ543" s="153"/>
      <c r="AK543" s="160"/>
      <c r="AL543" s="9"/>
    </row>
    <row r="544" ht="15.75" customHeight="1">
      <c r="A544" s="148"/>
      <c r="B544" s="149"/>
      <c r="C544" s="150"/>
      <c r="D544" s="150"/>
      <c r="E544" s="151"/>
      <c r="F544" s="149"/>
      <c r="G544" s="148"/>
      <c r="H544" s="148"/>
      <c r="I544" s="152"/>
      <c r="J544" s="152"/>
      <c r="K544" s="9"/>
      <c r="L544" s="153"/>
      <c r="M544" s="153"/>
      <c r="N544" s="153"/>
      <c r="O544" s="153"/>
      <c r="P544" s="154"/>
      <c r="Q544" s="155"/>
      <c r="R544" s="161"/>
      <c r="S544" s="157"/>
      <c r="T544" s="158"/>
      <c r="U544" s="158"/>
      <c r="V544" s="158"/>
      <c r="W544" s="157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9"/>
      <c r="AJ544" s="153"/>
      <c r="AK544" s="160"/>
      <c r="AL544" s="9"/>
    </row>
    <row r="545" ht="15.75" customHeight="1">
      <c r="A545" s="148"/>
      <c r="B545" s="149"/>
      <c r="C545" s="150"/>
      <c r="D545" s="150"/>
      <c r="E545" s="151"/>
      <c r="F545" s="149"/>
      <c r="G545" s="148"/>
      <c r="H545" s="148"/>
      <c r="I545" s="152"/>
      <c r="J545" s="152"/>
      <c r="K545" s="9"/>
      <c r="L545" s="153"/>
      <c r="M545" s="153"/>
      <c r="N545" s="153"/>
      <c r="O545" s="153"/>
      <c r="P545" s="154"/>
      <c r="Q545" s="155"/>
      <c r="R545" s="161"/>
      <c r="S545" s="157"/>
      <c r="T545" s="158"/>
      <c r="U545" s="158"/>
      <c r="V545" s="158"/>
      <c r="W545" s="157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9"/>
      <c r="AJ545" s="153"/>
      <c r="AK545" s="160"/>
      <c r="AL545" s="9"/>
    </row>
    <row r="546" ht="15.75" customHeight="1">
      <c r="A546" s="148"/>
      <c r="B546" s="149"/>
      <c r="C546" s="150"/>
      <c r="D546" s="150"/>
      <c r="E546" s="151"/>
      <c r="F546" s="149"/>
      <c r="G546" s="148"/>
      <c r="H546" s="148"/>
      <c r="I546" s="152"/>
      <c r="J546" s="152"/>
      <c r="K546" s="9"/>
      <c r="L546" s="153"/>
      <c r="M546" s="153"/>
      <c r="N546" s="153"/>
      <c r="O546" s="153"/>
      <c r="P546" s="154"/>
      <c r="Q546" s="155"/>
      <c r="R546" s="161"/>
      <c r="S546" s="157"/>
      <c r="T546" s="158"/>
      <c r="U546" s="158"/>
      <c r="V546" s="158"/>
      <c r="W546" s="157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9"/>
      <c r="AJ546" s="153"/>
      <c r="AK546" s="160"/>
      <c r="AL546" s="9"/>
    </row>
    <row r="547" ht="15.75" customHeight="1">
      <c r="A547" s="148"/>
      <c r="B547" s="149"/>
      <c r="C547" s="150"/>
      <c r="D547" s="150"/>
      <c r="E547" s="151"/>
      <c r="F547" s="149"/>
      <c r="G547" s="148"/>
      <c r="H547" s="148"/>
      <c r="I547" s="152"/>
      <c r="J547" s="152"/>
      <c r="K547" s="9"/>
      <c r="L547" s="153"/>
      <c r="M547" s="153"/>
      <c r="N547" s="153"/>
      <c r="O547" s="153"/>
      <c r="P547" s="154"/>
      <c r="Q547" s="155"/>
      <c r="R547" s="161"/>
      <c r="S547" s="157"/>
      <c r="T547" s="158"/>
      <c r="U547" s="158"/>
      <c r="V547" s="158"/>
      <c r="W547" s="157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9"/>
      <c r="AJ547" s="153"/>
      <c r="AK547" s="160"/>
      <c r="AL547" s="9"/>
    </row>
    <row r="548" ht="15.75" customHeight="1">
      <c r="A548" s="148"/>
      <c r="B548" s="149"/>
      <c r="C548" s="150"/>
      <c r="D548" s="150"/>
      <c r="E548" s="151"/>
      <c r="F548" s="149"/>
      <c r="G548" s="148"/>
      <c r="H548" s="148"/>
      <c r="I548" s="152"/>
      <c r="J548" s="152"/>
      <c r="K548" s="9"/>
      <c r="L548" s="153"/>
      <c r="M548" s="153"/>
      <c r="N548" s="153"/>
      <c r="O548" s="153"/>
      <c r="P548" s="154"/>
      <c r="Q548" s="155"/>
      <c r="R548" s="161"/>
      <c r="S548" s="157"/>
      <c r="T548" s="158"/>
      <c r="U548" s="158"/>
      <c r="V548" s="158"/>
      <c r="W548" s="157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9"/>
      <c r="AJ548" s="153"/>
      <c r="AK548" s="160"/>
      <c r="AL548" s="9"/>
    </row>
    <row r="549" ht="15.75" customHeight="1">
      <c r="A549" s="148"/>
      <c r="B549" s="149"/>
      <c r="C549" s="150"/>
      <c r="D549" s="150"/>
      <c r="E549" s="151"/>
      <c r="F549" s="149"/>
      <c r="G549" s="148"/>
      <c r="H549" s="148"/>
      <c r="I549" s="152"/>
      <c r="J549" s="152"/>
      <c r="K549" s="9"/>
      <c r="L549" s="153"/>
      <c r="M549" s="153"/>
      <c r="N549" s="153"/>
      <c r="O549" s="153"/>
      <c r="P549" s="154"/>
      <c r="Q549" s="155"/>
      <c r="R549" s="161"/>
      <c r="S549" s="157"/>
      <c r="T549" s="158"/>
      <c r="U549" s="158"/>
      <c r="V549" s="158"/>
      <c r="W549" s="157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9"/>
      <c r="AJ549" s="153"/>
      <c r="AK549" s="160"/>
      <c r="AL549" s="9"/>
    </row>
    <row r="550" ht="15.75" customHeight="1">
      <c r="A550" s="148"/>
      <c r="B550" s="149"/>
      <c r="C550" s="150"/>
      <c r="D550" s="150"/>
      <c r="E550" s="151"/>
      <c r="F550" s="149"/>
      <c r="G550" s="148"/>
      <c r="H550" s="148"/>
      <c r="I550" s="152"/>
      <c r="J550" s="152"/>
      <c r="K550" s="9"/>
      <c r="L550" s="153"/>
      <c r="M550" s="153"/>
      <c r="N550" s="153"/>
      <c r="O550" s="153"/>
      <c r="P550" s="154"/>
      <c r="Q550" s="155"/>
      <c r="R550" s="161"/>
      <c r="S550" s="157"/>
      <c r="T550" s="158"/>
      <c r="U550" s="158"/>
      <c r="V550" s="158"/>
      <c r="W550" s="157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9"/>
      <c r="AJ550" s="153"/>
      <c r="AK550" s="160"/>
      <c r="AL550" s="9"/>
    </row>
    <row r="551" ht="15.75" customHeight="1">
      <c r="A551" s="148"/>
      <c r="B551" s="149"/>
      <c r="C551" s="150"/>
      <c r="D551" s="150"/>
      <c r="E551" s="151"/>
      <c r="F551" s="149"/>
      <c r="G551" s="148"/>
      <c r="H551" s="148"/>
      <c r="I551" s="152"/>
      <c r="J551" s="152"/>
      <c r="K551" s="9"/>
      <c r="L551" s="153"/>
      <c r="M551" s="153"/>
      <c r="N551" s="153"/>
      <c r="O551" s="153"/>
      <c r="P551" s="154"/>
      <c r="Q551" s="155"/>
      <c r="R551" s="161"/>
      <c r="S551" s="157"/>
      <c r="T551" s="158"/>
      <c r="U551" s="158"/>
      <c r="V551" s="158"/>
      <c r="W551" s="157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9"/>
      <c r="AJ551" s="153"/>
      <c r="AK551" s="160"/>
      <c r="AL551" s="9"/>
    </row>
    <row r="552" ht="15.75" customHeight="1">
      <c r="A552" s="148"/>
      <c r="B552" s="149"/>
      <c r="C552" s="150"/>
      <c r="D552" s="150"/>
      <c r="E552" s="151"/>
      <c r="F552" s="149"/>
      <c r="G552" s="148"/>
      <c r="H552" s="148"/>
      <c r="I552" s="152"/>
      <c r="J552" s="152"/>
      <c r="K552" s="9"/>
      <c r="L552" s="153"/>
      <c r="M552" s="153"/>
      <c r="N552" s="153"/>
      <c r="O552" s="153"/>
      <c r="P552" s="154"/>
      <c r="Q552" s="155"/>
      <c r="R552" s="161"/>
      <c r="S552" s="157"/>
      <c r="T552" s="158"/>
      <c r="U552" s="158"/>
      <c r="V552" s="158"/>
      <c r="W552" s="157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9"/>
      <c r="AJ552" s="153"/>
      <c r="AK552" s="160"/>
      <c r="AL552" s="9"/>
    </row>
    <row r="553" ht="15.75" customHeight="1">
      <c r="A553" s="148"/>
      <c r="B553" s="149"/>
      <c r="C553" s="150"/>
      <c r="D553" s="150"/>
      <c r="E553" s="151"/>
      <c r="F553" s="149"/>
      <c r="G553" s="148"/>
      <c r="H553" s="148"/>
      <c r="I553" s="152"/>
      <c r="J553" s="152"/>
      <c r="K553" s="9"/>
      <c r="L553" s="153"/>
      <c r="M553" s="153"/>
      <c r="N553" s="153"/>
      <c r="O553" s="153"/>
      <c r="P553" s="154"/>
      <c r="Q553" s="155"/>
      <c r="R553" s="161"/>
      <c r="S553" s="157"/>
      <c r="T553" s="158"/>
      <c r="U553" s="158"/>
      <c r="V553" s="158"/>
      <c r="W553" s="157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9"/>
      <c r="AJ553" s="153"/>
      <c r="AK553" s="160"/>
      <c r="AL553" s="9"/>
    </row>
    <row r="554" ht="15.75" customHeight="1">
      <c r="A554" s="148"/>
      <c r="B554" s="149"/>
      <c r="C554" s="150"/>
      <c r="D554" s="150"/>
      <c r="E554" s="151"/>
      <c r="F554" s="149"/>
      <c r="G554" s="148"/>
      <c r="H554" s="148"/>
      <c r="I554" s="152"/>
      <c r="J554" s="152"/>
      <c r="K554" s="9"/>
      <c r="L554" s="153"/>
      <c r="M554" s="153"/>
      <c r="N554" s="153"/>
      <c r="O554" s="153"/>
      <c r="P554" s="154"/>
      <c r="Q554" s="155"/>
      <c r="R554" s="161"/>
      <c r="S554" s="157"/>
      <c r="T554" s="158"/>
      <c r="U554" s="158"/>
      <c r="V554" s="158"/>
      <c r="W554" s="157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9"/>
      <c r="AJ554" s="153"/>
      <c r="AK554" s="160"/>
      <c r="AL554" s="9"/>
    </row>
    <row r="555" ht="15.75" customHeight="1">
      <c r="A555" s="148"/>
      <c r="B555" s="149"/>
      <c r="C555" s="150"/>
      <c r="D555" s="150"/>
      <c r="E555" s="151"/>
      <c r="F555" s="149"/>
      <c r="G555" s="148"/>
      <c r="H555" s="148"/>
      <c r="I555" s="152"/>
      <c r="J555" s="152"/>
      <c r="K555" s="9"/>
      <c r="L555" s="153"/>
      <c r="M555" s="153"/>
      <c r="N555" s="153"/>
      <c r="O555" s="153"/>
      <c r="P555" s="154"/>
      <c r="Q555" s="155"/>
      <c r="R555" s="161"/>
      <c r="S555" s="157"/>
      <c r="T555" s="158"/>
      <c r="U555" s="158"/>
      <c r="V555" s="158"/>
      <c r="W555" s="157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9"/>
      <c r="AJ555" s="153"/>
      <c r="AK555" s="160"/>
      <c r="AL555" s="9"/>
    </row>
    <row r="556" ht="15.75" customHeight="1">
      <c r="A556" s="148"/>
      <c r="B556" s="149"/>
      <c r="C556" s="150"/>
      <c r="D556" s="150"/>
      <c r="E556" s="151"/>
      <c r="F556" s="149"/>
      <c r="G556" s="148"/>
      <c r="H556" s="148"/>
      <c r="I556" s="152"/>
      <c r="J556" s="152"/>
      <c r="K556" s="9"/>
      <c r="L556" s="153"/>
      <c r="M556" s="153"/>
      <c r="N556" s="153"/>
      <c r="O556" s="153"/>
      <c r="P556" s="154"/>
      <c r="Q556" s="155"/>
      <c r="R556" s="161"/>
      <c r="S556" s="157"/>
      <c r="T556" s="158"/>
      <c r="U556" s="158"/>
      <c r="V556" s="158"/>
      <c r="W556" s="157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9"/>
      <c r="AJ556" s="153"/>
      <c r="AK556" s="160"/>
      <c r="AL556" s="9"/>
    </row>
    <row r="557" ht="15.75" customHeight="1">
      <c r="A557" s="148"/>
      <c r="B557" s="149"/>
      <c r="C557" s="150"/>
      <c r="D557" s="150"/>
      <c r="E557" s="151"/>
      <c r="F557" s="149"/>
      <c r="G557" s="148"/>
      <c r="H557" s="148"/>
      <c r="I557" s="152"/>
      <c r="J557" s="152"/>
      <c r="K557" s="9"/>
      <c r="L557" s="153"/>
      <c r="M557" s="153"/>
      <c r="N557" s="153"/>
      <c r="O557" s="153"/>
      <c r="P557" s="154"/>
      <c r="Q557" s="155"/>
      <c r="R557" s="161"/>
      <c r="S557" s="157"/>
      <c r="T557" s="158"/>
      <c r="U557" s="158"/>
      <c r="V557" s="158"/>
      <c r="W557" s="157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9"/>
      <c r="AJ557" s="153"/>
      <c r="AK557" s="160"/>
      <c r="AL557" s="9"/>
    </row>
    <row r="558" ht="15.75" customHeight="1">
      <c r="A558" s="148"/>
      <c r="B558" s="149"/>
      <c r="C558" s="150"/>
      <c r="D558" s="150"/>
      <c r="E558" s="151"/>
      <c r="F558" s="149"/>
      <c r="G558" s="148"/>
      <c r="H558" s="148"/>
      <c r="I558" s="152"/>
      <c r="J558" s="152"/>
      <c r="K558" s="9"/>
      <c r="L558" s="153"/>
      <c r="M558" s="153"/>
      <c r="N558" s="153"/>
      <c r="O558" s="153"/>
      <c r="P558" s="154"/>
      <c r="Q558" s="155"/>
      <c r="R558" s="161"/>
      <c r="S558" s="157"/>
      <c r="T558" s="158"/>
      <c r="U558" s="158"/>
      <c r="V558" s="158"/>
      <c r="W558" s="157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9"/>
      <c r="AJ558" s="153"/>
      <c r="AK558" s="160"/>
      <c r="AL558" s="9"/>
    </row>
    <row r="559" ht="15.75" customHeight="1">
      <c r="A559" s="148"/>
      <c r="B559" s="149"/>
      <c r="C559" s="150"/>
      <c r="D559" s="150"/>
      <c r="E559" s="151"/>
      <c r="F559" s="149"/>
      <c r="G559" s="148"/>
      <c r="H559" s="148"/>
      <c r="I559" s="152"/>
      <c r="J559" s="152"/>
      <c r="K559" s="9"/>
      <c r="L559" s="153"/>
      <c r="M559" s="153"/>
      <c r="N559" s="153"/>
      <c r="O559" s="153"/>
      <c r="P559" s="154"/>
      <c r="Q559" s="155"/>
      <c r="R559" s="161"/>
      <c r="S559" s="157"/>
      <c r="T559" s="158"/>
      <c r="U559" s="158"/>
      <c r="V559" s="158"/>
      <c r="W559" s="157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9"/>
      <c r="AJ559" s="153"/>
      <c r="AK559" s="160"/>
      <c r="AL559" s="9"/>
    </row>
    <row r="560" ht="15.75" customHeight="1">
      <c r="A560" s="148"/>
      <c r="B560" s="149"/>
      <c r="C560" s="150"/>
      <c r="D560" s="150"/>
      <c r="E560" s="151"/>
      <c r="F560" s="149"/>
      <c r="G560" s="148"/>
      <c r="H560" s="148"/>
      <c r="I560" s="152"/>
      <c r="J560" s="152"/>
      <c r="K560" s="9"/>
      <c r="L560" s="153"/>
      <c r="M560" s="153"/>
      <c r="N560" s="153"/>
      <c r="O560" s="153"/>
      <c r="P560" s="154"/>
      <c r="Q560" s="155"/>
      <c r="R560" s="161"/>
      <c r="S560" s="157"/>
      <c r="T560" s="158"/>
      <c r="U560" s="158"/>
      <c r="V560" s="158"/>
      <c r="W560" s="157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9"/>
      <c r="AJ560" s="153"/>
      <c r="AK560" s="160"/>
      <c r="AL560" s="9"/>
    </row>
    <row r="561" ht="15.75" customHeight="1">
      <c r="A561" s="148"/>
      <c r="B561" s="149"/>
      <c r="C561" s="150"/>
      <c r="D561" s="150"/>
      <c r="E561" s="151"/>
      <c r="F561" s="149"/>
      <c r="G561" s="148"/>
      <c r="H561" s="148"/>
      <c r="I561" s="152"/>
      <c r="J561" s="152"/>
      <c r="K561" s="9"/>
      <c r="L561" s="153"/>
      <c r="M561" s="153"/>
      <c r="N561" s="153"/>
      <c r="O561" s="153"/>
      <c r="P561" s="154"/>
      <c r="Q561" s="155"/>
      <c r="R561" s="161"/>
      <c r="S561" s="157"/>
      <c r="T561" s="158"/>
      <c r="U561" s="158"/>
      <c r="V561" s="158"/>
      <c r="W561" s="157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9"/>
      <c r="AJ561" s="153"/>
      <c r="AK561" s="160"/>
      <c r="AL561" s="9"/>
    </row>
    <row r="562" ht="15.75" customHeight="1">
      <c r="A562" s="148"/>
      <c r="B562" s="149"/>
      <c r="C562" s="150"/>
      <c r="D562" s="150"/>
      <c r="E562" s="151"/>
      <c r="F562" s="149"/>
      <c r="G562" s="148"/>
      <c r="H562" s="148"/>
      <c r="I562" s="152"/>
      <c r="J562" s="152"/>
      <c r="K562" s="9"/>
      <c r="L562" s="153"/>
      <c r="M562" s="153"/>
      <c r="N562" s="153"/>
      <c r="O562" s="153"/>
      <c r="P562" s="154"/>
      <c r="Q562" s="155"/>
      <c r="R562" s="161"/>
      <c r="S562" s="157"/>
      <c r="T562" s="158"/>
      <c r="U562" s="158"/>
      <c r="V562" s="158"/>
      <c r="W562" s="157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9"/>
      <c r="AJ562" s="153"/>
      <c r="AK562" s="160"/>
      <c r="AL562" s="9"/>
    </row>
    <row r="563" ht="15.75" customHeight="1">
      <c r="A563" s="148"/>
      <c r="B563" s="149"/>
      <c r="C563" s="150"/>
      <c r="D563" s="150"/>
      <c r="E563" s="151"/>
      <c r="F563" s="149"/>
      <c r="G563" s="148"/>
      <c r="H563" s="148"/>
      <c r="I563" s="152"/>
      <c r="J563" s="152"/>
      <c r="K563" s="9"/>
      <c r="L563" s="153"/>
      <c r="M563" s="153"/>
      <c r="N563" s="153"/>
      <c r="O563" s="153"/>
      <c r="P563" s="154"/>
      <c r="Q563" s="155"/>
      <c r="R563" s="161"/>
      <c r="S563" s="157"/>
      <c r="T563" s="158"/>
      <c r="U563" s="158"/>
      <c r="V563" s="158"/>
      <c r="W563" s="157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9"/>
      <c r="AJ563" s="153"/>
      <c r="AK563" s="160"/>
      <c r="AL563" s="9"/>
    </row>
    <row r="564" ht="15.75" customHeight="1">
      <c r="A564" s="148"/>
      <c r="B564" s="149"/>
      <c r="C564" s="150"/>
      <c r="D564" s="150"/>
      <c r="E564" s="151"/>
      <c r="F564" s="149"/>
      <c r="G564" s="148"/>
      <c r="H564" s="148"/>
      <c r="I564" s="152"/>
      <c r="J564" s="152"/>
      <c r="K564" s="9"/>
      <c r="L564" s="153"/>
      <c r="M564" s="153"/>
      <c r="N564" s="153"/>
      <c r="O564" s="153"/>
      <c r="P564" s="154"/>
      <c r="Q564" s="155"/>
      <c r="R564" s="161"/>
      <c r="S564" s="157"/>
      <c r="T564" s="158"/>
      <c r="U564" s="158"/>
      <c r="V564" s="158"/>
      <c r="W564" s="157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9"/>
      <c r="AJ564" s="153"/>
      <c r="AK564" s="160"/>
      <c r="AL564" s="9"/>
    </row>
    <row r="565" ht="15.75" customHeight="1">
      <c r="A565" s="148"/>
      <c r="B565" s="149"/>
      <c r="C565" s="150"/>
      <c r="D565" s="150"/>
      <c r="E565" s="151"/>
      <c r="F565" s="149"/>
      <c r="G565" s="148"/>
      <c r="H565" s="148"/>
      <c r="I565" s="152"/>
      <c r="J565" s="152"/>
      <c r="K565" s="9"/>
      <c r="L565" s="153"/>
      <c r="M565" s="153"/>
      <c r="N565" s="153"/>
      <c r="O565" s="153"/>
      <c r="P565" s="154"/>
      <c r="Q565" s="155"/>
      <c r="R565" s="161"/>
      <c r="S565" s="157"/>
      <c r="T565" s="158"/>
      <c r="U565" s="158"/>
      <c r="V565" s="158"/>
      <c r="W565" s="157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9"/>
      <c r="AJ565" s="153"/>
      <c r="AK565" s="160"/>
      <c r="AL565" s="9"/>
    </row>
    <row r="566" ht="15.75" customHeight="1">
      <c r="A566" s="148"/>
      <c r="B566" s="149"/>
      <c r="C566" s="150"/>
      <c r="D566" s="150"/>
      <c r="E566" s="151"/>
      <c r="F566" s="149"/>
      <c r="G566" s="148"/>
      <c r="H566" s="148"/>
      <c r="I566" s="152"/>
      <c r="J566" s="152"/>
      <c r="K566" s="9"/>
      <c r="L566" s="153"/>
      <c r="M566" s="153"/>
      <c r="N566" s="153"/>
      <c r="O566" s="153"/>
      <c r="P566" s="154"/>
      <c r="Q566" s="155"/>
      <c r="R566" s="161"/>
      <c r="S566" s="157"/>
      <c r="T566" s="158"/>
      <c r="U566" s="158"/>
      <c r="V566" s="158"/>
      <c r="W566" s="157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9"/>
      <c r="AJ566" s="153"/>
      <c r="AK566" s="160"/>
      <c r="AL566" s="9"/>
    </row>
    <row r="567" ht="15.75" customHeight="1">
      <c r="A567" s="148"/>
      <c r="B567" s="149"/>
      <c r="C567" s="150"/>
      <c r="D567" s="150"/>
      <c r="E567" s="151"/>
      <c r="F567" s="149"/>
      <c r="G567" s="148"/>
      <c r="H567" s="148"/>
      <c r="I567" s="152"/>
      <c r="J567" s="152"/>
      <c r="K567" s="9"/>
      <c r="L567" s="153"/>
      <c r="M567" s="153"/>
      <c r="N567" s="153"/>
      <c r="O567" s="153"/>
      <c r="P567" s="154"/>
      <c r="Q567" s="155"/>
      <c r="R567" s="161"/>
      <c r="S567" s="157"/>
      <c r="T567" s="158"/>
      <c r="U567" s="158"/>
      <c r="V567" s="158"/>
      <c r="W567" s="157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9"/>
      <c r="AJ567" s="153"/>
      <c r="AK567" s="160"/>
      <c r="AL567" s="9"/>
    </row>
    <row r="568" ht="15.75" customHeight="1">
      <c r="A568" s="148"/>
      <c r="B568" s="149"/>
      <c r="C568" s="150"/>
      <c r="D568" s="150"/>
      <c r="E568" s="151"/>
      <c r="F568" s="149"/>
      <c r="G568" s="148"/>
      <c r="H568" s="148"/>
      <c r="I568" s="152"/>
      <c r="J568" s="152"/>
      <c r="K568" s="9"/>
      <c r="L568" s="153"/>
      <c r="M568" s="153"/>
      <c r="N568" s="153"/>
      <c r="O568" s="153"/>
      <c r="P568" s="154"/>
      <c r="Q568" s="155"/>
      <c r="R568" s="161"/>
      <c r="S568" s="157"/>
      <c r="T568" s="158"/>
      <c r="U568" s="158"/>
      <c r="V568" s="158"/>
      <c r="W568" s="157"/>
      <c r="X568" s="159"/>
      <c r="Y568" s="159"/>
      <c r="Z568" s="159"/>
      <c r="AA568" s="159"/>
      <c r="AB568" s="159"/>
      <c r="AC568" s="159"/>
      <c r="AD568" s="159"/>
      <c r="AE568" s="159"/>
      <c r="AF568" s="159"/>
      <c r="AG568" s="159"/>
      <c r="AH568" s="159"/>
      <c r="AI568" s="9"/>
      <c r="AJ568" s="153"/>
      <c r="AK568" s="160"/>
      <c r="AL568" s="9"/>
    </row>
    <row r="569" ht="15.75" customHeight="1">
      <c r="A569" s="148"/>
      <c r="B569" s="149"/>
      <c r="C569" s="150"/>
      <c r="D569" s="150"/>
      <c r="E569" s="151"/>
      <c r="F569" s="149"/>
      <c r="G569" s="148"/>
      <c r="H569" s="148"/>
      <c r="I569" s="152"/>
      <c r="J569" s="152"/>
      <c r="K569" s="9"/>
      <c r="L569" s="153"/>
      <c r="M569" s="153"/>
      <c r="N569" s="153"/>
      <c r="O569" s="153"/>
      <c r="P569" s="154"/>
      <c r="Q569" s="155"/>
      <c r="R569" s="161"/>
      <c r="S569" s="157"/>
      <c r="T569" s="158"/>
      <c r="U569" s="158"/>
      <c r="V569" s="158"/>
      <c r="W569" s="157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9"/>
      <c r="AJ569" s="153"/>
      <c r="AK569" s="160"/>
      <c r="AL569" s="9"/>
    </row>
    <row r="570" ht="15.75" customHeight="1">
      <c r="A570" s="148"/>
      <c r="B570" s="149"/>
      <c r="C570" s="150"/>
      <c r="D570" s="150"/>
      <c r="E570" s="151"/>
      <c r="F570" s="149"/>
      <c r="G570" s="148"/>
      <c r="H570" s="148"/>
      <c r="I570" s="152"/>
      <c r="J570" s="152"/>
      <c r="K570" s="9"/>
      <c r="L570" s="153"/>
      <c r="M570" s="153"/>
      <c r="N570" s="153"/>
      <c r="O570" s="153"/>
      <c r="P570" s="154"/>
      <c r="Q570" s="155"/>
      <c r="R570" s="161"/>
      <c r="S570" s="157"/>
      <c r="T570" s="158"/>
      <c r="U570" s="158"/>
      <c r="V570" s="158"/>
      <c r="W570" s="157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9"/>
      <c r="AJ570" s="153"/>
      <c r="AK570" s="160"/>
      <c r="AL570" s="9"/>
    </row>
    <row r="571" ht="15.75" customHeight="1">
      <c r="A571" s="148"/>
      <c r="B571" s="149"/>
      <c r="C571" s="150"/>
      <c r="D571" s="150"/>
      <c r="E571" s="151"/>
      <c r="F571" s="149"/>
      <c r="G571" s="148"/>
      <c r="H571" s="148"/>
      <c r="I571" s="152"/>
      <c r="J571" s="152"/>
      <c r="K571" s="9"/>
      <c r="L571" s="153"/>
      <c r="M571" s="153"/>
      <c r="N571" s="153"/>
      <c r="O571" s="153"/>
      <c r="P571" s="154"/>
      <c r="Q571" s="155"/>
      <c r="R571" s="161"/>
      <c r="S571" s="157"/>
      <c r="T571" s="158"/>
      <c r="U571" s="158"/>
      <c r="V571" s="158"/>
      <c r="W571" s="157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9"/>
      <c r="AJ571" s="153"/>
      <c r="AK571" s="160"/>
      <c r="AL571" s="9"/>
    </row>
    <row r="572" ht="15.75" customHeight="1">
      <c r="A572" s="148"/>
      <c r="B572" s="149"/>
      <c r="C572" s="150"/>
      <c r="D572" s="150"/>
      <c r="E572" s="151"/>
      <c r="F572" s="149"/>
      <c r="G572" s="148"/>
      <c r="H572" s="148"/>
      <c r="I572" s="152"/>
      <c r="J572" s="152"/>
      <c r="K572" s="9"/>
      <c r="L572" s="153"/>
      <c r="M572" s="153"/>
      <c r="N572" s="153"/>
      <c r="O572" s="153"/>
      <c r="P572" s="154"/>
      <c r="Q572" s="155"/>
      <c r="R572" s="161"/>
      <c r="S572" s="157"/>
      <c r="T572" s="158"/>
      <c r="U572" s="158"/>
      <c r="V572" s="158"/>
      <c r="W572" s="157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9"/>
      <c r="AJ572" s="153"/>
      <c r="AK572" s="160"/>
      <c r="AL572" s="9"/>
    </row>
    <row r="573" ht="15.75" customHeight="1">
      <c r="A573" s="148"/>
      <c r="B573" s="149"/>
      <c r="C573" s="150"/>
      <c r="D573" s="150"/>
      <c r="E573" s="151"/>
      <c r="F573" s="149"/>
      <c r="G573" s="148"/>
      <c r="H573" s="148"/>
      <c r="I573" s="152"/>
      <c r="J573" s="152"/>
      <c r="K573" s="9"/>
      <c r="L573" s="153"/>
      <c r="M573" s="153"/>
      <c r="N573" s="153"/>
      <c r="O573" s="153"/>
      <c r="P573" s="154"/>
      <c r="Q573" s="155"/>
      <c r="R573" s="161"/>
      <c r="S573" s="157"/>
      <c r="T573" s="158"/>
      <c r="U573" s="158"/>
      <c r="V573" s="158"/>
      <c r="W573" s="157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9"/>
      <c r="AJ573" s="153"/>
      <c r="AK573" s="160"/>
      <c r="AL573" s="9"/>
    </row>
    <row r="574" ht="15.75" customHeight="1">
      <c r="A574" s="148"/>
      <c r="B574" s="149"/>
      <c r="C574" s="150"/>
      <c r="D574" s="150"/>
      <c r="E574" s="151"/>
      <c r="F574" s="149"/>
      <c r="G574" s="148"/>
      <c r="H574" s="148"/>
      <c r="I574" s="152"/>
      <c r="J574" s="152"/>
      <c r="K574" s="9"/>
      <c r="L574" s="153"/>
      <c r="M574" s="153"/>
      <c r="N574" s="153"/>
      <c r="O574" s="153"/>
      <c r="P574" s="154"/>
      <c r="Q574" s="155"/>
      <c r="R574" s="161"/>
      <c r="S574" s="157"/>
      <c r="T574" s="158"/>
      <c r="U574" s="158"/>
      <c r="V574" s="158"/>
      <c r="W574" s="157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9"/>
      <c r="AJ574" s="153"/>
      <c r="AK574" s="160"/>
      <c r="AL574" s="9"/>
    </row>
    <row r="575" ht="15.75" customHeight="1">
      <c r="A575" s="148"/>
      <c r="B575" s="149"/>
      <c r="C575" s="150"/>
      <c r="D575" s="150"/>
      <c r="E575" s="151"/>
      <c r="F575" s="149"/>
      <c r="G575" s="148"/>
      <c r="H575" s="148"/>
      <c r="I575" s="152"/>
      <c r="J575" s="152"/>
      <c r="K575" s="9"/>
      <c r="L575" s="153"/>
      <c r="M575" s="153"/>
      <c r="N575" s="153"/>
      <c r="O575" s="153"/>
      <c r="P575" s="154"/>
      <c r="Q575" s="155"/>
      <c r="R575" s="161"/>
      <c r="S575" s="157"/>
      <c r="T575" s="158"/>
      <c r="U575" s="158"/>
      <c r="V575" s="158"/>
      <c r="W575" s="157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9"/>
      <c r="AJ575" s="153"/>
      <c r="AK575" s="160"/>
      <c r="AL575" s="9"/>
    </row>
    <row r="576" ht="15.75" customHeight="1">
      <c r="A576" s="148"/>
      <c r="B576" s="149"/>
      <c r="C576" s="150"/>
      <c r="D576" s="150"/>
      <c r="E576" s="151"/>
      <c r="F576" s="149"/>
      <c r="G576" s="148"/>
      <c r="H576" s="148"/>
      <c r="I576" s="152"/>
      <c r="J576" s="152"/>
      <c r="K576" s="9"/>
      <c r="L576" s="153"/>
      <c r="M576" s="153"/>
      <c r="N576" s="153"/>
      <c r="O576" s="153"/>
      <c r="P576" s="154"/>
      <c r="Q576" s="155"/>
      <c r="R576" s="161"/>
      <c r="S576" s="157"/>
      <c r="T576" s="158"/>
      <c r="U576" s="158"/>
      <c r="V576" s="158"/>
      <c r="W576" s="157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9"/>
      <c r="AJ576" s="153"/>
      <c r="AK576" s="160"/>
      <c r="AL576" s="9"/>
    </row>
    <row r="577" ht="15.75" customHeight="1">
      <c r="A577" s="148"/>
      <c r="B577" s="149"/>
      <c r="C577" s="150"/>
      <c r="D577" s="150"/>
      <c r="E577" s="151"/>
      <c r="F577" s="149"/>
      <c r="G577" s="148"/>
      <c r="H577" s="148"/>
      <c r="I577" s="152"/>
      <c r="J577" s="152"/>
      <c r="K577" s="9"/>
      <c r="L577" s="153"/>
      <c r="M577" s="153"/>
      <c r="N577" s="153"/>
      <c r="O577" s="153"/>
      <c r="P577" s="154"/>
      <c r="Q577" s="155"/>
      <c r="R577" s="161"/>
      <c r="S577" s="157"/>
      <c r="T577" s="158"/>
      <c r="U577" s="158"/>
      <c r="V577" s="158"/>
      <c r="W577" s="157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9"/>
      <c r="AJ577" s="153"/>
      <c r="AK577" s="160"/>
      <c r="AL577" s="9"/>
    </row>
    <row r="578" ht="15.75" customHeight="1">
      <c r="A578" s="148"/>
      <c r="B578" s="149"/>
      <c r="C578" s="150"/>
      <c r="D578" s="150"/>
      <c r="E578" s="151"/>
      <c r="F578" s="149"/>
      <c r="G578" s="148"/>
      <c r="H578" s="148"/>
      <c r="I578" s="152"/>
      <c r="J578" s="152"/>
      <c r="K578" s="9"/>
      <c r="L578" s="153"/>
      <c r="M578" s="153"/>
      <c r="N578" s="153"/>
      <c r="O578" s="153"/>
      <c r="P578" s="154"/>
      <c r="Q578" s="155"/>
      <c r="R578" s="161"/>
      <c r="S578" s="157"/>
      <c r="T578" s="158"/>
      <c r="U578" s="158"/>
      <c r="V578" s="158"/>
      <c r="W578" s="157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9"/>
      <c r="AJ578" s="153"/>
      <c r="AK578" s="160"/>
      <c r="AL578" s="9"/>
    </row>
    <row r="579" ht="15.75" customHeight="1">
      <c r="A579" s="148"/>
      <c r="B579" s="149"/>
      <c r="C579" s="150"/>
      <c r="D579" s="150"/>
      <c r="E579" s="151"/>
      <c r="F579" s="149"/>
      <c r="G579" s="148"/>
      <c r="H579" s="148"/>
      <c r="I579" s="152"/>
      <c r="J579" s="152"/>
      <c r="K579" s="9"/>
      <c r="L579" s="153"/>
      <c r="M579" s="153"/>
      <c r="N579" s="153"/>
      <c r="O579" s="153"/>
      <c r="P579" s="154"/>
      <c r="Q579" s="155"/>
      <c r="R579" s="161"/>
      <c r="S579" s="157"/>
      <c r="T579" s="158"/>
      <c r="U579" s="158"/>
      <c r="V579" s="158"/>
      <c r="W579" s="157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9"/>
      <c r="AJ579" s="153"/>
      <c r="AK579" s="160"/>
      <c r="AL579" s="9"/>
    </row>
    <row r="580" ht="15.75" customHeight="1">
      <c r="A580" s="148"/>
      <c r="B580" s="149"/>
      <c r="C580" s="150"/>
      <c r="D580" s="150"/>
      <c r="E580" s="151"/>
      <c r="F580" s="149"/>
      <c r="G580" s="148"/>
      <c r="H580" s="148"/>
      <c r="I580" s="152"/>
      <c r="J580" s="152"/>
      <c r="K580" s="9"/>
      <c r="L580" s="153"/>
      <c r="M580" s="153"/>
      <c r="N580" s="153"/>
      <c r="O580" s="153"/>
      <c r="P580" s="154"/>
      <c r="Q580" s="155"/>
      <c r="R580" s="161"/>
      <c r="S580" s="157"/>
      <c r="T580" s="158"/>
      <c r="U580" s="158"/>
      <c r="V580" s="158"/>
      <c r="W580" s="157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9"/>
      <c r="AJ580" s="153"/>
      <c r="AK580" s="160"/>
      <c r="AL580" s="9"/>
    </row>
    <row r="581" ht="15.75" customHeight="1">
      <c r="A581" s="148"/>
      <c r="B581" s="149"/>
      <c r="C581" s="150"/>
      <c r="D581" s="150"/>
      <c r="E581" s="151"/>
      <c r="F581" s="149"/>
      <c r="G581" s="148"/>
      <c r="H581" s="148"/>
      <c r="I581" s="152"/>
      <c r="J581" s="152"/>
      <c r="K581" s="9"/>
      <c r="L581" s="153"/>
      <c r="M581" s="153"/>
      <c r="N581" s="153"/>
      <c r="O581" s="153"/>
      <c r="P581" s="154"/>
      <c r="Q581" s="155"/>
      <c r="R581" s="161"/>
      <c r="S581" s="157"/>
      <c r="T581" s="158"/>
      <c r="U581" s="158"/>
      <c r="V581" s="158"/>
      <c r="W581" s="157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9"/>
      <c r="AJ581" s="153"/>
      <c r="AK581" s="160"/>
      <c r="AL581" s="9"/>
    </row>
    <row r="582" ht="15.75" customHeight="1">
      <c r="A582" s="148"/>
      <c r="B582" s="149"/>
      <c r="C582" s="150"/>
      <c r="D582" s="150"/>
      <c r="E582" s="151"/>
      <c r="F582" s="149"/>
      <c r="G582" s="148"/>
      <c r="H582" s="148"/>
      <c r="I582" s="152"/>
      <c r="J582" s="152"/>
      <c r="K582" s="9"/>
      <c r="L582" s="153"/>
      <c r="M582" s="153"/>
      <c r="N582" s="153"/>
      <c r="O582" s="153"/>
      <c r="P582" s="154"/>
      <c r="Q582" s="155"/>
      <c r="R582" s="161"/>
      <c r="S582" s="157"/>
      <c r="T582" s="158"/>
      <c r="U582" s="158"/>
      <c r="V582" s="158"/>
      <c r="W582" s="157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9"/>
      <c r="AJ582" s="153"/>
      <c r="AK582" s="160"/>
      <c r="AL582" s="9"/>
    </row>
    <row r="583" ht="15.75" customHeight="1">
      <c r="A583" s="148"/>
      <c r="B583" s="149"/>
      <c r="C583" s="150"/>
      <c r="D583" s="150"/>
      <c r="E583" s="151"/>
      <c r="F583" s="149"/>
      <c r="G583" s="148"/>
      <c r="H583" s="148"/>
      <c r="I583" s="152"/>
      <c r="J583" s="152"/>
      <c r="K583" s="9"/>
      <c r="L583" s="153"/>
      <c r="M583" s="153"/>
      <c r="N583" s="153"/>
      <c r="O583" s="153"/>
      <c r="P583" s="154"/>
      <c r="Q583" s="155"/>
      <c r="R583" s="161"/>
      <c r="S583" s="157"/>
      <c r="T583" s="158"/>
      <c r="U583" s="158"/>
      <c r="V583" s="158"/>
      <c r="W583" s="157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9"/>
      <c r="AJ583" s="153"/>
      <c r="AK583" s="160"/>
      <c r="AL583" s="9"/>
    </row>
    <row r="584" ht="15.75" customHeight="1">
      <c r="A584" s="148"/>
      <c r="B584" s="149"/>
      <c r="C584" s="150"/>
      <c r="D584" s="150"/>
      <c r="E584" s="151"/>
      <c r="F584" s="149"/>
      <c r="G584" s="148"/>
      <c r="H584" s="148"/>
      <c r="I584" s="152"/>
      <c r="J584" s="152"/>
      <c r="K584" s="9"/>
      <c r="L584" s="153"/>
      <c r="M584" s="153"/>
      <c r="N584" s="153"/>
      <c r="O584" s="153"/>
      <c r="P584" s="154"/>
      <c r="Q584" s="155"/>
      <c r="R584" s="161"/>
      <c r="S584" s="157"/>
      <c r="T584" s="158"/>
      <c r="U584" s="158"/>
      <c r="V584" s="158"/>
      <c r="W584" s="157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9"/>
      <c r="AJ584" s="153"/>
      <c r="AK584" s="160"/>
      <c r="AL584" s="9"/>
    </row>
    <row r="585" ht="15.75" customHeight="1">
      <c r="A585" s="148"/>
      <c r="B585" s="149"/>
      <c r="C585" s="150"/>
      <c r="D585" s="150"/>
      <c r="E585" s="151"/>
      <c r="F585" s="149"/>
      <c r="G585" s="148"/>
      <c r="H585" s="148"/>
      <c r="I585" s="152"/>
      <c r="J585" s="152"/>
      <c r="K585" s="9"/>
      <c r="L585" s="153"/>
      <c r="M585" s="153"/>
      <c r="N585" s="153"/>
      <c r="O585" s="153"/>
      <c r="P585" s="154"/>
      <c r="Q585" s="155"/>
      <c r="R585" s="161"/>
      <c r="S585" s="157"/>
      <c r="T585" s="158"/>
      <c r="U585" s="158"/>
      <c r="V585" s="158"/>
      <c r="W585" s="157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9"/>
      <c r="AJ585" s="153"/>
      <c r="AK585" s="160"/>
      <c r="AL585" s="9"/>
    </row>
    <row r="586" ht="15.75" customHeight="1">
      <c r="A586" s="148"/>
      <c r="B586" s="149"/>
      <c r="C586" s="150"/>
      <c r="D586" s="150"/>
      <c r="E586" s="151"/>
      <c r="F586" s="149"/>
      <c r="G586" s="148"/>
      <c r="H586" s="148"/>
      <c r="I586" s="152"/>
      <c r="J586" s="152"/>
      <c r="K586" s="9"/>
      <c r="L586" s="153"/>
      <c r="M586" s="153"/>
      <c r="N586" s="153"/>
      <c r="O586" s="153"/>
      <c r="P586" s="154"/>
      <c r="Q586" s="155"/>
      <c r="R586" s="161"/>
      <c r="S586" s="157"/>
      <c r="T586" s="158"/>
      <c r="U586" s="158"/>
      <c r="V586" s="158"/>
      <c r="W586" s="157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9"/>
      <c r="AJ586" s="153"/>
      <c r="AK586" s="160"/>
      <c r="AL586" s="9"/>
    </row>
    <row r="587" ht="15.75" customHeight="1">
      <c r="A587" s="148"/>
      <c r="B587" s="149"/>
      <c r="C587" s="150"/>
      <c r="D587" s="150"/>
      <c r="E587" s="151"/>
      <c r="F587" s="149"/>
      <c r="G587" s="148"/>
      <c r="H587" s="148"/>
      <c r="I587" s="152"/>
      <c r="J587" s="152"/>
      <c r="K587" s="9"/>
      <c r="L587" s="153"/>
      <c r="M587" s="153"/>
      <c r="N587" s="153"/>
      <c r="O587" s="153"/>
      <c r="P587" s="154"/>
      <c r="Q587" s="155"/>
      <c r="R587" s="161"/>
      <c r="S587" s="157"/>
      <c r="T587" s="158"/>
      <c r="U587" s="158"/>
      <c r="V587" s="158"/>
      <c r="W587" s="157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9"/>
      <c r="AJ587" s="153"/>
      <c r="AK587" s="160"/>
      <c r="AL587" s="9"/>
    </row>
    <row r="588" ht="15.75" customHeight="1">
      <c r="A588" s="148"/>
      <c r="B588" s="149"/>
      <c r="C588" s="150"/>
      <c r="D588" s="150"/>
      <c r="E588" s="151"/>
      <c r="F588" s="149"/>
      <c r="G588" s="148"/>
      <c r="H588" s="148"/>
      <c r="I588" s="152"/>
      <c r="J588" s="152"/>
      <c r="K588" s="9"/>
      <c r="L588" s="153"/>
      <c r="M588" s="153"/>
      <c r="N588" s="153"/>
      <c r="O588" s="153"/>
      <c r="P588" s="154"/>
      <c r="Q588" s="155"/>
      <c r="R588" s="161"/>
      <c r="S588" s="157"/>
      <c r="T588" s="158"/>
      <c r="U588" s="158"/>
      <c r="V588" s="158"/>
      <c r="W588" s="157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9"/>
      <c r="AJ588" s="153"/>
      <c r="AK588" s="160"/>
      <c r="AL588" s="9"/>
    </row>
    <row r="589" ht="15.75" customHeight="1">
      <c r="A589" s="148"/>
      <c r="B589" s="149"/>
      <c r="C589" s="150"/>
      <c r="D589" s="150"/>
      <c r="E589" s="151"/>
      <c r="F589" s="149"/>
      <c r="G589" s="148"/>
      <c r="H589" s="148"/>
      <c r="I589" s="152"/>
      <c r="J589" s="152"/>
      <c r="K589" s="9"/>
      <c r="L589" s="153"/>
      <c r="M589" s="153"/>
      <c r="N589" s="153"/>
      <c r="O589" s="153"/>
      <c r="P589" s="154"/>
      <c r="Q589" s="155"/>
      <c r="R589" s="161"/>
      <c r="S589" s="157"/>
      <c r="T589" s="158"/>
      <c r="U589" s="158"/>
      <c r="V589" s="158"/>
      <c r="W589" s="157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9"/>
      <c r="AJ589" s="153"/>
      <c r="AK589" s="160"/>
      <c r="AL589" s="9"/>
    </row>
    <row r="590" ht="15.75" customHeight="1">
      <c r="A590" s="148"/>
      <c r="B590" s="149"/>
      <c r="C590" s="150"/>
      <c r="D590" s="150"/>
      <c r="E590" s="151"/>
      <c r="F590" s="149"/>
      <c r="G590" s="148"/>
      <c r="H590" s="148"/>
      <c r="I590" s="152"/>
      <c r="J590" s="152"/>
      <c r="K590" s="9"/>
      <c r="L590" s="153"/>
      <c r="M590" s="153"/>
      <c r="N590" s="153"/>
      <c r="O590" s="153"/>
      <c r="P590" s="154"/>
      <c r="Q590" s="155"/>
      <c r="R590" s="161"/>
      <c r="S590" s="157"/>
      <c r="T590" s="158"/>
      <c r="U590" s="158"/>
      <c r="V590" s="158"/>
      <c r="W590" s="157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9"/>
      <c r="AJ590" s="153"/>
      <c r="AK590" s="160"/>
      <c r="AL590" s="9"/>
    </row>
    <row r="591" ht="15.75" customHeight="1">
      <c r="A591" s="148"/>
      <c r="B591" s="149"/>
      <c r="C591" s="150"/>
      <c r="D591" s="150"/>
      <c r="E591" s="151"/>
      <c r="F591" s="149"/>
      <c r="G591" s="148"/>
      <c r="H591" s="148"/>
      <c r="I591" s="152"/>
      <c r="J591" s="152"/>
      <c r="K591" s="9"/>
      <c r="L591" s="153"/>
      <c r="M591" s="153"/>
      <c r="N591" s="153"/>
      <c r="O591" s="153"/>
      <c r="P591" s="154"/>
      <c r="Q591" s="155"/>
      <c r="R591" s="161"/>
      <c r="S591" s="157"/>
      <c r="T591" s="158"/>
      <c r="U591" s="158"/>
      <c r="V591" s="158"/>
      <c r="W591" s="157"/>
      <c r="X591" s="159"/>
      <c r="Y591" s="159"/>
      <c r="Z591" s="159"/>
      <c r="AA591" s="159"/>
      <c r="AB591" s="159"/>
      <c r="AC591" s="159"/>
      <c r="AD591" s="159"/>
      <c r="AE591" s="159"/>
      <c r="AF591" s="159"/>
      <c r="AG591" s="159"/>
      <c r="AH591" s="159"/>
      <c r="AI591" s="9"/>
      <c r="AJ591" s="153"/>
      <c r="AK591" s="160"/>
      <c r="AL591" s="9"/>
    </row>
    <row r="592" ht="15.75" customHeight="1">
      <c r="A592" s="148"/>
      <c r="B592" s="149"/>
      <c r="C592" s="150"/>
      <c r="D592" s="150"/>
      <c r="E592" s="151"/>
      <c r="F592" s="149"/>
      <c r="G592" s="148"/>
      <c r="H592" s="148"/>
      <c r="I592" s="152"/>
      <c r="J592" s="152"/>
      <c r="K592" s="9"/>
      <c r="L592" s="153"/>
      <c r="M592" s="153"/>
      <c r="N592" s="153"/>
      <c r="O592" s="153"/>
      <c r="P592" s="154"/>
      <c r="Q592" s="155"/>
      <c r="R592" s="161"/>
      <c r="S592" s="157"/>
      <c r="T592" s="158"/>
      <c r="U592" s="158"/>
      <c r="V592" s="158"/>
      <c r="W592" s="157"/>
      <c r="X592" s="159"/>
      <c r="Y592" s="159"/>
      <c r="Z592" s="159"/>
      <c r="AA592" s="159"/>
      <c r="AB592" s="159"/>
      <c r="AC592" s="159"/>
      <c r="AD592" s="159"/>
      <c r="AE592" s="159"/>
      <c r="AF592" s="159"/>
      <c r="AG592" s="159"/>
      <c r="AH592" s="159"/>
      <c r="AI592" s="9"/>
      <c r="AJ592" s="153"/>
      <c r="AK592" s="160"/>
      <c r="AL592" s="9"/>
    </row>
    <row r="593" ht="15.75" customHeight="1">
      <c r="A593" s="148"/>
      <c r="B593" s="149"/>
      <c r="C593" s="150"/>
      <c r="D593" s="150"/>
      <c r="E593" s="151"/>
      <c r="F593" s="149"/>
      <c r="G593" s="148"/>
      <c r="H593" s="148"/>
      <c r="I593" s="152"/>
      <c r="J593" s="152"/>
      <c r="K593" s="9"/>
      <c r="L593" s="153"/>
      <c r="M593" s="153"/>
      <c r="N593" s="153"/>
      <c r="O593" s="153"/>
      <c r="P593" s="154"/>
      <c r="Q593" s="155"/>
      <c r="R593" s="161"/>
      <c r="S593" s="157"/>
      <c r="T593" s="158"/>
      <c r="U593" s="158"/>
      <c r="V593" s="158"/>
      <c r="W593" s="157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9"/>
      <c r="AJ593" s="153"/>
      <c r="AK593" s="160"/>
      <c r="AL593" s="9"/>
    </row>
    <row r="594" ht="15.75" customHeight="1">
      <c r="A594" s="148"/>
      <c r="B594" s="149"/>
      <c r="C594" s="150"/>
      <c r="D594" s="150"/>
      <c r="E594" s="151"/>
      <c r="F594" s="149"/>
      <c r="G594" s="148"/>
      <c r="H594" s="148"/>
      <c r="I594" s="152"/>
      <c r="J594" s="152"/>
      <c r="K594" s="9"/>
      <c r="L594" s="153"/>
      <c r="M594" s="153"/>
      <c r="N594" s="153"/>
      <c r="O594" s="153"/>
      <c r="P594" s="154"/>
      <c r="Q594" s="155"/>
      <c r="R594" s="161"/>
      <c r="S594" s="157"/>
      <c r="T594" s="158"/>
      <c r="U594" s="158"/>
      <c r="V594" s="158"/>
      <c r="W594" s="157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9"/>
      <c r="AJ594" s="153"/>
      <c r="AK594" s="160"/>
      <c r="AL594" s="9"/>
    </row>
    <row r="595" ht="15.75" customHeight="1">
      <c r="A595" s="148"/>
      <c r="B595" s="149"/>
      <c r="C595" s="150"/>
      <c r="D595" s="150"/>
      <c r="E595" s="151"/>
      <c r="F595" s="149"/>
      <c r="G595" s="148"/>
      <c r="H595" s="148"/>
      <c r="I595" s="152"/>
      <c r="J595" s="152"/>
      <c r="K595" s="9"/>
      <c r="L595" s="153"/>
      <c r="M595" s="153"/>
      <c r="N595" s="153"/>
      <c r="O595" s="153"/>
      <c r="P595" s="154"/>
      <c r="Q595" s="155"/>
      <c r="R595" s="161"/>
      <c r="S595" s="157"/>
      <c r="T595" s="158"/>
      <c r="U595" s="158"/>
      <c r="V595" s="158"/>
      <c r="W595" s="157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9"/>
      <c r="AJ595" s="153"/>
      <c r="AK595" s="160"/>
      <c r="AL595" s="9"/>
    </row>
    <row r="596" ht="15.75" customHeight="1">
      <c r="A596" s="148"/>
      <c r="B596" s="149"/>
      <c r="C596" s="150"/>
      <c r="D596" s="150"/>
      <c r="E596" s="151"/>
      <c r="F596" s="149"/>
      <c r="G596" s="148"/>
      <c r="H596" s="148"/>
      <c r="I596" s="152"/>
      <c r="J596" s="152"/>
      <c r="K596" s="9"/>
      <c r="L596" s="153"/>
      <c r="M596" s="153"/>
      <c r="N596" s="153"/>
      <c r="O596" s="153"/>
      <c r="P596" s="154"/>
      <c r="Q596" s="155"/>
      <c r="R596" s="161"/>
      <c r="S596" s="157"/>
      <c r="T596" s="158"/>
      <c r="U596" s="158"/>
      <c r="V596" s="158"/>
      <c r="W596" s="157"/>
      <c r="X596" s="159"/>
      <c r="Y596" s="159"/>
      <c r="Z596" s="159"/>
      <c r="AA596" s="159"/>
      <c r="AB596" s="159"/>
      <c r="AC596" s="159"/>
      <c r="AD596" s="159"/>
      <c r="AE596" s="159"/>
      <c r="AF596" s="159"/>
      <c r="AG596" s="159"/>
      <c r="AH596" s="159"/>
      <c r="AI596" s="9"/>
      <c r="AJ596" s="153"/>
      <c r="AK596" s="160"/>
      <c r="AL596" s="9"/>
    </row>
    <row r="597" ht="15.75" customHeight="1">
      <c r="A597" s="148"/>
      <c r="B597" s="149"/>
      <c r="C597" s="150"/>
      <c r="D597" s="150"/>
      <c r="E597" s="151"/>
      <c r="F597" s="149"/>
      <c r="G597" s="148"/>
      <c r="H597" s="148"/>
      <c r="I597" s="152"/>
      <c r="J597" s="152"/>
      <c r="K597" s="9"/>
      <c r="L597" s="153"/>
      <c r="M597" s="153"/>
      <c r="N597" s="153"/>
      <c r="O597" s="153"/>
      <c r="P597" s="154"/>
      <c r="Q597" s="155"/>
      <c r="R597" s="161"/>
      <c r="S597" s="157"/>
      <c r="T597" s="158"/>
      <c r="U597" s="158"/>
      <c r="V597" s="158"/>
      <c r="W597" s="157"/>
      <c r="X597" s="159"/>
      <c r="Y597" s="159"/>
      <c r="Z597" s="159"/>
      <c r="AA597" s="159"/>
      <c r="AB597" s="159"/>
      <c r="AC597" s="159"/>
      <c r="AD597" s="159"/>
      <c r="AE597" s="159"/>
      <c r="AF597" s="159"/>
      <c r="AG597" s="159"/>
      <c r="AH597" s="159"/>
      <c r="AI597" s="9"/>
      <c r="AJ597" s="153"/>
      <c r="AK597" s="160"/>
      <c r="AL597" s="9"/>
    </row>
    <row r="598" ht="15.75" customHeight="1">
      <c r="A598" s="148"/>
      <c r="B598" s="149"/>
      <c r="C598" s="150"/>
      <c r="D598" s="150"/>
      <c r="E598" s="151"/>
      <c r="F598" s="149"/>
      <c r="G598" s="148"/>
      <c r="H598" s="148"/>
      <c r="I598" s="152"/>
      <c r="J598" s="152"/>
      <c r="K598" s="9"/>
      <c r="L598" s="153"/>
      <c r="M598" s="153"/>
      <c r="N598" s="153"/>
      <c r="O598" s="153"/>
      <c r="P598" s="154"/>
      <c r="Q598" s="155"/>
      <c r="R598" s="161"/>
      <c r="S598" s="157"/>
      <c r="T598" s="158"/>
      <c r="U598" s="158"/>
      <c r="V598" s="158"/>
      <c r="W598" s="157"/>
      <c r="X598" s="159"/>
      <c r="Y598" s="159"/>
      <c r="Z598" s="159"/>
      <c r="AA598" s="159"/>
      <c r="AB598" s="159"/>
      <c r="AC598" s="159"/>
      <c r="AD598" s="159"/>
      <c r="AE598" s="159"/>
      <c r="AF598" s="159"/>
      <c r="AG598" s="159"/>
      <c r="AH598" s="159"/>
      <c r="AI598" s="9"/>
      <c r="AJ598" s="153"/>
      <c r="AK598" s="160"/>
      <c r="AL598" s="9"/>
    </row>
    <row r="599" ht="15.75" customHeight="1">
      <c r="A599" s="148"/>
      <c r="B599" s="149"/>
      <c r="C599" s="150"/>
      <c r="D599" s="150"/>
      <c r="E599" s="151"/>
      <c r="F599" s="149"/>
      <c r="G599" s="148"/>
      <c r="H599" s="148"/>
      <c r="I599" s="152"/>
      <c r="J599" s="152"/>
      <c r="K599" s="9"/>
      <c r="L599" s="153"/>
      <c r="M599" s="153"/>
      <c r="N599" s="153"/>
      <c r="O599" s="153"/>
      <c r="P599" s="154"/>
      <c r="Q599" s="155"/>
      <c r="R599" s="161"/>
      <c r="S599" s="157"/>
      <c r="T599" s="158"/>
      <c r="U599" s="158"/>
      <c r="V599" s="158"/>
      <c r="W599" s="157"/>
      <c r="X599" s="159"/>
      <c r="Y599" s="159"/>
      <c r="Z599" s="159"/>
      <c r="AA599" s="159"/>
      <c r="AB599" s="159"/>
      <c r="AC599" s="159"/>
      <c r="AD599" s="159"/>
      <c r="AE599" s="159"/>
      <c r="AF599" s="159"/>
      <c r="AG599" s="159"/>
      <c r="AH599" s="159"/>
      <c r="AI599" s="9"/>
      <c r="AJ599" s="153"/>
      <c r="AK599" s="160"/>
      <c r="AL599" s="9"/>
    </row>
    <row r="600" ht="15.75" customHeight="1">
      <c r="A600" s="148"/>
      <c r="B600" s="149"/>
      <c r="C600" s="150"/>
      <c r="D600" s="150"/>
      <c r="E600" s="151"/>
      <c r="F600" s="149"/>
      <c r="G600" s="148"/>
      <c r="H600" s="148"/>
      <c r="I600" s="152"/>
      <c r="J600" s="152"/>
      <c r="K600" s="9"/>
      <c r="L600" s="153"/>
      <c r="M600" s="153"/>
      <c r="N600" s="153"/>
      <c r="O600" s="153"/>
      <c r="P600" s="154"/>
      <c r="Q600" s="155"/>
      <c r="R600" s="161"/>
      <c r="S600" s="157"/>
      <c r="T600" s="158"/>
      <c r="U600" s="158"/>
      <c r="V600" s="158"/>
      <c r="W600" s="157"/>
      <c r="X600" s="159"/>
      <c r="Y600" s="159"/>
      <c r="Z600" s="159"/>
      <c r="AA600" s="159"/>
      <c r="AB600" s="159"/>
      <c r="AC600" s="159"/>
      <c r="AD600" s="159"/>
      <c r="AE600" s="159"/>
      <c r="AF600" s="159"/>
      <c r="AG600" s="159"/>
      <c r="AH600" s="159"/>
      <c r="AI600" s="9"/>
      <c r="AJ600" s="153"/>
      <c r="AK600" s="160"/>
      <c r="AL600" s="9"/>
    </row>
    <row r="601" ht="15.75" customHeight="1">
      <c r="A601" s="148"/>
      <c r="B601" s="149"/>
      <c r="C601" s="150"/>
      <c r="D601" s="150"/>
      <c r="E601" s="151"/>
      <c r="F601" s="149"/>
      <c r="G601" s="148"/>
      <c r="H601" s="148"/>
      <c r="I601" s="152"/>
      <c r="J601" s="152"/>
      <c r="K601" s="9"/>
      <c r="L601" s="153"/>
      <c r="M601" s="153"/>
      <c r="N601" s="153"/>
      <c r="O601" s="153"/>
      <c r="P601" s="154"/>
      <c r="Q601" s="155"/>
      <c r="R601" s="161"/>
      <c r="S601" s="157"/>
      <c r="T601" s="158"/>
      <c r="U601" s="158"/>
      <c r="V601" s="158"/>
      <c r="W601" s="157"/>
      <c r="X601" s="159"/>
      <c r="Y601" s="159"/>
      <c r="Z601" s="159"/>
      <c r="AA601" s="159"/>
      <c r="AB601" s="159"/>
      <c r="AC601" s="159"/>
      <c r="AD601" s="159"/>
      <c r="AE601" s="159"/>
      <c r="AF601" s="159"/>
      <c r="AG601" s="159"/>
      <c r="AH601" s="159"/>
      <c r="AI601" s="9"/>
      <c r="AJ601" s="153"/>
      <c r="AK601" s="160"/>
      <c r="AL601" s="9"/>
    </row>
    <row r="602" ht="15.75" customHeight="1">
      <c r="A602" s="148"/>
      <c r="B602" s="149"/>
      <c r="C602" s="150"/>
      <c r="D602" s="150"/>
      <c r="E602" s="151"/>
      <c r="F602" s="149"/>
      <c r="G602" s="148"/>
      <c r="H602" s="148"/>
      <c r="I602" s="152"/>
      <c r="J602" s="152"/>
      <c r="K602" s="9"/>
      <c r="L602" s="153"/>
      <c r="M602" s="153"/>
      <c r="N602" s="153"/>
      <c r="O602" s="153"/>
      <c r="P602" s="154"/>
      <c r="Q602" s="155"/>
      <c r="R602" s="161"/>
      <c r="S602" s="157"/>
      <c r="T602" s="158"/>
      <c r="U602" s="158"/>
      <c r="V602" s="158"/>
      <c r="W602" s="157"/>
      <c r="X602" s="159"/>
      <c r="Y602" s="159"/>
      <c r="Z602" s="159"/>
      <c r="AA602" s="159"/>
      <c r="AB602" s="159"/>
      <c r="AC602" s="159"/>
      <c r="AD602" s="159"/>
      <c r="AE602" s="159"/>
      <c r="AF602" s="159"/>
      <c r="AG602" s="159"/>
      <c r="AH602" s="159"/>
      <c r="AI602" s="9"/>
      <c r="AJ602" s="153"/>
      <c r="AK602" s="160"/>
      <c r="AL602" s="9"/>
    </row>
    <row r="603" ht="15.75" customHeight="1">
      <c r="A603" s="148"/>
      <c r="B603" s="149"/>
      <c r="C603" s="150"/>
      <c r="D603" s="150"/>
      <c r="E603" s="151"/>
      <c r="F603" s="149"/>
      <c r="G603" s="148"/>
      <c r="H603" s="148"/>
      <c r="I603" s="152"/>
      <c r="J603" s="152"/>
      <c r="K603" s="9"/>
      <c r="L603" s="153"/>
      <c r="M603" s="153"/>
      <c r="N603" s="153"/>
      <c r="O603" s="153"/>
      <c r="P603" s="154"/>
      <c r="Q603" s="155"/>
      <c r="R603" s="161"/>
      <c r="S603" s="157"/>
      <c r="T603" s="158"/>
      <c r="U603" s="158"/>
      <c r="V603" s="158"/>
      <c r="W603" s="157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9"/>
      <c r="AJ603" s="153"/>
      <c r="AK603" s="160"/>
      <c r="AL603" s="9"/>
    </row>
    <row r="604" ht="15.75" customHeight="1">
      <c r="A604" s="148"/>
      <c r="B604" s="149"/>
      <c r="C604" s="150"/>
      <c r="D604" s="150"/>
      <c r="E604" s="151"/>
      <c r="F604" s="149"/>
      <c r="G604" s="148"/>
      <c r="H604" s="148"/>
      <c r="I604" s="152"/>
      <c r="J604" s="152"/>
      <c r="K604" s="9"/>
      <c r="L604" s="153"/>
      <c r="M604" s="153"/>
      <c r="N604" s="153"/>
      <c r="O604" s="153"/>
      <c r="P604" s="154"/>
      <c r="Q604" s="155"/>
      <c r="R604" s="161"/>
      <c r="S604" s="157"/>
      <c r="T604" s="158"/>
      <c r="U604" s="158"/>
      <c r="V604" s="158"/>
      <c r="W604" s="157"/>
      <c r="X604" s="159"/>
      <c r="Y604" s="159"/>
      <c r="Z604" s="159"/>
      <c r="AA604" s="159"/>
      <c r="AB604" s="159"/>
      <c r="AC604" s="159"/>
      <c r="AD604" s="159"/>
      <c r="AE604" s="159"/>
      <c r="AF604" s="159"/>
      <c r="AG604" s="159"/>
      <c r="AH604" s="159"/>
      <c r="AI604" s="9"/>
      <c r="AJ604" s="153"/>
      <c r="AK604" s="160"/>
      <c r="AL604" s="9"/>
    </row>
    <row r="605" ht="15.75" customHeight="1">
      <c r="A605" s="148"/>
      <c r="B605" s="149"/>
      <c r="C605" s="150"/>
      <c r="D605" s="150"/>
      <c r="E605" s="151"/>
      <c r="F605" s="149"/>
      <c r="G605" s="148"/>
      <c r="H605" s="148"/>
      <c r="I605" s="152"/>
      <c r="J605" s="152"/>
      <c r="K605" s="9"/>
      <c r="L605" s="153"/>
      <c r="M605" s="153"/>
      <c r="N605" s="153"/>
      <c r="O605" s="153"/>
      <c r="P605" s="154"/>
      <c r="Q605" s="155"/>
      <c r="R605" s="161"/>
      <c r="S605" s="157"/>
      <c r="T605" s="158"/>
      <c r="U605" s="158"/>
      <c r="V605" s="158"/>
      <c r="W605" s="157"/>
      <c r="X605" s="159"/>
      <c r="Y605" s="159"/>
      <c r="Z605" s="159"/>
      <c r="AA605" s="159"/>
      <c r="AB605" s="159"/>
      <c r="AC605" s="159"/>
      <c r="AD605" s="159"/>
      <c r="AE605" s="159"/>
      <c r="AF605" s="159"/>
      <c r="AG605" s="159"/>
      <c r="AH605" s="159"/>
      <c r="AI605" s="9"/>
      <c r="AJ605" s="153"/>
      <c r="AK605" s="160"/>
      <c r="AL605" s="9"/>
    </row>
    <row r="606" ht="15.75" customHeight="1">
      <c r="A606" s="148"/>
      <c r="B606" s="149"/>
      <c r="C606" s="150"/>
      <c r="D606" s="150"/>
      <c r="E606" s="151"/>
      <c r="F606" s="149"/>
      <c r="G606" s="148"/>
      <c r="H606" s="148"/>
      <c r="I606" s="152"/>
      <c r="J606" s="152"/>
      <c r="K606" s="9"/>
      <c r="L606" s="153"/>
      <c r="M606" s="153"/>
      <c r="N606" s="153"/>
      <c r="O606" s="153"/>
      <c r="P606" s="154"/>
      <c r="Q606" s="155"/>
      <c r="R606" s="161"/>
      <c r="S606" s="157"/>
      <c r="T606" s="158"/>
      <c r="U606" s="158"/>
      <c r="V606" s="158"/>
      <c r="W606" s="157"/>
      <c r="X606" s="159"/>
      <c r="Y606" s="159"/>
      <c r="Z606" s="159"/>
      <c r="AA606" s="159"/>
      <c r="AB606" s="159"/>
      <c r="AC606" s="159"/>
      <c r="AD606" s="159"/>
      <c r="AE606" s="159"/>
      <c r="AF606" s="159"/>
      <c r="AG606" s="159"/>
      <c r="AH606" s="159"/>
      <c r="AI606" s="9"/>
      <c r="AJ606" s="153"/>
      <c r="AK606" s="160"/>
      <c r="AL606" s="9"/>
    </row>
    <row r="607" ht="15.75" customHeight="1">
      <c r="A607" s="148"/>
      <c r="B607" s="149"/>
      <c r="C607" s="150"/>
      <c r="D607" s="150"/>
      <c r="E607" s="151"/>
      <c r="F607" s="149"/>
      <c r="G607" s="148"/>
      <c r="H607" s="148"/>
      <c r="I607" s="152"/>
      <c r="J607" s="152"/>
      <c r="K607" s="9"/>
      <c r="L607" s="153"/>
      <c r="M607" s="153"/>
      <c r="N607" s="153"/>
      <c r="O607" s="153"/>
      <c r="P607" s="154"/>
      <c r="Q607" s="155"/>
      <c r="R607" s="161"/>
      <c r="S607" s="157"/>
      <c r="T607" s="158"/>
      <c r="U607" s="158"/>
      <c r="V607" s="158"/>
      <c r="W607" s="157"/>
      <c r="X607" s="159"/>
      <c r="Y607" s="159"/>
      <c r="Z607" s="159"/>
      <c r="AA607" s="159"/>
      <c r="AB607" s="159"/>
      <c r="AC607" s="159"/>
      <c r="AD607" s="159"/>
      <c r="AE607" s="159"/>
      <c r="AF607" s="159"/>
      <c r="AG607" s="159"/>
      <c r="AH607" s="159"/>
      <c r="AI607" s="9"/>
      <c r="AJ607" s="153"/>
      <c r="AK607" s="160"/>
      <c r="AL607" s="9"/>
    </row>
    <row r="608" ht="15.75" customHeight="1">
      <c r="A608" s="148"/>
      <c r="B608" s="149"/>
      <c r="C608" s="150"/>
      <c r="D608" s="150"/>
      <c r="E608" s="151"/>
      <c r="F608" s="149"/>
      <c r="G608" s="148"/>
      <c r="H608" s="148"/>
      <c r="I608" s="152"/>
      <c r="J608" s="152"/>
      <c r="K608" s="9"/>
      <c r="L608" s="153"/>
      <c r="M608" s="153"/>
      <c r="N608" s="153"/>
      <c r="O608" s="153"/>
      <c r="P608" s="154"/>
      <c r="Q608" s="155"/>
      <c r="R608" s="161"/>
      <c r="S608" s="157"/>
      <c r="T608" s="158"/>
      <c r="U608" s="158"/>
      <c r="V608" s="158"/>
      <c r="W608" s="157"/>
      <c r="X608" s="159"/>
      <c r="Y608" s="159"/>
      <c r="Z608" s="159"/>
      <c r="AA608" s="159"/>
      <c r="AB608" s="159"/>
      <c r="AC608" s="159"/>
      <c r="AD608" s="159"/>
      <c r="AE608" s="159"/>
      <c r="AF608" s="159"/>
      <c r="AG608" s="159"/>
      <c r="AH608" s="159"/>
      <c r="AI608" s="9"/>
      <c r="AJ608" s="153"/>
      <c r="AK608" s="160"/>
      <c r="AL608" s="9"/>
    </row>
    <row r="609" ht="15.75" customHeight="1">
      <c r="A609" s="148"/>
      <c r="B609" s="149"/>
      <c r="C609" s="150"/>
      <c r="D609" s="150"/>
      <c r="E609" s="151"/>
      <c r="F609" s="149"/>
      <c r="G609" s="148"/>
      <c r="H609" s="148"/>
      <c r="I609" s="152"/>
      <c r="J609" s="152"/>
      <c r="K609" s="9"/>
      <c r="L609" s="153"/>
      <c r="M609" s="153"/>
      <c r="N609" s="153"/>
      <c r="O609" s="153"/>
      <c r="P609" s="154"/>
      <c r="Q609" s="155"/>
      <c r="R609" s="161"/>
      <c r="S609" s="157"/>
      <c r="T609" s="158"/>
      <c r="U609" s="158"/>
      <c r="V609" s="158"/>
      <c r="W609" s="157"/>
      <c r="X609" s="159"/>
      <c r="Y609" s="159"/>
      <c r="Z609" s="159"/>
      <c r="AA609" s="159"/>
      <c r="AB609" s="159"/>
      <c r="AC609" s="159"/>
      <c r="AD609" s="159"/>
      <c r="AE609" s="159"/>
      <c r="AF609" s="159"/>
      <c r="AG609" s="159"/>
      <c r="AH609" s="159"/>
      <c r="AI609" s="9"/>
      <c r="AJ609" s="153"/>
      <c r="AK609" s="160"/>
      <c r="AL609" s="9"/>
    </row>
    <row r="610" ht="15.75" customHeight="1">
      <c r="A610" s="148"/>
      <c r="B610" s="149"/>
      <c r="C610" s="150"/>
      <c r="D610" s="150"/>
      <c r="E610" s="151"/>
      <c r="F610" s="149"/>
      <c r="G610" s="148"/>
      <c r="H610" s="148"/>
      <c r="I610" s="152"/>
      <c r="J610" s="152"/>
      <c r="K610" s="9"/>
      <c r="L610" s="153"/>
      <c r="M610" s="153"/>
      <c r="N610" s="153"/>
      <c r="O610" s="153"/>
      <c r="P610" s="154"/>
      <c r="Q610" s="155"/>
      <c r="R610" s="161"/>
      <c r="S610" s="157"/>
      <c r="T610" s="158"/>
      <c r="U610" s="158"/>
      <c r="V610" s="158"/>
      <c r="W610" s="157"/>
      <c r="X610" s="159"/>
      <c r="Y610" s="159"/>
      <c r="Z610" s="159"/>
      <c r="AA610" s="159"/>
      <c r="AB610" s="159"/>
      <c r="AC610" s="159"/>
      <c r="AD610" s="159"/>
      <c r="AE610" s="159"/>
      <c r="AF610" s="159"/>
      <c r="AG610" s="159"/>
      <c r="AH610" s="159"/>
      <c r="AI610" s="9"/>
      <c r="AJ610" s="153"/>
      <c r="AK610" s="160"/>
      <c r="AL610" s="9"/>
    </row>
    <row r="611" ht="15.75" customHeight="1">
      <c r="A611" s="148"/>
      <c r="B611" s="149"/>
      <c r="C611" s="150"/>
      <c r="D611" s="150"/>
      <c r="E611" s="151"/>
      <c r="F611" s="149"/>
      <c r="G611" s="148"/>
      <c r="H611" s="148"/>
      <c r="I611" s="152"/>
      <c r="J611" s="152"/>
      <c r="K611" s="9"/>
      <c r="L611" s="153"/>
      <c r="M611" s="153"/>
      <c r="N611" s="153"/>
      <c r="O611" s="153"/>
      <c r="P611" s="154"/>
      <c r="Q611" s="155"/>
      <c r="R611" s="161"/>
      <c r="S611" s="157"/>
      <c r="T611" s="158"/>
      <c r="U611" s="158"/>
      <c r="V611" s="158"/>
      <c r="W611" s="157"/>
      <c r="X611" s="159"/>
      <c r="Y611" s="159"/>
      <c r="Z611" s="159"/>
      <c r="AA611" s="159"/>
      <c r="AB611" s="159"/>
      <c r="AC611" s="159"/>
      <c r="AD611" s="159"/>
      <c r="AE611" s="159"/>
      <c r="AF611" s="159"/>
      <c r="AG611" s="159"/>
      <c r="AH611" s="159"/>
      <c r="AI611" s="9"/>
      <c r="AJ611" s="153"/>
      <c r="AK611" s="160"/>
      <c r="AL611" s="9"/>
    </row>
    <row r="612" ht="15.75" customHeight="1">
      <c r="A612" s="148"/>
      <c r="B612" s="149"/>
      <c r="C612" s="150"/>
      <c r="D612" s="150"/>
      <c r="E612" s="151"/>
      <c r="F612" s="149"/>
      <c r="G612" s="148"/>
      <c r="H612" s="148"/>
      <c r="I612" s="152"/>
      <c r="J612" s="152"/>
      <c r="K612" s="9"/>
      <c r="L612" s="153"/>
      <c r="M612" s="153"/>
      <c r="N612" s="153"/>
      <c r="O612" s="153"/>
      <c r="P612" s="154"/>
      <c r="Q612" s="155"/>
      <c r="R612" s="161"/>
      <c r="S612" s="157"/>
      <c r="T612" s="158"/>
      <c r="U612" s="158"/>
      <c r="V612" s="158"/>
      <c r="W612" s="157"/>
      <c r="X612" s="159"/>
      <c r="Y612" s="159"/>
      <c r="Z612" s="159"/>
      <c r="AA612" s="159"/>
      <c r="AB612" s="159"/>
      <c r="AC612" s="159"/>
      <c r="AD612" s="159"/>
      <c r="AE612" s="159"/>
      <c r="AF612" s="159"/>
      <c r="AG612" s="159"/>
      <c r="AH612" s="159"/>
      <c r="AI612" s="9"/>
      <c r="AJ612" s="153"/>
      <c r="AK612" s="160"/>
      <c r="AL612" s="9"/>
    </row>
    <row r="613" ht="15.75" customHeight="1">
      <c r="A613" s="148"/>
      <c r="B613" s="149"/>
      <c r="C613" s="150"/>
      <c r="D613" s="150"/>
      <c r="E613" s="151"/>
      <c r="F613" s="149"/>
      <c r="G613" s="148"/>
      <c r="H613" s="148"/>
      <c r="I613" s="152"/>
      <c r="J613" s="152"/>
      <c r="K613" s="9"/>
      <c r="L613" s="153"/>
      <c r="M613" s="153"/>
      <c r="N613" s="153"/>
      <c r="O613" s="153"/>
      <c r="P613" s="154"/>
      <c r="Q613" s="155"/>
      <c r="R613" s="161"/>
      <c r="S613" s="157"/>
      <c r="T613" s="158"/>
      <c r="U613" s="158"/>
      <c r="V613" s="158"/>
      <c r="W613" s="157"/>
      <c r="X613" s="159"/>
      <c r="Y613" s="159"/>
      <c r="Z613" s="159"/>
      <c r="AA613" s="159"/>
      <c r="AB613" s="159"/>
      <c r="AC613" s="159"/>
      <c r="AD613" s="159"/>
      <c r="AE613" s="159"/>
      <c r="AF613" s="159"/>
      <c r="AG613" s="159"/>
      <c r="AH613" s="159"/>
      <c r="AI613" s="9"/>
      <c r="AJ613" s="153"/>
      <c r="AK613" s="160"/>
      <c r="AL613" s="9"/>
    </row>
    <row r="614" ht="15.75" customHeight="1">
      <c r="A614" s="148"/>
      <c r="B614" s="149"/>
      <c r="C614" s="150"/>
      <c r="D614" s="150"/>
      <c r="E614" s="151"/>
      <c r="F614" s="149"/>
      <c r="G614" s="148"/>
      <c r="H614" s="148"/>
      <c r="I614" s="152"/>
      <c r="J614" s="152"/>
      <c r="K614" s="9"/>
      <c r="L614" s="153"/>
      <c r="M614" s="153"/>
      <c r="N614" s="153"/>
      <c r="O614" s="153"/>
      <c r="P614" s="154"/>
      <c r="Q614" s="155"/>
      <c r="R614" s="161"/>
      <c r="S614" s="157"/>
      <c r="T614" s="158"/>
      <c r="U614" s="158"/>
      <c r="V614" s="158"/>
      <c r="W614" s="157"/>
      <c r="X614" s="159"/>
      <c r="Y614" s="159"/>
      <c r="Z614" s="159"/>
      <c r="AA614" s="159"/>
      <c r="AB614" s="159"/>
      <c r="AC614" s="159"/>
      <c r="AD614" s="159"/>
      <c r="AE614" s="159"/>
      <c r="AF614" s="159"/>
      <c r="AG614" s="159"/>
      <c r="AH614" s="159"/>
      <c r="AI614" s="9"/>
      <c r="AJ614" s="153"/>
      <c r="AK614" s="160"/>
      <c r="AL614" s="9"/>
    </row>
    <row r="615" ht="15.75" customHeight="1">
      <c r="A615" s="148"/>
      <c r="B615" s="149"/>
      <c r="C615" s="150"/>
      <c r="D615" s="150"/>
      <c r="E615" s="151"/>
      <c r="F615" s="149"/>
      <c r="G615" s="148"/>
      <c r="H615" s="148"/>
      <c r="I615" s="152"/>
      <c r="J615" s="152"/>
      <c r="K615" s="9"/>
      <c r="L615" s="153"/>
      <c r="M615" s="153"/>
      <c r="N615" s="153"/>
      <c r="O615" s="153"/>
      <c r="P615" s="154"/>
      <c r="Q615" s="155"/>
      <c r="R615" s="161"/>
      <c r="S615" s="157"/>
      <c r="T615" s="158"/>
      <c r="U615" s="158"/>
      <c r="V615" s="158"/>
      <c r="W615" s="157"/>
      <c r="X615" s="159"/>
      <c r="Y615" s="159"/>
      <c r="Z615" s="159"/>
      <c r="AA615" s="159"/>
      <c r="AB615" s="159"/>
      <c r="AC615" s="159"/>
      <c r="AD615" s="159"/>
      <c r="AE615" s="159"/>
      <c r="AF615" s="159"/>
      <c r="AG615" s="159"/>
      <c r="AH615" s="159"/>
      <c r="AI615" s="9"/>
      <c r="AJ615" s="153"/>
      <c r="AK615" s="160"/>
      <c r="AL615" s="9"/>
    </row>
    <row r="616" ht="15.75" customHeight="1">
      <c r="A616" s="148"/>
      <c r="B616" s="149"/>
      <c r="C616" s="150"/>
      <c r="D616" s="150"/>
      <c r="E616" s="151"/>
      <c r="F616" s="149"/>
      <c r="G616" s="148"/>
      <c r="H616" s="148"/>
      <c r="I616" s="152"/>
      <c r="J616" s="152"/>
      <c r="K616" s="9"/>
      <c r="L616" s="153"/>
      <c r="M616" s="153"/>
      <c r="N616" s="153"/>
      <c r="O616" s="153"/>
      <c r="P616" s="154"/>
      <c r="Q616" s="155"/>
      <c r="R616" s="161"/>
      <c r="S616" s="157"/>
      <c r="T616" s="158"/>
      <c r="U616" s="158"/>
      <c r="V616" s="158"/>
      <c r="W616" s="157"/>
      <c r="X616" s="159"/>
      <c r="Y616" s="159"/>
      <c r="Z616" s="159"/>
      <c r="AA616" s="159"/>
      <c r="AB616" s="159"/>
      <c r="AC616" s="159"/>
      <c r="AD616" s="159"/>
      <c r="AE616" s="159"/>
      <c r="AF616" s="159"/>
      <c r="AG616" s="159"/>
      <c r="AH616" s="159"/>
      <c r="AI616" s="9"/>
      <c r="AJ616" s="153"/>
      <c r="AK616" s="160"/>
      <c r="AL616" s="9"/>
    </row>
    <row r="617" ht="15.75" customHeight="1">
      <c r="A617" s="148"/>
      <c r="B617" s="149"/>
      <c r="C617" s="150"/>
      <c r="D617" s="150"/>
      <c r="E617" s="151"/>
      <c r="F617" s="149"/>
      <c r="G617" s="148"/>
      <c r="H617" s="148"/>
      <c r="I617" s="152"/>
      <c r="J617" s="152"/>
      <c r="K617" s="9"/>
      <c r="L617" s="153"/>
      <c r="M617" s="153"/>
      <c r="N617" s="153"/>
      <c r="O617" s="153"/>
      <c r="P617" s="154"/>
      <c r="Q617" s="155"/>
      <c r="R617" s="161"/>
      <c r="S617" s="157"/>
      <c r="T617" s="158"/>
      <c r="U617" s="158"/>
      <c r="V617" s="158"/>
      <c r="W617" s="157"/>
      <c r="X617" s="159"/>
      <c r="Y617" s="159"/>
      <c r="Z617" s="159"/>
      <c r="AA617" s="159"/>
      <c r="AB617" s="159"/>
      <c r="AC617" s="159"/>
      <c r="AD617" s="159"/>
      <c r="AE617" s="159"/>
      <c r="AF617" s="159"/>
      <c r="AG617" s="159"/>
      <c r="AH617" s="159"/>
      <c r="AI617" s="9"/>
      <c r="AJ617" s="153"/>
      <c r="AK617" s="160"/>
      <c r="AL617" s="9"/>
    </row>
    <row r="618" ht="15.75" customHeight="1">
      <c r="A618" s="148"/>
      <c r="B618" s="149"/>
      <c r="C618" s="150"/>
      <c r="D618" s="150"/>
      <c r="E618" s="151"/>
      <c r="F618" s="149"/>
      <c r="G618" s="148"/>
      <c r="H618" s="148"/>
      <c r="I618" s="152"/>
      <c r="J618" s="152"/>
      <c r="K618" s="9"/>
      <c r="L618" s="153"/>
      <c r="M618" s="153"/>
      <c r="N618" s="153"/>
      <c r="O618" s="153"/>
      <c r="P618" s="154"/>
      <c r="Q618" s="155"/>
      <c r="R618" s="161"/>
      <c r="S618" s="157"/>
      <c r="T618" s="158"/>
      <c r="U618" s="158"/>
      <c r="V618" s="158"/>
      <c r="W618" s="157"/>
      <c r="X618" s="159"/>
      <c r="Y618" s="159"/>
      <c r="Z618" s="159"/>
      <c r="AA618" s="159"/>
      <c r="AB618" s="159"/>
      <c r="AC618" s="159"/>
      <c r="AD618" s="159"/>
      <c r="AE618" s="159"/>
      <c r="AF618" s="159"/>
      <c r="AG618" s="159"/>
      <c r="AH618" s="159"/>
      <c r="AI618" s="9"/>
      <c r="AJ618" s="153"/>
      <c r="AK618" s="160"/>
      <c r="AL618" s="9"/>
    </row>
    <row r="619" ht="15.75" customHeight="1">
      <c r="A619" s="148"/>
      <c r="B619" s="149"/>
      <c r="C619" s="150"/>
      <c r="D619" s="150"/>
      <c r="E619" s="151"/>
      <c r="F619" s="149"/>
      <c r="G619" s="148"/>
      <c r="H619" s="148"/>
      <c r="I619" s="152"/>
      <c r="J619" s="152"/>
      <c r="K619" s="9"/>
      <c r="L619" s="153"/>
      <c r="M619" s="153"/>
      <c r="N619" s="153"/>
      <c r="O619" s="153"/>
      <c r="P619" s="154"/>
      <c r="Q619" s="155"/>
      <c r="R619" s="161"/>
      <c r="S619" s="157"/>
      <c r="T619" s="158"/>
      <c r="U619" s="158"/>
      <c r="V619" s="158"/>
      <c r="W619" s="157"/>
      <c r="X619" s="159"/>
      <c r="Y619" s="159"/>
      <c r="Z619" s="159"/>
      <c r="AA619" s="159"/>
      <c r="AB619" s="159"/>
      <c r="AC619" s="159"/>
      <c r="AD619" s="159"/>
      <c r="AE619" s="159"/>
      <c r="AF619" s="159"/>
      <c r="AG619" s="159"/>
      <c r="AH619" s="159"/>
      <c r="AI619" s="9"/>
      <c r="AJ619" s="153"/>
      <c r="AK619" s="160"/>
      <c r="AL619" s="9"/>
    </row>
    <row r="620" ht="15.75" customHeight="1">
      <c r="A620" s="148"/>
      <c r="B620" s="149"/>
      <c r="C620" s="150"/>
      <c r="D620" s="150"/>
      <c r="E620" s="151"/>
      <c r="F620" s="149"/>
      <c r="G620" s="148"/>
      <c r="H620" s="148"/>
      <c r="I620" s="152"/>
      <c r="J620" s="152"/>
      <c r="K620" s="9"/>
      <c r="L620" s="153"/>
      <c r="M620" s="153"/>
      <c r="N620" s="153"/>
      <c r="O620" s="153"/>
      <c r="P620" s="154"/>
      <c r="Q620" s="155"/>
      <c r="R620" s="161"/>
      <c r="S620" s="157"/>
      <c r="T620" s="158"/>
      <c r="U620" s="158"/>
      <c r="V620" s="158"/>
      <c r="W620" s="157"/>
      <c r="X620" s="159"/>
      <c r="Y620" s="159"/>
      <c r="Z620" s="159"/>
      <c r="AA620" s="159"/>
      <c r="AB620" s="159"/>
      <c r="AC620" s="159"/>
      <c r="AD620" s="159"/>
      <c r="AE620" s="159"/>
      <c r="AF620" s="159"/>
      <c r="AG620" s="159"/>
      <c r="AH620" s="159"/>
      <c r="AI620" s="9"/>
      <c r="AJ620" s="153"/>
      <c r="AK620" s="160"/>
      <c r="AL620" s="9"/>
    </row>
    <row r="621" ht="15.75" customHeight="1">
      <c r="A621" s="148"/>
      <c r="B621" s="149"/>
      <c r="C621" s="150"/>
      <c r="D621" s="150"/>
      <c r="E621" s="151"/>
      <c r="F621" s="149"/>
      <c r="G621" s="148"/>
      <c r="H621" s="148"/>
      <c r="I621" s="152"/>
      <c r="J621" s="152"/>
      <c r="K621" s="9"/>
      <c r="L621" s="153"/>
      <c r="M621" s="153"/>
      <c r="N621" s="153"/>
      <c r="O621" s="153"/>
      <c r="P621" s="154"/>
      <c r="Q621" s="155"/>
      <c r="R621" s="161"/>
      <c r="S621" s="157"/>
      <c r="T621" s="158"/>
      <c r="U621" s="158"/>
      <c r="V621" s="158"/>
      <c r="W621" s="157"/>
      <c r="X621" s="159"/>
      <c r="Y621" s="159"/>
      <c r="Z621" s="159"/>
      <c r="AA621" s="159"/>
      <c r="AB621" s="159"/>
      <c r="AC621" s="159"/>
      <c r="AD621" s="159"/>
      <c r="AE621" s="159"/>
      <c r="AF621" s="159"/>
      <c r="AG621" s="159"/>
      <c r="AH621" s="159"/>
      <c r="AI621" s="9"/>
      <c r="AJ621" s="153"/>
      <c r="AK621" s="160"/>
      <c r="AL621" s="9"/>
    </row>
    <row r="622" ht="15.75" customHeight="1">
      <c r="A622" s="148"/>
      <c r="B622" s="149"/>
      <c r="C622" s="150"/>
      <c r="D622" s="150"/>
      <c r="E622" s="151"/>
      <c r="F622" s="149"/>
      <c r="G622" s="148"/>
      <c r="H622" s="148"/>
      <c r="I622" s="152"/>
      <c r="J622" s="152"/>
      <c r="K622" s="9"/>
      <c r="L622" s="153"/>
      <c r="M622" s="153"/>
      <c r="N622" s="153"/>
      <c r="O622" s="153"/>
      <c r="P622" s="154"/>
      <c r="Q622" s="155"/>
      <c r="R622" s="161"/>
      <c r="S622" s="157"/>
      <c r="T622" s="158"/>
      <c r="U622" s="158"/>
      <c r="V622" s="158"/>
      <c r="W622" s="157"/>
      <c r="X622" s="159"/>
      <c r="Y622" s="159"/>
      <c r="Z622" s="159"/>
      <c r="AA622" s="159"/>
      <c r="AB622" s="159"/>
      <c r="AC622" s="159"/>
      <c r="AD622" s="159"/>
      <c r="AE622" s="159"/>
      <c r="AF622" s="159"/>
      <c r="AG622" s="159"/>
      <c r="AH622" s="159"/>
      <c r="AI622" s="9"/>
      <c r="AJ622" s="153"/>
      <c r="AK622" s="160"/>
      <c r="AL622" s="9"/>
    </row>
    <row r="623" ht="15.75" customHeight="1">
      <c r="A623" s="148"/>
      <c r="B623" s="149"/>
      <c r="C623" s="150"/>
      <c r="D623" s="150"/>
      <c r="E623" s="151"/>
      <c r="F623" s="149"/>
      <c r="G623" s="148"/>
      <c r="H623" s="148"/>
      <c r="I623" s="152"/>
      <c r="J623" s="152"/>
      <c r="K623" s="9"/>
      <c r="L623" s="153"/>
      <c r="M623" s="153"/>
      <c r="N623" s="153"/>
      <c r="O623" s="153"/>
      <c r="P623" s="154"/>
      <c r="Q623" s="155"/>
      <c r="R623" s="161"/>
      <c r="S623" s="157"/>
      <c r="T623" s="158"/>
      <c r="U623" s="158"/>
      <c r="V623" s="158"/>
      <c r="W623" s="157"/>
      <c r="X623" s="159"/>
      <c r="Y623" s="159"/>
      <c r="Z623" s="159"/>
      <c r="AA623" s="159"/>
      <c r="AB623" s="159"/>
      <c r="AC623" s="159"/>
      <c r="AD623" s="159"/>
      <c r="AE623" s="159"/>
      <c r="AF623" s="159"/>
      <c r="AG623" s="159"/>
      <c r="AH623" s="159"/>
      <c r="AI623" s="9"/>
      <c r="AJ623" s="153"/>
      <c r="AK623" s="160"/>
      <c r="AL623" s="9"/>
    </row>
    <row r="624" ht="15.75" customHeight="1">
      <c r="A624" s="148"/>
      <c r="B624" s="149"/>
      <c r="C624" s="150"/>
      <c r="D624" s="150"/>
      <c r="E624" s="151"/>
      <c r="F624" s="149"/>
      <c r="G624" s="148"/>
      <c r="H624" s="148"/>
      <c r="I624" s="152"/>
      <c r="J624" s="152"/>
      <c r="K624" s="9"/>
      <c r="L624" s="153"/>
      <c r="M624" s="153"/>
      <c r="N624" s="153"/>
      <c r="O624" s="153"/>
      <c r="P624" s="154"/>
      <c r="Q624" s="155"/>
      <c r="R624" s="161"/>
      <c r="S624" s="157"/>
      <c r="T624" s="158"/>
      <c r="U624" s="158"/>
      <c r="V624" s="158"/>
      <c r="W624" s="157"/>
      <c r="X624" s="159"/>
      <c r="Y624" s="159"/>
      <c r="Z624" s="159"/>
      <c r="AA624" s="159"/>
      <c r="AB624" s="159"/>
      <c r="AC624" s="159"/>
      <c r="AD624" s="159"/>
      <c r="AE624" s="159"/>
      <c r="AF624" s="159"/>
      <c r="AG624" s="159"/>
      <c r="AH624" s="159"/>
      <c r="AI624" s="9"/>
      <c r="AJ624" s="153"/>
      <c r="AK624" s="160"/>
      <c r="AL624" s="9"/>
    </row>
    <row r="625" ht="15.75" customHeight="1">
      <c r="A625" s="148"/>
      <c r="B625" s="149"/>
      <c r="C625" s="150"/>
      <c r="D625" s="150"/>
      <c r="E625" s="151"/>
      <c r="F625" s="149"/>
      <c r="G625" s="148"/>
      <c r="H625" s="148"/>
      <c r="I625" s="152"/>
      <c r="J625" s="152"/>
      <c r="K625" s="9"/>
      <c r="L625" s="153"/>
      <c r="M625" s="153"/>
      <c r="N625" s="153"/>
      <c r="O625" s="153"/>
      <c r="P625" s="154"/>
      <c r="Q625" s="155"/>
      <c r="R625" s="161"/>
      <c r="S625" s="157"/>
      <c r="T625" s="158"/>
      <c r="U625" s="158"/>
      <c r="V625" s="158"/>
      <c r="W625" s="157"/>
      <c r="X625" s="159"/>
      <c r="Y625" s="159"/>
      <c r="Z625" s="159"/>
      <c r="AA625" s="159"/>
      <c r="AB625" s="159"/>
      <c r="AC625" s="159"/>
      <c r="AD625" s="159"/>
      <c r="AE625" s="159"/>
      <c r="AF625" s="159"/>
      <c r="AG625" s="159"/>
      <c r="AH625" s="159"/>
      <c r="AI625" s="9"/>
      <c r="AJ625" s="153"/>
      <c r="AK625" s="160"/>
      <c r="AL625" s="9"/>
    </row>
    <row r="626" ht="15.75" customHeight="1">
      <c r="A626" s="148"/>
      <c r="B626" s="149"/>
      <c r="C626" s="150"/>
      <c r="D626" s="150"/>
      <c r="E626" s="151"/>
      <c r="F626" s="149"/>
      <c r="G626" s="148"/>
      <c r="H626" s="148"/>
      <c r="I626" s="152"/>
      <c r="J626" s="152"/>
      <c r="K626" s="9"/>
      <c r="L626" s="153"/>
      <c r="M626" s="153"/>
      <c r="N626" s="153"/>
      <c r="O626" s="153"/>
      <c r="P626" s="154"/>
      <c r="Q626" s="155"/>
      <c r="R626" s="161"/>
      <c r="S626" s="157"/>
      <c r="T626" s="158"/>
      <c r="U626" s="158"/>
      <c r="V626" s="158"/>
      <c r="W626" s="157"/>
      <c r="X626" s="159"/>
      <c r="Y626" s="159"/>
      <c r="Z626" s="159"/>
      <c r="AA626" s="159"/>
      <c r="AB626" s="159"/>
      <c r="AC626" s="159"/>
      <c r="AD626" s="159"/>
      <c r="AE626" s="159"/>
      <c r="AF626" s="159"/>
      <c r="AG626" s="159"/>
      <c r="AH626" s="159"/>
      <c r="AI626" s="9"/>
      <c r="AJ626" s="153"/>
      <c r="AK626" s="160"/>
      <c r="AL626" s="9"/>
    </row>
    <row r="627" ht="15.75" customHeight="1">
      <c r="A627" s="148"/>
      <c r="B627" s="149"/>
      <c r="C627" s="150"/>
      <c r="D627" s="150"/>
      <c r="E627" s="151"/>
      <c r="F627" s="149"/>
      <c r="G627" s="148"/>
      <c r="H627" s="148"/>
      <c r="I627" s="152"/>
      <c r="J627" s="152"/>
      <c r="K627" s="9"/>
      <c r="L627" s="153"/>
      <c r="M627" s="153"/>
      <c r="N627" s="153"/>
      <c r="O627" s="153"/>
      <c r="P627" s="154"/>
      <c r="Q627" s="155"/>
      <c r="R627" s="161"/>
      <c r="S627" s="157"/>
      <c r="T627" s="158"/>
      <c r="U627" s="158"/>
      <c r="V627" s="158"/>
      <c r="W627" s="157"/>
      <c r="X627" s="159"/>
      <c r="Y627" s="159"/>
      <c r="Z627" s="159"/>
      <c r="AA627" s="159"/>
      <c r="AB627" s="159"/>
      <c r="AC627" s="159"/>
      <c r="AD627" s="159"/>
      <c r="AE627" s="159"/>
      <c r="AF627" s="159"/>
      <c r="AG627" s="159"/>
      <c r="AH627" s="159"/>
      <c r="AI627" s="9"/>
      <c r="AJ627" s="153"/>
      <c r="AK627" s="160"/>
      <c r="AL627" s="9"/>
    </row>
    <row r="628" ht="15.75" customHeight="1">
      <c r="A628" s="148"/>
      <c r="B628" s="149"/>
      <c r="C628" s="150"/>
      <c r="D628" s="150"/>
      <c r="E628" s="151"/>
      <c r="F628" s="149"/>
      <c r="G628" s="148"/>
      <c r="H628" s="148"/>
      <c r="I628" s="152"/>
      <c r="J628" s="152"/>
      <c r="K628" s="9"/>
      <c r="L628" s="153"/>
      <c r="M628" s="153"/>
      <c r="N628" s="153"/>
      <c r="O628" s="153"/>
      <c r="P628" s="154"/>
      <c r="Q628" s="155"/>
      <c r="R628" s="161"/>
      <c r="S628" s="157"/>
      <c r="T628" s="158"/>
      <c r="U628" s="158"/>
      <c r="V628" s="158"/>
      <c r="W628" s="157"/>
      <c r="X628" s="159"/>
      <c r="Y628" s="159"/>
      <c r="Z628" s="159"/>
      <c r="AA628" s="159"/>
      <c r="AB628" s="159"/>
      <c r="AC628" s="159"/>
      <c r="AD628" s="159"/>
      <c r="AE628" s="159"/>
      <c r="AF628" s="159"/>
      <c r="AG628" s="159"/>
      <c r="AH628" s="159"/>
      <c r="AI628" s="9"/>
      <c r="AJ628" s="153"/>
      <c r="AK628" s="160"/>
      <c r="AL628" s="9"/>
    </row>
    <row r="629" ht="15.75" customHeight="1">
      <c r="A629" s="148"/>
      <c r="B629" s="149"/>
      <c r="C629" s="150"/>
      <c r="D629" s="150"/>
      <c r="E629" s="151"/>
      <c r="F629" s="149"/>
      <c r="G629" s="148"/>
      <c r="H629" s="148"/>
      <c r="I629" s="152"/>
      <c r="J629" s="152"/>
      <c r="K629" s="9"/>
      <c r="L629" s="153"/>
      <c r="M629" s="153"/>
      <c r="N629" s="153"/>
      <c r="O629" s="153"/>
      <c r="P629" s="154"/>
      <c r="Q629" s="155"/>
      <c r="R629" s="161"/>
      <c r="S629" s="157"/>
      <c r="T629" s="158"/>
      <c r="U629" s="158"/>
      <c r="V629" s="158"/>
      <c r="W629" s="157"/>
      <c r="X629" s="159"/>
      <c r="Y629" s="159"/>
      <c r="Z629" s="159"/>
      <c r="AA629" s="159"/>
      <c r="AB629" s="159"/>
      <c r="AC629" s="159"/>
      <c r="AD629" s="159"/>
      <c r="AE629" s="159"/>
      <c r="AF629" s="159"/>
      <c r="AG629" s="159"/>
      <c r="AH629" s="159"/>
      <c r="AI629" s="9"/>
      <c r="AJ629" s="153"/>
      <c r="AK629" s="160"/>
      <c r="AL629" s="9"/>
    </row>
    <row r="630" ht="15.75" customHeight="1">
      <c r="A630" s="148"/>
      <c r="B630" s="149"/>
      <c r="C630" s="150"/>
      <c r="D630" s="150"/>
      <c r="E630" s="151"/>
      <c r="F630" s="149"/>
      <c r="G630" s="148"/>
      <c r="H630" s="148"/>
      <c r="I630" s="152"/>
      <c r="J630" s="152"/>
      <c r="K630" s="9"/>
      <c r="L630" s="153"/>
      <c r="M630" s="153"/>
      <c r="N630" s="153"/>
      <c r="O630" s="153"/>
      <c r="P630" s="154"/>
      <c r="Q630" s="155"/>
      <c r="R630" s="161"/>
      <c r="S630" s="157"/>
      <c r="T630" s="158"/>
      <c r="U630" s="158"/>
      <c r="V630" s="158"/>
      <c r="W630" s="157"/>
      <c r="X630" s="159"/>
      <c r="Y630" s="159"/>
      <c r="Z630" s="159"/>
      <c r="AA630" s="159"/>
      <c r="AB630" s="159"/>
      <c r="AC630" s="159"/>
      <c r="AD630" s="159"/>
      <c r="AE630" s="159"/>
      <c r="AF630" s="159"/>
      <c r="AG630" s="159"/>
      <c r="AH630" s="159"/>
      <c r="AI630" s="9"/>
      <c r="AJ630" s="153"/>
      <c r="AK630" s="160"/>
      <c r="AL630" s="9"/>
    </row>
    <row r="631" ht="15.75" customHeight="1">
      <c r="A631" s="148"/>
      <c r="B631" s="149"/>
      <c r="C631" s="150"/>
      <c r="D631" s="150"/>
      <c r="E631" s="151"/>
      <c r="F631" s="149"/>
      <c r="G631" s="148"/>
      <c r="H631" s="148"/>
      <c r="I631" s="152"/>
      <c r="J631" s="152"/>
      <c r="K631" s="9"/>
      <c r="L631" s="153"/>
      <c r="M631" s="153"/>
      <c r="N631" s="153"/>
      <c r="O631" s="153"/>
      <c r="P631" s="154"/>
      <c r="Q631" s="155"/>
      <c r="R631" s="161"/>
      <c r="S631" s="157"/>
      <c r="T631" s="158"/>
      <c r="U631" s="158"/>
      <c r="V631" s="158"/>
      <c r="W631" s="157"/>
      <c r="X631" s="159"/>
      <c r="Y631" s="159"/>
      <c r="Z631" s="159"/>
      <c r="AA631" s="159"/>
      <c r="AB631" s="159"/>
      <c r="AC631" s="159"/>
      <c r="AD631" s="159"/>
      <c r="AE631" s="159"/>
      <c r="AF631" s="159"/>
      <c r="AG631" s="159"/>
      <c r="AH631" s="159"/>
      <c r="AI631" s="9"/>
      <c r="AJ631" s="153"/>
      <c r="AK631" s="160"/>
      <c r="AL631" s="9"/>
    </row>
    <row r="632" ht="15.75" customHeight="1">
      <c r="A632" s="148"/>
      <c r="B632" s="149"/>
      <c r="C632" s="150"/>
      <c r="D632" s="150"/>
      <c r="E632" s="151"/>
      <c r="F632" s="149"/>
      <c r="G632" s="148"/>
      <c r="H632" s="148"/>
      <c r="I632" s="152"/>
      <c r="J632" s="152"/>
      <c r="K632" s="9"/>
      <c r="L632" s="153"/>
      <c r="M632" s="153"/>
      <c r="N632" s="153"/>
      <c r="O632" s="153"/>
      <c r="P632" s="154"/>
      <c r="Q632" s="155"/>
      <c r="R632" s="161"/>
      <c r="S632" s="157"/>
      <c r="T632" s="158"/>
      <c r="U632" s="158"/>
      <c r="V632" s="158"/>
      <c r="W632" s="157"/>
      <c r="X632" s="159"/>
      <c r="Y632" s="159"/>
      <c r="Z632" s="159"/>
      <c r="AA632" s="159"/>
      <c r="AB632" s="159"/>
      <c r="AC632" s="159"/>
      <c r="AD632" s="159"/>
      <c r="AE632" s="159"/>
      <c r="AF632" s="159"/>
      <c r="AG632" s="159"/>
      <c r="AH632" s="159"/>
      <c r="AI632" s="9"/>
      <c r="AJ632" s="153"/>
      <c r="AK632" s="160"/>
      <c r="AL632" s="9"/>
    </row>
    <row r="633" ht="15.75" customHeight="1">
      <c r="A633" s="148"/>
      <c r="B633" s="149"/>
      <c r="C633" s="150"/>
      <c r="D633" s="150"/>
      <c r="E633" s="151"/>
      <c r="F633" s="149"/>
      <c r="G633" s="148"/>
      <c r="H633" s="148"/>
      <c r="I633" s="152"/>
      <c r="J633" s="152"/>
      <c r="K633" s="9"/>
      <c r="L633" s="153"/>
      <c r="M633" s="153"/>
      <c r="N633" s="153"/>
      <c r="O633" s="153"/>
      <c r="P633" s="154"/>
      <c r="Q633" s="155"/>
      <c r="R633" s="161"/>
      <c r="S633" s="157"/>
      <c r="T633" s="158"/>
      <c r="U633" s="158"/>
      <c r="V633" s="158"/>
      <c r="W633" s="157"/>
      <c r="X633" s="159"/>
      <c r="Y633" s="159"/>
      <c r="Z633" s="159"/>
      <c r="AA633" s="159"/>
      <c r="AB633" s="159"/>
      <c r="AC633" s="159"/>
      <c r="AD633" s="159"/>
      <c r="AE633" s="159"/>
      <c r="AF633" s="159"/>
      <c r="AG633" s="159"/>
      <c r="AH633" s="159"/>
      <c r="AI633" s="9"/>
      <c r="AJ633" s="153"/>
      <c r="AK633" s="160"/>
      <c r="AL633" s="9"/>
    </row>
    <row r="634" ht="15.75" customHeight="1">
      <c r="A634" s="148"/>
      <c r="B634" s="149"/>
      <c r="C634" s="150"/>
      <c r="D634" s="150"/>
      <c r="E634" s="151"/>
      <c r="F634" s="149"/>
      <c r="G634" s="148"/>
      <c r="H634" s="148"/>
      <c r="I634" s="152"/>
      <c r="J634" s="152"/>
      <c r="K634" s="9"/>
      <c r="L634" s="153"/>
      <c r="M634" s="153"/>
      <c r="N634" s="153"/>
      <c r="O634" s="153"/>
      <c r="P634" s="154"/>
      <c r="Q634" s="155"/>
      <c r="R634" s="161"/>
      <c r="S634" s="157"/>
      <c r="T634" s="158"/>
      <c r="U634" s="158"/>
      <c r="V634" s="158"/>
      <c r="W634" s="157"/>
      <c r="X634" s="159"/>
      <c r="Y634" s="159"/>
      <c r="Z634" s="159"/>
      <c r="AA634" s="159"/>
      <c r="AB634" s="159"/>
      <c r="AC634" s="159"/>
      <c r="AD634" s="159"/>
      <c r="AE634" s="159"/>
      <c r="AF634" s="159"/>
      <c r="AG634" s="159"/>
      <c r="AH634" s="159"/>
      <c r="AI634" s="9"/>
      <c r="AJ634" s="153"/>
      <c r="AK634" s="160"/>
      <c r="AL634" s="9"/>
    </row>
    <row r="635" ht="15.75" customHeight="1">
      <c r="A635" s="148"/>
      <c r="B635" s="149"/>
      <c r="C635" s="150"/>
      <c r="D635" s="150"/>
      <c r="E635" s="151"/>
      <c r="F635" s="149"/>
      <c r="G635" s="148"/>
      <c r="H635" s="148"/>
      <c r="I635" s="152"/>
      <c r="J635" s="152"/>
      <c r="K635" s="9"/>
      <c r="L635" s="153"/>
      <c r="M635" s="153"/>
      <c r="N635" s="153"/>
      <c r="O635" s="153"/>
      <c r="P635" s="154"/>
      <c r="Q635" s="155"/>
      <c r="R635" s="161"/>
      <c r="S635" s="157"/>
      <c r="T635" s="158"/>
      <c r="U635" s="158"/>
      <c r="V635" s="158"/>
      <c r="W635" s="157"/>
      <c r="X635" s="159"/>
      <c r="Y635" s="159"/>
      <c r="Z635" s="159"/>
      <c r="AA635" s="159"/>
      <c r="AB635" s="159"/>
      <c r="AC635" s="159"/>
      <c r="AD635" s="159"/>
      <c r="AE635" s="159"/>
      <c r="AF635" s="159"/>
      <c r="AG635" s="159"/>
      <c r="AH635" s="159"/>
      <c r="AI635" s="9"/>
      <c r="AJ635" s="153"/>
      <c r="AK635" s="160"/>
      <c r="AL635" s="9"/>
    </row>
    <row r="636" ht="15.75" customHeight="1">
      <c r="A636" s="148"/>
      <c r="B636" s="149"/>
      <c r="C636" s="150"/>
      <c r="D636" s="150"/>
      <c r="E636" s="151"/>
      <c r="F636" s="149"/>
      <c r="G636" s="148"/>
      <c r="H636" s="148"/>
      <c r="I636" s="152"/>
      <c r="J636" s="152"/>
      <c r="K636" s="9"/>
      <c r="L636" s="153"/>
      <c r="M636" s="153"/>
      <c r="N636" s="153"/>
      <c r="O636" s="153"/>
      <c r="P636" s="154"/>
      <c r="Q636" s="155"/>
      <c r="R636" s="161"/>
      <c r="S636" s="157"/>
      <c r="T636" s="158"/>
      <c r="U636" s="158"/>
      <c r="V636" s="158"/>
      <c r="W636" s="157"/>
      <c r="X636" s="159"/>
      <c r="Y636" s="159"/>
      <c r="Z636" s="159"/>
      <c r="AA636" s="159"/>
      <c r="AB636" s="159"/>
      <c r="AC636" s="159"/>
      <c r="AD636" s="159"/>
      <c r="AE636" s="159"/>
      <c r="AF636" s="159"/>
      <c r="AG636" s="159"/>
      <c r="AH636" s="159"/>
      <c r="AI636" s="9"/>
      <c r="AJ636" s="153"/>
      <c r="AK636" s="160"/>
      <c r="AL636" s="9"/>
    </row>
    <row r="637" ht="15.75" customHeight="1">
      <c r="A637" s="148"/>
      <c r="B637" s="149"/>
      <c r="C637" s="150"/>
      <c r="D637" s="150"/>
      <c r="E637" s="151"/>
      <c r="F637" s="149"/>
      <c r="G637" s="148"/>
      <c r="H637" s="148"/>
      <c r="I637" s="152"/>
      <c r="J637" s="152"/>
      <c r="K637" s="9"/>
      <c r="L637" s="153"/>
      <c r="M637" s="153"/>
      <c r="N637" s="153"/>
      <c r="O637" s="153"/>
      <c r="P637" s="154"/>
      <c r="Q637" s="155"/>
      <c r="R637" s="161"/>
      <c r="S637" s="157"/>
      <c r="T637" s="158"/>
      <c r="U637" s="158"/>
      <c r="V637" s="158"/>
      <c r="W637" s="157"/>
      <c r="X637" s="159"/>
      <c r="Y637" s="159"/>
      <c r="Z637" s="159"/>
      <c r="AA637" s="159"/>
      <c r="AB637" s="159"/>
      <c r="AC637" s="159"/>
      <c r="AD637" s="159"/>
      <c r="AE637" s="159"/>
      <c r="AF637" s="159"/>
      <c r="AG637" s="159"/>
      <c r="AH637" s="159"/>
      <c r="AI637" s="9"/>
      <c r="AJ637" s="153"/>
      <c r="AK637" s="160"/>
      <c r="AL637" s="9"/>
    </row>
    <row r="638" ht="15.75" customHeight="1">
      <c r="A638" s="148"/>
      <c r="B638" s="149"/>
      <c r="C638" s="150"/>
      <c r="D638" s="150"/>
      <c r="E638" s="151"/>
      <c r="F638" s="149"/>
      <c r="G638" s="148"/>
      <c r="H638" s="148"/>
      <c r="I638" s="152"/>
      <c r="J638" s="152"/>
      <c r="K638" s="9"/>
      <c r="L638" s="153"/>
      <c r="M638" s="153"/>
      <c r="N638" s="153"/>
      <c r="O638" s="153"/>
      <c r="P638" s="154"/>
      <c r="Q638" s="155"/>
      <c r="R638" s="161"/>
      <c r="S638" s="157"/>
      <c r="T638" s="158"/>
      <c r="U638" s="158"/>
      <c r="V638" s="158"/>
      <c r="W638" s="157"/>
      <c r="X638" s="159"/>
      <c r="Y638" s="159"/>
      <c r="Z638" s="159"/>
      <c r="AA638" s="159"/>
      <c r="AB638" s="159"/>
      <c r="AC638" s="159"/>
      <c r="AD638" s="159"/>
      <c r="AE638" s="159"/>
      <c r="AF638" s="159"/>
      <c r="AG638" s="159"/>
      <c r="AH638" s="159"/>
      <c r="AI638" s="9"/>
      <c r="AJ638" s="153"/>
      <c r="AK638" s="160"/>
      <c r="AL638" s="9"/>
    </row>
    <row r="639" ht="15.75" customHeight="1">
      <c r="A639" s="148"/>
      <c r="B639" s="149"/>
      <c r="C639" s="150"/>
      <c r="D639" s="150"/>
      <c r="E639" s="151"/>
      <c r="F639" s="149"/>
      <c r="G639" s="148"/>
      <c r="H639" s="148"/>
      <c r="I639" s="152"/>
      <c r="J639" s="152"/>
      <c r="K639" s="9"/>
      <c r="L639" s="153"/>
      <c r="M639" s="153"/>
      <c r="N639" s="153"/>
      <c r="O639" s="153"/>
      <c r="P639" s="154"/>
      <c r="Q639" s="155"/>
      <c r="R639" s="161"/>
      <c r="S639" s="157"/>
      <c r="T639" s="158"/>
      <c r="U639" s="158"/>
      <c r="V639" s="158"/>
      <c r="W639" s="157"/>
      <c r="X639" s="159"/>
      <c r="Y639" s="159"/>
      <c r="Z639" s="159"/>
      <c r="AA639" s="159"/>
      <c r="AB639" s="159"/>
      <c r="AC639" s="159"/>
      <c r="AD639" s="159"/>
      <c r="AE639" s="159"/>
      <c r="AF639" s="159"/>
      <c r="AG639" s="159"/>
      <c r="AH639" s="159"/>
      <c r="AI639" s="9"/>
      <c r="AJ639" s="153"/>
      <c r="AK639" s="160"/>
      <c r="AL639" s="9"/>
    </row>
    <row r="640" ht="15.75" customHeight="1">
      <c r="A640" s="148"/>
      <c r="B640" s="149"/>
      <c r="C640" s="150"/>
      <c r="D640" s="150"/>
      <c r="E640" s="151"/>
      <c r="F640" s="149"/>
      <c r="G640" s="148"/>
      <c r="H640" s="148"/>
      <c r="I640" s="152"/>
      <c r="J640" s="152"/>
      <c r="K640" s="9"/>
      <c r="L640" s="153"/>
      <c r="M640" s="153"/>
      <c r="N640" s="153"/>
      <c r="O640" s="153"/>
      <c r="P640" s="154"/>
      <c r="Q640" s="155"/>
      <c r="R640" s="161"/>
      <c r="S640" s="157"/>
      <c r="T640" s="158"/>
      <c r="U640" s="158"/>
      <c r="V640" s="158"/>
      <c r="W640" s="157"/>
      <c r="X640" s="159"/>
      <c r="Y640" s="159"/>
      <c r="Z640" s="159"/>
      <c r="AA640" s="159"/>
      <c r="AB640" s="159"/>
      <c r="AC640" s="159"/>
      <c r="AD640" s="159"/>
      <c r="AE640" s="159"/>
      <c r="AF640" s="159"/>
      <c r="AG640" s="159"/>
      <c r="AH640" s="159"/>
      <c r="AI640" s="9"/>
      <c r="AJ640" s="153"/>
      <c r="AK640" s="160"/>
      <c r="AL640" s="9"/>
    </row>
    <row r="641" ht="15.75" customHeight="1">
      <c r="A641" s="148"/>
      <c r="B641" s="149"/>
      <c r="C641" s="150"/>
      <c r="D641" s="150"/>
      <c r="E641" s="151"/>
      <c r="F641" s="149"/>
      <c r="G641" s="148"/>
      <c r="H641" s="148"/>
      <c r="I641" s="152"/>
      <c r="J641" s="152"/>
      <c r="K641" s="9"/>
      <c r="L641" s="153"/>
      <c r="M641" s="153"/>
      <c r="N641" s="153"/>
      <c r="O641" s="153"/>
      <c r="P641" s="154"/>
      <c r="Q641" s="155"/>
      <c r="R641" s="161"/>
      <c r="S641" s="157"/>
      <c r="T641" s="158"/>
      <c r="U641" s="158"/>
      <c r="V641" s="158"/>
      <c r="W641" s="157"/>
      <c r="X641" s="159"/>
      <c r="Y641" s="159"/>
      <c r="Z641" s="159"/>
      <c r="AA641" s="159"/>
      <c r="AB641" s="159"/>
      <c r="AC641" s="159"/>
      <c r="AD641" s="159"/>
      <c r="AE641" s="159"/>
      <c r="AF641" s="159"/>
      <c r="AG641" s="159"/>
      <c r="AH641" s="159"/>
      <c r="AI641" s="9"/>
      <c r="AJ641" s="153"/>
      <c r="AK641" s="160"/>
      <c r="AL641" s="9"/>
    </row>
    <row r="642" ht="15.75" customHeight="1">
      <c r="A642" s="148"/>
      <c r="B642" s="149"/>
      <c r="C642" s="150"/>
      <c r="D642" s="150"/>
      <c r="E642" s="151"/>
      <c r="F642" s="149"/>
      <c r="G642" s="148"/>
      <c r="H642" s="148"/>
      <c r="I642" s="152"/>
      <c r="J642" s="152"/>
      <c r="K642" s="9"/>
      <c r="L642" s="153"/>
      <c r="M642" s="153"/>
      <c r="N642" s="153"/>
      <c r="O642" s="153"/>
      <c r="P642" s="154"/>
      <c r="Q642" s="155"/>
      <c r="R642" s="161"/>
      <c r="S642" s="157"/>
      <c r="T642" s="158"/>
      <c r="U642" s="158"/>
      <c r="V642" s="158"/>
      <c r="W642" s="157"/>
      <c r="X642" s="159"/>
      <c r="Y642" s="159"/>
      <c r="Z642" s="159"/>
      <c r="AA642" s="159"/>
      <c r="AB642" s="159"/>
      <c r="AC642" s="159"/>
      <c r="AD642" s="159"/>
      <c r="AE642" s="159"/>
      <c r="AF642" s="159"/>
      <c r="AG642" s="159"/>
      <c r="AH642" s="159"/>
      <c r="AI642" s="9"/>
      <c r="AJ642" s="153"/>
      <c r="AK642" s="160"/>
      <c r="AL642" s="9"/>
    </row>
    <row r="643" ht="15.75" customHeight="1">
      <c r="A643" s="148"/>
      <c r="B643" s="149"/>
      <c r="C643" s="150"/>
      <c r="D643" s="150"/>
      <c r="E643" s="151"/>
      <c r="F643" s="149"/>
      <c r="G643" s="148"/>
      <c r="H643" s="148"/>
      <c r="I643" s="152"/>
      <c r="J643" s="152"/>
      <c r="K643" s="9"/>
      <c r="L643" s="153"/>
      <c r="M643" s="153"/>
      <c r="N643" s="153"/>
      <c r="O643" s="153"/>
      <c r="P643" s="154"/>
      <c r="Q643" s="155"/>
      <c r="R643" s="161"/>
      <c r="S643" s="157"/>
      <c r="T643" s="158"/>
      <c r="U643" s="158"/>
      <c r="V643" s="158"/>
      <c r="W643" s="157"/>
      <c r="X643" s="159"/>
      <c r="Y643" s="159"/>
      <c r="Z643" s="159"/>
      <c r="AA643" s="159"/>
      <c r="AB643" s="159"/>
      <c r="AC643" s="159"/>
      <c r="AD643" s="159"/>
      <c r="AE643" s="159"/>
      <c r="AF643" s="159"/>
      <c r="AG643" s="159"/>
      <c r="AH643" s="159"/>
      <c r="AI643" s="9"/>
      <c r="AJ643" s="153"/>
      <c r="AK643" s="160"/>
      <c r="AL643" s="9"/>
    </row>
    <row r="644" ht="15.75" customHeight="1">
      <c r="A644" s="148"/>
      <c r="B644" s="149"/>
      <c r="C644" s="150"/>
      <c r="D644" s="150"/>
      <c r="E644" s="151"/>
      <c r="F644" s="149"/>
      <c r="G644" s="148"/>
      <c r="H644" s="148"/>
      <c r="I644" s="152"/>
      <c r="J644" s="152"/>
      <c r="K644" s="9"/>
      <c r="L644" s="153"/>
      <c r="M644" s="153"/>
      <c r="N644" s="153"/>
      <c r="O644" s="153"/>
      <c r="P644" s="154"/>
      <c r="Q644" s="155"/>
      <c r="R644" s="161"/>
      <c r="S644" s="157"/>
      <c r="T644" s="158"/>
      <c r="U644" s="158"/>
      <c r="V644" s="158"/>
      <c r="W644" s="157"/>
      <c r="X644" s="159"/>
      <c r="Y644" s="159"/>
      <c r="Z644" s="159"/>
      <c r="AA644" s="159"/>
      <c r="AB644" s="159"/>
      <c r="AC644" s="159"/>
      <c r="AD644" s="159"/>
      <c r="AE644" s="159"/>
      <c r="AF644" s="159"/>
      <c r="AG644" s="159"/>
      <c r="AH644" s="159"/>
      <c r="AI644" s="9"/>
      <c r="AJ644" s="153"/>
      <c r="AK644" s="160"/>
      <c r="AL644" s="9"/>
    </row>
    <row r="645" ht="15.75" customHeight="1">
      <c r="A645" s="148"/>
      <c r="B645" s="149"/>
      <c r="C645" s="150"/>
      <c r="D645" s="150"/>
      <c r="E645" s="151"/>
      <c r="F645" s="149"/>
      <c r="G645" s="148"/>
      <c r="H645" s="148"/>
      <c r="I645" s="152"/>
      <c r="J645" s="152"/>
      <c r="K645" s="9"/>
      <c r="L645" s="153"/>
      <c r="M645" s="153"/>
      <c r="N645" s="153"/>
      <c r="O645" s="153"/>
      <c r="P645" s="154"/>
      <c r="Q645" s="155"/>
      <c r="R645" s="161"/>
      <c r="S645" s="157"/>
      <c r="T645" s="158"/>
      <c r="U645" s="158"/>
      <c r="V645" s="158"/>
      <c r="W645" s="157"/>
      <c r="X645" s="159"/>
      <c r="Y645" s="159"/>
      <c r="Z645" s="159"/>
      <c r="AA645" s="159"/>
      <c r="AB645" s="159"/>
      <c r="AC645" s="159"/>
      <c r="AD645" s="159"/>
      <c r="AE645" s="159"/>
      <c r="AF645" s="159"/>
      <c r="AG645" s="159"/>
      <c r="AH645" s="159"/>
      <c r="AI645" s="9"/>
      <c r="AJ645" s="153"/>
      <c r="AK645" s="160"/>
      <c r="AL645" s="9"/>
    </row>
    <row r="646" ht="15.75" customHeight="1">
      <c r="A646" s="148"/>
      <c r="B646" s="149"/>
      <c r="C646" s="150"/>
      <c r="D646" s="150"/>
      <c r="E646" s="151"/>
      <c r="F646" s="149"/>
      <c r="G646" s="148"/>
      <c r="H646" s="148"/>
      <c r="I646" s="152"/>
      <c r="J646" s="152"/>
      <c r="K646" s="9"/>
      <c r="L646" s="153"/>
      <c r="M646" s="153"/>
      <c r="N646" s="153"/>
      <c r="O646" s="153"/>
      <c r="P646" s="154"/>
      <c r="Q646" s="155"/>
      <c r="R646" s="161"/>
      <c r="S646" s="157"/>
      <c r="T646" s="158"/>
      <c r="U646" s="158"/>
      <c r="V646" s="158"/>
      <c r="W646" s="157"/>
      <c r="X646" s="159"/>
      <c r="Y646" s="159"/>
      <c r="Z646" s="159"/>
      <c r="AA646" s="159"/>
      <c r="AB646" s="159"/>
      <c r="AC646" s="159"/>
      <c r="AD646" s="159"/>
      <c r="AE646" s="159"/>
      <c r="AF646" s="159"/>
      <c r="AG646" s="159"/>
      <c r="AH646" s="159"/>
      <c r="AI646" s="9"/>
      <c r="AJ646" s="153"/>
      <c r="AK646" s="160"/>
      <c r="AL646" s="9"/>
    </row>
    <row r="647" ht="15.75" customHeight="1">
      <c r="A647" s="148"/>
      <c r="B647" s="149"/>
      <c r="C647" s="150"/>
      <c r="D647" s="150"/>
      <c r="E647" s="151"/>
      <c r="F647" s="149"/>
      <c r="G647" s="148"/>
      <c r="H647" s="148"/>
      <c r="I647" s="152"/>
      <c r="J647" s="152"/>
      <c r="K647" s="9"/>
      <c r="L647" s="153"/>
      <c r="M647" s="153"/>
      <c r="N647" s="153"/>
      <c r="O647" s="153"/>
      <c r="P647" s="154"/>
      <c r="Q647" s="155"/>
      <c r="R647" s="161"/>
      <c r="S647" s="157"/>
      <c r="T647" s="158"/>
      <c r="U647" s="158"/>
      <c r="V647" s="158"/>
      <c r="W647" s="157"/>
      <c r="X647" s="159"/>
      <c r="Y647" s="159"/>
      <c r="Z647" s="159"/>
      <c r="AA647" s="159"/>
      <c r="AB647" s="159"/>
      <c r="AC647" s="159"/>
      <c r="AD647" s="159"/>
      <c r="AE647" s="159"/>
      <c r="AF647" s="159"/>
      <c r="AG647" s="159"/>
      <c r="AH647" s="159"/>
      <c r="AI647" s="9"/>
      <c r="AJ647" s="153"/>
      <c r="AK647" s="160"/>
      <c r="AL647" s="9"/>
    </row>
    <row r="648" ht="15.75" customHeight="1">
      <c r="A648" s="148"/>
      <c r="B648" s="149"/>
      <c r="C648" s="150"/>
      <c r="D648" s="150"/>
      <c r="E648" s="151"/>
      <c r="F648" s="149"/>
      <c r="G648" s="148"/>
      <c r="H648" s="148"/>
      <c r="I648" s="152"/>
      <c r="J648" s="152"/>
      <c r="K648" s="9"/>
      <c r="L648" s="153"/>
      <c r="M648" s="153"/>
      <c r="N648" s="153"/>
      <c r="O648" s="153"/>
      <c r="P648" s="154"/>
      <c r="Q648" s="155"/>
      <c r="R648" s="161"/>
      <c r="S648" s="157"/>
      <c r="T648" s="158"/>
      <c r="U648" s="158"/>
      <c r="V648" s="158"/>
      <c r="W648" s="157"/>
      <c r="X648" s="159"/>
      <c r="Y648" s="159"/>
      <c r="Z648" s="159"/>
      <c r="AA648" s="159"/>
      <c r="AB648" s="159"/>
      <c r="AC648" s="159"/>
      <c r="AD648" s="159"/>
      <c r="AE648" s="159"/>
      <c r="AF648" s="159"/>
      <c r="AG648" s="159"/>
      <c r="AH648" s="159"/>
      <c r="AI648" s="9"/>
      <c r="AJ648" s="153"/>
      <c r="AK648" s="160"/>
      <c r="AL648" s="9"/>
    </row>
    <row r="649" ht="15.75" customHeight="1">
      <c r="A649" s="148"/>
      <c r="B649" s="149"/>
      <c r="C649" s="150"/>
      <c r="D649" s="150"/>
      <c r="E649" s="151"/>
      <c r="F649" s="149"/>
      <c r="G649" s="148"/>
      <c r="H649" s="148"/>
      <c r="I649" s="152"/>
      <c r="J649" s="152"/>
      <c r="K649" s="9"/>
      <c r="L649" s="153"/>
      <c r="M649" s="153"/>
      <c r="N649" s="153"/>
      <c r="O649" s="153"/>
      <c r="P649" s="154"/>
      <c r="Q649" s="155"/>
      <c r="R649" s="161"/>
      <c r="S649" s="157"/>
      <c r="T649" s="158"/>
      <c r="U649" s="158"/>
      <c r="V649" s="158"/>
      <c r="W649" s="157"/>
      <c r="X649" s="159"/>
      <c r="Y649" s="159"/>
      <c r="Z649" s="159"/>
      <c r="AA649" s="159"/>
      <c r="AB649" s="159"/>
      <c r="AC649" s="159"/>
      <c r="AD649" s="159"/>
      <c r="AE649" s="159"/>
      <c r="AF649" s="159"/>
      <c r="AG649" s="159"/>
      <c r="AH649" s="159"/>
      <c r="AI649" s="9"/>
      <c r="AJ649" s="153"/>
      <c r="AK649" s="160"/>
      <c r="AL649" s="9"/>
    </row>
    <row r="650" ht="15.75" customHeight="1">
      <c r="A650" s="148"/>
      <c r="B650" s="149"/>
      <c r="C650" s="150"/>
      <c r="D650" s="150"/>
      <c r="E650" s="151"/>
      <c r="F650" s="149"/>
      <c r="G650" s="148"/>
      <c r="H650" s="148"/>
      <c r="I650" s="152"/>
      <c r="J650" s="152"/>
      <c r="K650" s="9"/>
      <c r="L650" s="153"/>
      <c r="M650" s="153"/>
      <c r="N650" s="153"/>
      <c r="O650" s="153"/>
      <c r="P650" s="154"/>
      <c r="Q650" s="155"/>
      <c r="R650" s="161"/>
      <c r="S650" s="157"/>
      <c r="T650" s="158"/>
      <c r="U650" s="158"/>
      <c r="V650" s="158"/>
      <c r="W650" s="157"/>
      <c r="X650" s="159"/>
      <c r="Y650" s="159"/>
      <c r="Z650" s="159"/>
      <c r="AA650" s="159"/>
      <c r="AB650" s="159"/>
      <c r="AC650" s="159"/>
      <c r="AD650" s="159"/>
      <c r="AE650" s="159"/>
      <c r="AF650" s="159"/>
      <c r="AG650" s="159"/>
      <c r="AH650" s="159"/>
      <c r="AI650" s="9"/>
      <c r="AJ650" s="153"/>
      <c r="AK650" s="160"/>
      <c r="AL650" s="9"/>
    </row>
    <row r="651" ht="15.75" customHeight="1">
      <c r="A651" s="148"/>
      <c r="B651" s="149"/>
      <c r="C651" s="150"/>
      <c r="D651" s="150"/>
      <c r="E651" s="151"/>
      <c r="F651" s="149"/>
      <c r="G651" s="148"/>
      <c r="H651" s="148"/>
      <c r="I651" s="152"/>
      <c r="J651" s="152"/>
      <c r="K651" s="9"/>
      <c r="L651" s="153"/>
      <c r="M651" s="153"/>
      <c r="N651" s="153"/>
      <c r="O651" s="153"/>
      <c r="P651" s="154"/>
      <c r="Q651" s="155"/>
      <c r="R651" s="161"/>
      <c r="S651" s="157"/>
      <c r="T651" s="158"/>
      <c r="U651" s="158"/>
      <c r="V651" s="158"/>
      <c r="W651" s="157"/>
      <c r="X651" s="159"/>
      <c r="Y651" s="159"/>
      <c r="Z651" s="159"/>
      <c r="AA651" s="159"/>
      <c r="AB651" s="159"/>
      <c r="AC651" s="159"/>
      <c r="AD651" s="159"/>
      <c r="AE651" s="159"/>
      <c r="AF651" s="159"/>
      <c r="AG651" s="159"/>
      <c r="AH651" s="159"/>
      <c r="AI651" s="9"/>
      <c r="AJ651" s="153"/>
      <c r="AK651" s="160"/>
      <c r="AL651" s="9"/>
    </row>
    <row r="652" ht="15.75" customHeight="1">
      <c r="A652" s="148"/>
      <c r="B652" s="149"/>
      <c r="C652" s="150"/>
      <c r="D652" s="150"/>
      <c r="E652" s="151"/>
      <c r="F652" s="149"/>
      <c r="G652" s="148"/>
      <c r="H652" s="148"/>
      <c r="I652" s="152"/>
      <c r="J652" s="152"/>
      <c r="K652" s="9"/>
      <c r="L652" s="153"/>
      <c r="M652" s="153"/>
      <c r="N652" s="153"/>
      <c r="O652" s="153"/>
      <c r="P652" s="154"/>
      <c r="Q652" s="155"/>
      <c r="R652" s="161"/>
      <c r="S652" s="157"/>
      <c r="T652" s="158"/>
      <c r="U652" s="158"/>
      <c r="V652" s="158"/>
      <c r="W652" s="157"/>
      <c r="X652" s="159"/>
      <c r="Y652" s="159"/>
      <c r="Z652" s="159"/>
      <c r="AA652" s="159"/>
      <c r="AB652" s="159"/>
      <c r="AC652" s="159"/>
      <c r="AD652" s="159"/>
      <c r="AE652" s="159"/>
      <c r="AF652" s="159"/>
      <c r="AG652" s="159"/>
      <c r="AH652" s="159"/>
      <c r="AI652" s="9"/>
      <c r="AJ652" s="153"/>
      <c r="AK652" s="160"/>
      <c r="AL652" s="9"/>
    </row>
    <row r="653" ht="15.75" customHeight="1">
      <c r="A653" s="148"/>
      <c r="B653" s="149"/>
      <c r="C653" s="150"/>
      <c r="D653" s="150"/>
      <c r="E653" s="151"/>
      <c r="F653" s="149"/>
      <c r="G653" s="148"/>
      <c r="H653" s="148"/>
      <c r="I653" s="152"/>
      <c r="J653" s="152"/>
      <c r="K653" s="9"/>
      <c r="L653" s="153"/>
      <c r="M653" s="153"/>
      <c r="N653" s="153"/>
      <c r="O653" s="153"/>
      <c r="P653" s="154"/>
      <c r="Q653" s="155"/>
      <c r="R653" s="161"/>
      <c r="S653" s="157"/>
      <c r="T653" s="158"/>
      <c r="U653" s="158"/>
      <c r="V653" s="158"/>
      <c r="W653" s="157"/>
      <c r="X653" s="159"/>
      <c r="Y653" s="159"/>
      <c r="Z653" s="159"/>
      <c r="AA653" s="159"/>
      <c r="AB653" s="159"/>
      <c r="AC653" s="159"/>
      <c r="AD653" s="159"/>
      <c r="AE653" s="159"/>
      <c r="AF653" s="159"/>
      <c r="AG653" s="159"/>
      <c r="AH653" s="159"/>
      <c r="AI653" s="9"/>
      <c r="AJ653" s="153"/>
      <c r="AK653" s="160"/>
      <c r="AL653" s="9"/>
    </row>
    <row r="654" ht="15.75" customHeight="1">
      <c r="A654" s="148"/>
      <c r="B654" s="149"/>
      <c r="C654" s="150"/>
      <c r="D654" s="150"/>
      <c r="E654" s="151"/>
      <c r="F654" s="149"/>
      <c r="G654" s="148"/>
      <c r="H654" s="148"/>
      <c r="I654" s="152"/>
      <c r="J654" s="152"/>
      <c r="K654" s="9"/>
      <c r="L654" s="153"/>
      <c r="M654" s="153"/>
      <c r="N654" s="153"/>
      <c r="O654" s="153"/>
      <c r="P654" s="154"/>
      <c r="Q654" s="155"/>
      <c r="R654" s="161"/>
      <c r="S654" s="157"/>
      <c r="T654" s="158"/>
      <c r="U654" s="158"/>
      <c r="V654" s="158"/>
      <c r="W654" s="157"/>
      <c r="X654" s="159"/>
      <c r="Y654" s="159"/>
      <c r="Z654" s="159"/>
      <c r="AA654" s="159"/>
      <c r="AB654" s="159"/>
      <c r="AC654" s="159"/>
      <c r="AD654" s="159"/>
      <c r="AE654" s="159"/>
      <c r="AF654" s="159"/>
      <c r="AG654" s="159"/>
      <c r="AH654" s="159"/>
      <c r="AI654" s="9"/>
      <c r="AJ654" s="153"/>
      <c r="AK654" s="160"/>
      <c r="AL654" s="9"/>
    </row>
    <row r="655" ht="15.75" customHeight="1">
      <c r="A655" s="148"/>
      <c r="B655" s="149"/>
      <c r="C655" s="150"/>
      <c r="D655" s="150"/>
      <c r="E655" s="151"/>
      <c r="F655" s="149"/>
      <c r="G655" s="148"/>
      <c r="H655" s="148"/>
      <c r="I655" s="152"/>
      <c r="J655" s="152"/>
      <c r="K655" s="9"/>
      <c r="L655" s="153"/>
      <c r="M655" s="153"/>
      <c r="N655" s="153"/>
      <c r="O655" s="153"/>
      <c r="P655" s="154"/>
      <c r="Q655" s="155"/>
      <c r="R655" s="161"/>
      <c r="S655" s="157"/>
      <c r="T655" s="158"/>
      <c r="U655" s="158"/>
      <c r="V655" s="158"/>
      <c r="W655" s="157"/>
      <c r="X655" s="159"/>
      <c r="Y655" s="159"/>
      <c r="Z655" s="159"/>
      <c r="AA655" s="159"/>
      <c r="AB655" s="159"/>
      <c r="AC655" s="159"/>
      <c r="AD655" s="159"/>
      <c r="AE655" s="159"/>
      <c r="AF655" s="159"/>
      <c r="AG655" s="159"/>
      <c r="AH655" s="159"/>
      <c r="AI655" s="9"/>
      <c r="AJ655" s="153"/>
      <c r="AK655" s="160"/>
      <c r="AL655" s="9"/>
    </row>
    <row r="656" ht="15.75" customHeight="1">
      <c r="A656" s="148"/>
      <c r="B656" s="149"/>
      <c r="C656" s="150"/>
      <c r="D656" s="150"/>
      <c r="E656" s="151"/>
      <c r="F656" s="149"/>
      <c r="G656" s="148"/>
      <c r="H656" s="148"/>
      <c r="I656" s="152"/>
      <c r="J656" s="152"/>
      <c r="K656" s="9"/>
      <c r="L656" s="153"/>
      <c r="M656" s="153"/>
      <c r="N656" s="153"/>
      <c r="O656" s="153"/>
      <c r="P656" s="154"/>
      <c r="Q656" s="155"/>
      <c r="R656" s="161"/>
      <c r="S656" s="157"/>
      <c r="T656" s="158"/>
      <c r="U656" s="158"/>
      <c r="V656" s="158"/>
      <c r="W656" s="157"/>
      <c r="X656" s="159"/>
      <c r="Y656" s="159"/>
      <c r="Z656" s="159"/>
      <c r="AA656" s="159"/>
      <c r="AB656" s="159"/>
      <c r="AC656" s="159"/>
      <c r="AD656" s="159"/>
      <c r="AE656" s="159"/>
      <c r="AF656" s="159"/>
      <c r="AG656" s="159"/>
      <c r="AH656" s="159"/>
      <c r="AI656" s="9"/>
      <c r="AJ656" s="153"/>
      <c r="AK656" s="160"/>
      <c r="AL656" s="9"/>
    </row>
    <row r="657" ht="15.75" customHeight="1">
      <c r="A657" s="148"/>
      <c r="B657" s="149"/>
      <c r="C657" s="150"/>
      <c r="D657" s="150"/>
      <c r="E657" s="151"/>
      <c r="F657" s="149"/>
      <c r="G657" s="148"/>
      <c r="H657" s="148"/>
      <c r="I657" s="152"/>
      <c r="J657" s="152"/>
      <c r="K657" s="9"/>
      <c r="L657" s="153"/>
      <c r="M657" s="153"/>
      <c r="N657" s="153"/>
      <c r="O657" s="153"/>
      <c r="P657" s="154"/>
      <c r="Q657" s="155"/>
      <c r="R657" s="161"/>
      <c r="S657" s="157"/>
      <c r="T657" s="158"/>
      <c r="U657" s="158"/>
      <c r="V657" s="158"/>
      <c r="W657" s="157"/>
      <c r="X657" s="159"/>
      <c r="Y657" s="159"/>
      <c r="Z657" s="159"/>
      <c r="AA657" s="159"/>
      <c r="AB657" s="159"/>
      <c r="AC657" s="159"/>
      <c r="AD657" s="159"/>
      <c r="AE657" s="159"/>
      <c r="AF657" s="159"/>
      <c r="AG657" s="159"/>
      <c r="AH657" s="159"/>
      <c r="AI657" s="9"/>
      <c r="AJ657" s="153"/>
      <c r="AK657" s="160"/>
      <c r="AL657" s="9"/>
    </row>
    <row r="658" ht="15.75" customHeight="1">
      <c r="A658" s="148"/>
      <c r="B658" s="149"/>
      <c r="C658" s="150"/>
      <c r="D658" s="150"/>
      <c r="E658" s="151"/>
      <c r="F658" s="149"/>
      <c r="G658" s="148"/>
      <c r="H658" s="148"/>
      <c r="I658" s="152"/>
      <c r="J658" s="152"/>
      <c r="K658" s="9"/>
      <c r="L658" s="153"/>
      <c r="M658" s="153"/>
      <c r="N658" s="153"/>
      <c r="O658" s="153"/>
      <c r="P658" s="154"/>
      <c r="Q658" s="155"/>
      <c r="R658" s="161"/>
      <c r="S658" s="157"/>
      <c r="T658" s="158"/>
      <c r="U658" s="158"/>
      <c r="V658" s="158"/>
      <c r="W658" s="157"/>
      <c r="X658" s="159"/>
      <c r="Y658" s="159"/>
      <c r="Z658" s="159"/>
      <c r="AA658" s="159"/>
      <c r="AB658" s="159"/>
      <c r="AC658" s="159"/>
      <c r="AD658" s="159"/>
      <c r="AE658" s="159"/>
      <c r="AF658" s="159"/>
      <c r="AG658" s="159"/>
      <c r="AH658" s="159"/>
      <c r="AI658" s="9"/>
      <c r="AJ658" s="153"/>
      <c r="AK658" s="160"/>
      <c r="AL658" s="9"/>
    </row>
    <row r="659" ht="15.75" customHeight="1">
      <c r="A659" s="148"/>
      <c r="B659" s="149"/>
      <c r="C659" s="150"/>
      <c r="D659" s="150"/>
      <c r="E659" s="151"/>
      <c r="F659" s="149"/>
      <c r="G659" s="148"/>
      <c r="H659" s="148"/>
      <c r="I659" s="152"/>
      <c r="J659" s="152"/>
      <c r="K659" s="9"/>
      <c r="L659" s="153"/>
      <c r="M659" s="153"/>
      <c r="N659" s="153"/>
      <c r="O659" s="153"/>
      <c r="P659" s="154"/>
      <c r="Q659" s="155"/>
      <c r="R659" s="161"/>
      <c r="S659" s="157"/>
      <c r="T659" s="158"/>
      <c r="U659" s="158"/>
      <c r="V659" s="158"/>
      <c r="W659" s="157"/>
      <c r="X659" s="159"/>
      <c r="Y659" s="159"/>
      <c r="Z659" s="159"/>
      <c r="AA659" s="159"/>
      <c r="AB659" s="159"/>
      <c r="AC659" s="159"/>
      <c r="AD659" s="159"/>
      <c r="AE659" s="159"/>
      <c r="AF659" s="159"/>
      <c r="AG659" s="159"/>
      <c r="AH659" s="159"/>
      <c r="AI659" s="9"/>
      <c r="AJ659" s="153"/>
      <c r="AK659" s="160"/>
      <c r="AL659" s="9"/>
    </row>
    <row r="660" ht="15.75" customHeight="1">
      <c r="A660" s="148"/>
      <c r="B660" s="149"/>
      <c r="C660" s="150"/>
      <c r="D660" s="150"/>
      <c r="E660" s="151"/>
      <c r="F660" s="149"/>
      <c r="G660" s="148"/>
      <c r="H660" s="148"/>
      <c r="I660" s="152"/>
      <c r="J660" s="152"/>
      <c r="K660" s="9"/>
      <c r="L660" s="153"/>
      <c r="M660" s="153"/>
      <c r="N660" s="153"/>
      <c r="O660" s="153"/>
      <c r="P660" s="154"/>
      <c r="Q660" s="155"/>
      <c r="R660" s="161"/>
      <c r="S660" s="157"/>
      <c r="T660" s="158"/>
      <c r="U660" s="158"/>
      <c r="V660" s="158"/>
      <c r="W660" s="157"/>
      <c r="X660" s="159"/>
      <c r="Y660" s="159"/>
      <c r="Z660" s="159"/>
      <c r="AA660" s="159"/>
      <c r="AB660" s="159"/>
      <c r="AC660" s="159"/>
      <c r="AD660" s="159"/>
      <c r="AE660" s="159"/>
      <c r="AF660" s="159"/>
      <c r="AG660" s="159"/>
      <c r="AH660" s="159"/>
      <c r="AI660" s="9"/>
      <c r="AJ660" s="153"/>
      <c r="AK660" s="160"/>
      <c r="AL660" s="9"/>
    </row>
    <row r="661" ht="15.75" customHeight="1">
      <c r="A661" s="148"/>
      <c r="B661" s="149"/>
      <c r="C661" s="150"/>
      <c r="D661" s="150"/>
      <c r="E661" s="151"/>
      <c r="F661" s="149"/>
      <c r="G661" s="148"/>
      <c r="H661" s="148"/>
      <c r="I661" s="152"/>
      <c r="J661" s="152"/>
      <c r="K661" s="9"/>
      <c r="L661" s="153"/>
      <c r="M661" s="153"/>
      <c r="N661" s="153"/>
      <c r="O661" s="153"/>
      <c r="P661" s="154"/>
      <c r="Q661" s="155"/>
      <c r="R661" s="161"/>
      <c r="S661" s="157"/>
      <c r="T661" s="158"/>
      <c r="U661" s="158"/>
      <c r="V661" s="158"/>
      <c r="W661" s="157"/>
      <c r="X661" s="159"/>
      <c r="Y661" s="159"/>
      <c r="Z661" s="159"/>
      <c r="AA661" s="159"/>
      <c r="AB661" s="159"/>
      <c r="AC661" s="159"/>
      <c r="AD661" s="159"/>
      <c r="AE661" s="159"/>
      <c r="AF661" s="159"/>
      <c r="AG661" s="159"/>
      <c r="AH661" s="159"/>
      <c r="AI661" s="9"/>
      <c r="AJ661" s="153"/>
      <c r="AK661" s="160"/>
      <c r="AL661" s="9"/>
    </row>
    <row r="662" ht="15.75" customHeight="1">
      <c r="A662" s="148"/>
      <c r="B662" s="149"/>
      <c r="C662" s="150"/>
      <c r="D662" s="150"/>
      <c r="E662" s="151"/>
      <c r="F662" s="149"/>
      <c r="G662" s="148"/>
      <c r="H662" s="148"/>
      <c r="I662" s="152"/>
      <c r="J662" s="152"/>
      <c r="K662" s="9"/>
      <c r="L662" s="153"/>
      <c r="M662" s="153"/>
      <c r="N662" s="153"/>
      <c r="O662" s="153"/>
      <c r="P662" s="154"/>
      <c r="Q662" s="155"/>
      <c r="R662" s="161"/>
      <c r="S662" s="157"/>
      <c r="T662" s="158"/>
      <c r="U662" s="158"/>
      <c r="V662" s="158"/>
      <c r="W662" s="157"/>
      <c r="X662" s="159"/>
      <c r="Y662" s="159"/>
      <c r="Z662" s="159"/>
      <c r="AA662" s="159"/>
      <c r="AB662" s="159"/>
      <c r="AC662" s="159"/>
      <c r="AD662" s="159"/>
      <c r="AE662" s="159"/>
      <c r="AF662" s="159"/>
      <c r="AG662" s="159"/>
      <c r="AH662" s="159"/>
      <c r="AI662" s="9"/>
      <c r="AJ662" s="153"/>
      <c r="AK662" s="160"/>
      <c r="AL662" s="9"/>
    </row>
    <row r="663" ht="15.75" customHeight="1">
      <c r="A663" s="148"/>
      <c r="B663" s="149"/>
      <c r="C663" s="150"/>
      <c r="D663" s="150"/>
      <c r="E663" s="151"/>
      <c r="F663" s="149"/>
      <c r="G663" s="148"/>
      <c r="H663" s="148"/>
      <c r="I663" s="152"/>
      <c r="J663" s="152"/>
      <c r="K663" s="9"/>
      <c r="L663" s="153"/>
      <c r="M663" s="153"/>
      <c r="N663" s="153"/>
      <c r="O663" s="153"/>
      <c r="P663" s="154"/>
      <c r="Q663" s="155"/>
      <c r="R663" s="161"/>
      <c r="S663" s="157"/>
      <c r="T663" s="158"/>
      <c r="U663" s="158"/>
      <c r="V663" s="158"/>
      <c r="W663" s="157"/>
      <c r="X663" s="159"/>
      <c r="Y663" s="159"/>
      <c r="Z663" s="159"/>
      <c r="AA663" s="159"/>
      <c r="AB663" s="159"/>
      <c r="AC663" s="159"/>
      <c r="AD663" s="159"/>
      <c r="AE663" s="159"/>
      <c r="AF663" s="159"/>
      <c r="AG663" s="159"/>
      <c r="AH663" s="159"/>
      <c r="AI663" s="9"/>
      <c r="AJ663" s="153"/>
      <c r="AK663" s="160"/>
      <c r="AL663" s="9"/>
    </row>
    <row r="664" ht="15.75" customHeight="1">
      <c r="A664" s="148"/>
      <c r="B664" s="149"/>
      <c r="C664" s="150"/>
      <c r="D664" s="150"/>
      <c r="E664" s="151"/>
      <c r="F664" s="149"/>
      <c r="G664" s="148"/>
      <c r="H664" s="148"/>
      <c r="I664" s="152"/>
      <c r="J664" s="152"/>
      <c r="K664" s="9"/>
      <c r="L664" s="153"/>
      <c r="M664" s="153"/>
      <c r="N664" s="153"/>
      <c r="O664" s="153"/>
      <c r="P664" s="154"/>
      <c r="Q664" s="155"/>
      <c r="R664" s="161"/>
      <c r="S664" s="157"/>
      <c r="T664" s="158"/>
      <c r="U664" s="158"/>
      <c r="V664" s="158"/>
      <c r="W664" s="157"/>
      <c r="X664" s="159"/>
      <c r="Y664" s="159"/>
      <c r="Z664" s="159"/>
      <c r="AA664" s="159"/>
      <c r="AB664" s="159"/>
      <c r="AC664" s="159"/>
      <c r="AD664" s="159"/>
      <c r="AE664" s="159"/>
      <c r="AF664" s="159"/>
      <c r="AG664" s="159"/>
      <c r="AH664" s="159"/>
      <c r="AI664" s="9"/>
      <c r="AJ664" s="153"/>
      <c r="AK664" s="160"/>
      <c r="AL664" s="9"/>
    </row>
    <row r="665" ht="15.75" customHeight="1">
      <c r="A665" s="148"/>
      <c r="B665" s="149"/>
      <c r="C665" s="150"/>
      <c r="D665" s="150"/>
      <c r="E665" s="151"/>
      <c r="F665" s="149"/>
      <c r="G665" s="148"/>
      <c r="H665" s="148"/>
      <c r="I665" s="152"/>
      <c r="J665" s="152"/>
      <c r="K665" s="9"/>
      <c r="L665" s="153"/>
      <c r="M665" s="153"/>
      <c r="N665" s="153"/>
      <c r="O665" s="153"/>
      <c r="P665" s="154"/>
      <c r="Q665" s="155"/>
      <c r="R665" s="161"/>
      <c r="S665" s="157"/>
      <c r="T665" s="158"/>
      <c r="U665" s="158"/>
      <c r="V665" s="158"/>
      <c r="W665" s="157"/>
      <c r="X665" s="159"/>
      <c r="Y665" s="159"/>
      <c r="Z665" s="159"/>
      <c r="AA665" s="159"/>
      <c r="AB665" s="159"/>
      <c r="AC665" s="159"/>
      <c r="AD665" s="159"/>
      <c r="AE665" s="159"/>
      <c r="AF665" s="159"/>
      <c r="AG665" s="159"/>
      <c r="AH665" s="159"/>
      <c r="AI665" s="9"/>
      <c r="AJ665" s="153"/>
      <c r="AK665" s="160"/>
      <c r="AL665" s="9"/>
    </row>
    <row r="666" ht="15.75" customHeight="1">
      <c r="A666" s="148"/>
      <c r="B666" s="149"/>
      <c r="C666" s="150"/>
      <c r="D666" s="150"/>
      <c r="E666" s="151"/>
      <c r="F666" s="149"/>
      <c r="G666" s="148"/>
      <c r="H666" s="148"/>
      <c r="I666" s="152"/>
      <c r="J666" s="152"/>
      <c r="K666" s="9"/>
      <c r="L666" s="153"/>
      <c r="M666" s="153"/>
      <c r="N666" s="153"/>
      <c r="O666" s="153"/>
      <c r="P666" s="154"/>
      <c r="Q666" s="155"/>
      <c r="R666" s="161"/>
      <c r="S666" s="157"/>
      <c r="T666" s="158"/>
      <c r="U666" s="158"/>
      <c r="V666" s="158"/>
      <c r="W666" s="157"/>
      <c r="X666" s="159"/>
      <c r="Y666" s="159"/>
      <c r="Z666" s="159"/>
      <c r="AA666" s="159"/>
      <c r="AB666" s="159"/>
      <c r="AC666" s="159"/>
      <c r="AD666" s="159"/>
      <c r="AE666" s="159"/>
      <c r="AF666" s="159"/>
      <c r="AG666" s="159"/>
      <c r="AH666" s="159"/>
      <c r="AI666" s="9"/>
      <c r="AJ666" s="153"/>
      <c r="AK666" s="160"/>
      <c r="AL666" s="9"/>
    </row>
    <row r="667" ht="15.75" customHeight="1">
      <c r="A667" s="148"/>
      <c r="B667" s="149"/>
      <c r="C667" s="150"/>
      <c r="D667" s="150"/>
      <c r="E667" s="151"/>
      <c r="F667" s="149"/>
      <c r="G667" s="148"/>
      <c r="H667" s="148"/>
      <c r="I667" s="152"/>
      <c r="J667" s="152"/>
      <c r="K667" s="9"/>
      <c r="L667" s="153"/>
      <c r="M667" s="153"/>
      <c r="N667" s="153"/>
      <c r="O667" s="153"/>
      <c r="P667" s="154"/>
      <c r="Q667" s="155"/>
      <c r="R667" s="161"/>
      <c r="S667" s="157"/>
      <c r="T667" s="158"/>
      <c r="U667" s="158"/>
      <c r="V667" s="158"/>
      <c r="W667" s="157"/>
      <c r="X667" s="159"/>
      <c r="Y667" s="159"/>
      <c r="Z667" s="159"/>
      <c r="AA667" s="159"/>
      <c r="AB667" s="159"/>
      <c r="AC667" s="159"/>
      <c r="AD667" s="159"/>
      <c r="AE667" s="159"/>
      <c r="AF667" s="159"/>
      <c r="AG667" s="159"/>
      <c r="AH667" s="159"/>
      <c r="AI667" s="9"/>
      <c r="AJ667" s="153"/>
      <c r="AK667" s="160"/>
      <c r="AL667" s="9"/>
    </row>
    <row r="668" ht="15.75" customHeight="1">
      <c r="A668" s="148"/>
      <c r="B668" s="149"/>
      <c r="C668" s="150"/>
      <c r="D668" s="150"/>
      <c r="E668" s="151"/>
      <c r="F668" s="149"/>
      <c r="G668" s="148"/>
      <c r="H668" s="148"/>
      <c r="I668" s="152"/>
      <c r="J668" s="152"/>
      <c r="K668" s="9"/>
      <c r="L668" s="153"/>
      <c r="M668" s="153"/>
      <c r="N668" s="153"/>
      <c r="O668" s="153"/>
      <c r="P668" s="154"/>
      <c r="Q668" s="155"/>
      <c r="R668" s="161"/>
      <c r="S668" s="157"/>
      <c r="T668" s="158"/>
      <c r="U668" s="158"/>
      <c r="V668" s="158"/>
      <c r="W668" s="157"/>
      <c r="X668" s="159"/>
      <c r="Y668" s="159"/>
      <c r="Z668" s="159"/>
      <c r="AA668" s="159"/>
      <c r="AB668" s="159"/>
      <c r="AC668" s="159"/>
      <c r="AD668" s="159"/>
      <c r="AE668" s="159"/>
      <c r="AF668" s="159"/>
      <c r="AG668" s="159"/>
      <c r="AH668" s="159"/>
      <c r="AI668" s="9"/>
      <c r="AJ668" s="153"/>
      <c r="AK668" s="160"/>
      <c r="AL668" s="9"/>
    </row>
    <row r="669" ht="15.75" customHeight="1">
      <c r="A669" s="148"/>
      <c r="B669" s="149"/>
      <c r="C669" s="150"/>
      <c r="D669" s="150"/>
      <c r="E669" s="151"/>
      <c r="F669" s="149"/>
      <c r="G669" s="148"/>
      <c r="H669" s="148"/>
      <c r="I669" s="152"/>
      <c r="J669" s="152"/>
      <c r="K669" s="9"/>
      <c r="L669" s="153"/>
      <c r="M669" s="153"/>
      <c r="N669" s="153"/>
      <c r="O669" s="153"/>
      <c r="P669" s="154"/>
      <c r="Q669" s="155"/>
      <c r="R669" s="161"/>
      <c r="S669" s="157"/>
      <c r="T669" s="158"/>
      <c r="U669" s="158"/>
      <c r="V669" s="158"/>
      <c r="W669" s="157"/>
      <c r="X669" s="159"/>
      <c r="Y669" s="159"/>
      <c r="Z669" s="159"/>
      <c r="AA669" s="159"/>
      <c r="AB669" s="159"/>
      <c r="AC669" s="159"/>
      <c r="AD669" s="159"/>
      <c r="AE669" s="159"/>
      <c r="AF669" s="159"/>
      <c r="AG669" s="159"/>
      <c r="AH669" s="159"/>
      <c r="AI669" s="9"/>
      <c r="AJ669" s="153"/>
      <c r="AK669" s="160"/>
      <c r="AL669" s="9"/>
    </row>
    <row r="670" ht="15.75" customHeight="1">
      <c r="A670" s="148"/>
      <c r="B670" s="149"/>
      <c r="C670" s="150"/>
      <c r="D670" s="150"/>
      <c r="E670" s="151"/>
      <c r="F670" s="149"/>
      <c r="G670" s="148"/>
      <c r="H670" s="148"/>
      <c r="I670" s="152"/>
      <c r="J670" s="152"/>
      <c r="K670" s="9"/>
      <c r="L670" s="153"/>
      <c r="M670" s="153"/>
      <c r="N670" s="153"/>
      <c r="O670" s="153"/>
      <c r="P670" s="154"/>
      <c r="Q670" s="155"/>
      <c r="R670" s="161"/>
      <c r="S670" s="157"/>
      <c r="T670" s="158"/>
      <c r="U670" s="158"/>
      <c r="V670" s="158"/>
      <c r="W670" s="157"/>
      <c r="X670" s="159"/>
      <c r="Y670" s="159"/>
      <c r="Z670" s="159"/>
      <c r="AA670" s="159"/>
      <c r="AB670" s="159"/>
      <c r="AC670" s="159"/>
      <c r="AD670" s="159"/>
      <c r="AE670" s="159"/>
      <c r="AF670" s="159"/>
      <c r="AG670" s="159"/>
      <c r="AH670" s="159"/>
      <c r="AI670" s="9"/>
      <c r="AJ670" s="153"/>
      <c r="AK670" s="160"/>
      <c r="AL670" s="9"/>
    </row>
    <row r="671" ht="15.75" customHeight="1">
      <c r="A671" s="148"/>
      <c r="B671" s="149"/>
      <c r="C671" s="150"/>
      <c r="D671" s="150"/>
      <c r="E671" s="151"/>
      <c r="F671" s="149"/>
      <c r="G671" s="148"/>
      <c r="H671" s="148"/>
      <c r="I671" s="152"/>
      <c r="J671" s="152"/>
      <c r="K671" s="9"/>
      <c r="L671" s="153"/>
      <c r="M671" s="153"/>
      <c r="N671" s="153"/>
      <c r="O671" s="153"/>
      <c r="P671" s="154"/>
      <c r="Q671" s="155"/>
      <c r="R671" s="161"/>
      <c r="S671" s="157"/>
      <c r="T671" s="158"/>
      <c r="U671" s="158"/>
      <c r="V671" s="158"/>
      <c r="W671" s="157"/>
      <c r="X671" s="159"/>
      <c r="Y671" s="159"/>
      <c r="Z671" s="159"/>
      <c r="AA671" s="159"/>
      <c r="AB671" s="159"/>
      <c r="AC671" s="159"/>
      <c r="AD671" s="159"/>
      <c r="AE671" s="159"/>
      <c r="AF671" s="159"/>
      <c r="AG671" s="159"/>
      <c r="AH671" s="159"/>
      <c r="AI671" s="9"/>
      <c r="AJ671" s="153"/>
      <c r="AK671" s="160"/>
      <c r="AL671" s="9"/>
    </row>
    <row r="672" ht="15.75" customHeight="1">
      <c r="A672" s="148"/>
      <c r="B672" s="149"/>
      <c r="C672" s="150"/>
      <c r="D672" s="150"/>
      <c r="E672" s="151"/>
      <c r="F672" s="149"/>
      <c r="G672" s="148"/>
      <c r="H672" s="148"/>
      <c r="I672" s="152"/>
      <c r="J672" s="152"/>
      <c r="K672" s="9"/>
      <c r="L672" s="153"/>
      <c r="M672" s="153"/>
      <c r="N672" s="153"/>
      <c r="O672" s="153"/>
      <c r="P672" s="154"/>
      <c r="Q672" s="155"/>
      <c r="R672" s="161"/>
      <c r="S672" s="157"/>
      <c r="T672" s="158"/>
      <c r="U672" s="158"/>
      <c r="V672" s="158"/>
      <c r="W672" s="157"/>
      <c r="X672" s="159"/>
      <c r="Y672" s="159"/>
      <c r="Z672" s="159"/>
      <c r="AA672" s="159"/>
      <c r="AB672" s="159"/>
      <c r="AC672" s="159"/>
      <c r="AD672" s="159"/>
      <c r="AE672" s="159"/>
      <c r="AF672" s="159"/>
      <c r="AG672" s="159"/>
      <c r="AH672" s="159"/>
      <c r="AI672" s="9"/>
      <c r="AJ672" s="153"/>
      <c r="AK672" s="160"/>
      <c r="AL672" s="9"/>
    </row>
    <row r="673" ht="15.75" customHeight="1">
      <c r="A673" s="148"/>
      <c r="B673" s="149"/>
      <c r="C673" s="150"/>
      <c r="D673" s="150"/>
      <c r="E673" s="151"/>
      <c r="F673" s="149"/>
      <c r="G673" s="148"/>
      <c r="H673" s="148"/>
      <c r="I673" s="152"/>
      <c r="J673" s="152"/>
      <c r="K673" s="9"/>
      <c r="L673" s="153"/>
      <c r="M673" s="153"/>
      <c r="N673" s="153"/>
      <c r="O673" s="153"/>
      <c r="P673" s="154"/>
      <c r="Q673" s="155"/>
      <c r="R673" s="161"/>
      <c r="S673" s="157"/>
      <c r="T673" s="158"/>
      <c r="U673" s="158"/>
      <c r="V673" s="158"/>
      <c r="W673" s="157"/>
      <c r="X673" s="159"/>
      <c r="Y673" s="159"/>
      <c r="Z673" s="159"/>
      <c r="AA673" s="159"/>
      <c r="AB673" s="159"/>
      <c r="AC673" s="159"/>
      <c r="AD673" s="159"/>
      <c r="AE673" s="159"/>
      <c r="AF673" s="159"/>
      <c r="AG673" s="159"/>
      <c r="AH673" s="159"/>
      <c r="AI673" s="9"/>
      <c r="AJ673" s="153"/>
      <c r="AK673" s="160"/>
      <c r="AL673" s="9"/>
    </row>
    <row r="674" ht="15.75" customHeight="1">
      <c r="A674" s="148"/>
      <c r="B674" s="149"/>
      <c r="C674" s="150"/>
      <c r="D674" s="150"/>
      <c r="E674" s="151"/>
      <c r="F674" s="149"/>
      <c r="G674" s="148"/>
      <c r="H674" s="148"/>
      <c r="I674" s="152"/>
      <c r="J674" s="152"/>
      <c r="K674" s="9"/>
      <c r="L674" s="153"/>
      <c r="M674" s="153"/>
      <c r="N674" s="153"/>
      <c r="O674" s="153"/>
      <c r="P674" s="154"/>
      <c r="Q674" s="155"/>
      <c r="R674" s="161"/>
      <c r="S674" s="157"/>
      <c r="T674" s="158"/>
      <c r="U674" s="158"/>
      <c r="V674" s="158"/>
      <c r="W674" s="157"/>
      <c r="X674" s="159"/>
      <c r="Y674" s="159"/>
      <c r="Z674" s="159"/>
      <c r="AA674" s="159"/>
      <c r="AB674" s="159"/>
      <c r="AC674" s="159"/>
      <c r="AD674" s="159"/>
      <c r="AE674" s="159"/>
      <c r="AF674" s="159"/>
      <c r="AG674" s="159"/>
      <c r="AH674" s="159"/>
      <c r="AI674" s="9"/>
      <c r="AJ674" s="153"/>
      <c r="AK674" s="160"/>
      <c r="AL674" s="9"/>
    </row>
    <row r="675" ht="15.75" customHeight="1">
      <c r="A675" s="148"/>
      <c r="B675" s="149"/>
      <c r="C675" s="150"/>
      <c r="D675" s="150"/>
      <c r="E675" s="151"/>
      <c r="F675" s="149"/>
      <c r="G675" s="148"/>
      <c r="H675" s="148"/>
      <c r="I675" s="152"/>
      <c r="J675" s="152"/>
      <c r="K675" s="9"/>
      <c r="L675" s="153"/>
      <c r="M675" s="153"/>
      <c r="N675" s="153"/>
      <c r="O675" s="153"/>
      <c r="P675" s="154"/>
      <c r="Q675" s="155"/>
      <c r="R675" s="161"/>
      <c r="S675" s="157"/>
      <c r="T675" s="158"/>
      <c r="U675" s="158"/>
      <c r="V675" s="158"/>
      <c r="W675" s="157"/>
      <c r="X675" s="159"/>
      <c r="Y675" s="159"/>
      <c r="Z675" s="159"/>
      <c r="AA675" s="159"/>
      <c r="AB675" s="159"/>
      <c r="AC675" s="159"/>
      <c r="AD675" s="159"/>
      <c r="AE675" s="159"/>
      <c r="AF675" s="159"/>
      <c r="AG675" s="159"/>
      <c r="AH675" s="159"/>
      <c r="AI675" s="9"/>
      <c r="AJ675" s="153"/>
      <c r="AK675" s="160"/>
      <c r="AL675" s="9"/>
    </row>
    <row r="676" ht="15.75" customHeight="1">
      <c r="A676" s="148"/>
      <c r="B676" s="149"/>
      <c r="C676" s="150"/>
      <c r="D676" s="150"/>
      <c r="E676" s="151"/>
      <c r="F676" s="149"/>
      <c r="G676" s="148"/>
      <c r="H676" s="148"/>
      <c r="I676" s="152"/>
      <c r="J676" s="152"/>
      <c r="K676" s="9"/>
      <c r="L676" s="153"/>
      <c r="M676" s="153"/>
      <c r="N676" s="153"/>
      <c r="O676" s="153"/>
      <c r="P676" s="154"/>
      <c r="Q676" s="155"/>
      <c r="R676" s="161"/>
      <c r="S676" s="157"/>
      <c r="T676" s="158"/>
      <c r="U676" s="158"/>
      <c r="V676" s="158"/>
      <c r="W676" s="157"/>
      <c r="X676" s="159"/>
      <c r="Y676" s="159"/>
      <c r="Z676" s="159"/>
      <c r="AA676" s="159"/>
      <c r="AB676" s="159"/>
      <c r="AC676" s="159"/>
      <c r="AD676" s="159"/>
      <c r="AE676" s="159"/>
      <c r="AF676" s="159"/>
      <c r="AG676" s="159"/>
      <c r="AH676" s="159"/>
      <c r="AI676" s="9"/>
      <c r="AJ676" s="153"/>
      <c r="AK676" s="160"/>
      <c r="AL676" s="9"/>
    </row>
    <row r="677" ht="15.75" customHeight="1">
      <c r="A677" s="148"/>
      <c r="B677" s="149"/>
      <c r="C677" s="150"/>
      <c r="D677" s="150"/>
      <c r="E677" s="151"/>
      <c r="F677" s="149"/>
      <c r="G677" s="148"/>
      <c r="H677" s="148"/>
      <c r="I677" s="152"/>
      <c r="J677" s="152"/>
      <c r="K677" s="9"/>
      <c r="L677" s="153"/>
      <c r="M677" s="153"/>
      <c r="N677" s="153"/>
      <c r="O677" s="153"/>
      <c r="P677" s="154"/>
      <c r="Q677" s="155"/>
      <c r="R677" s="161"/>
      <c r="S677" s="157"/>
      <c r="T677" s="158"/>
      <c r="U677" s="158"/>
      <c r="V677" s="158"/>
      <c r="W677" s="157"/>
      <c r="X677" s="159"/>
      <c r="Y677" s="159"/>
      <c r="Z677" s="159"/>
      <c r="AA677" s="159"/>
      <c r="AB677" s="159"/>
      <c r="AC677" s="159"/>
      <c r="AD677" s="159"/>
      <c r="AE677" s="159"/>
      <c r="AF677" s="159"/>
      <c r="AG677" s="159"/>
      <c r="AH677" s="159"/>
      <c r="AI677" s="9"/>
      <c r="AJ677" s="153"/>
      <c r="AK677" s="160"/>
      <c r="AL677" s="9"/>
    </row>
    <row r="678" ht="15.75" customHeight="1">
      <c r="A678" s="148"/>
      <c r="B678" s="149"/>
      <c r="C678" s="150"/>
      <c r="D678" s="150"/>
      <c r="E678" s="151"/>
      <c r="F678" s="149"/>
      <c r="G678" s="148"/>
      <c r="H678" s="148"/>
      <c r="I678" s="152"/>
      <c r="J678" s="152"/>
      <c r="K678" s="9"/>
      <c r="L678" s="153"/>
      <c r="M678" s="153"/>
      <c r="N678" s="153"/>
      <c r="O678" s="153"/>
      <c r="P678" s="154"/>
      <c r="Q678" s="155"/>
      <c r="R678" s="161"/>
      <c r="S678" s="157"/>
      <c r="T678" s="158"/>
      <c r="U678" s="158"/>
      <c r="V678" s="158"/>
      <c r="W678" s="157"/>
      <c r="X678" s="159"/>
      <c r="Y678" s="159"/>
      <c r="Z678" s="159"/>
      <c r="AA678" s="159"/>
      <c r="AB678" s="159"/>
      <c r="AC678" s="159"/>
      <c r="AD678" s="159"/>
      <c r="AE678" s="159"/>
      <c r="AF678" s="159"/>
      <c r="AG678" s="159"/>
      <c r="AH678" s="159"/>
      <c r="AI678" s="9"/>
      <c r="AJ678" s="153"/>
      <c r="AK678" s="160"/>
      <c r="AL678" s="9"/>
    </row>
    <row r="679" ht="15.75" customHeight="1">
      <c r="A679" s="148"/>
      <c r="B679" s="149"/>
      <c r="C679" s="150"/>
      <c r="D679" s="150"/>
      <c r="E679" s="151"/>
      <c r="F679" s="149"/>
      <c r="G679" s="148"/>
      <c r="H679" s="148"/>
      <c r="I679" s="152"/>
      <c r="J679" s="152"/>
      <c r="K679" s="9"/>
      <c r="L679" s="153"/>
      <c r="M679" s="153"/>
      <c r="N679" s="153"/>
      <c r="O679" s="153"/>
      <c r="P679" s="154"/>
      <c r="Q679" s="155"/>
      <c r="R679" s="161"/>
      <c r="S679" s="157"/>
      <c r="T679" s="158"/>
      <c r="U679" s="158"/>
      <c r="V679" s="158"/>
      <c r="W679" s="157"/>
      <c r="X679" s="159"/>
      <c r="Y679" s="159"/>
      <c r="Z679" s="159"/>
      <c r="AA679" s="159"/>
      <c r="AB679" s="159"/>
      <c r="AC679" s="159"/>
      <c r="AD679" s="159"/>
      <c r="AE679" s="159"/>
      <c r="AF679" s="159"/>
      <c r="AG679" s="159"/>
      <c r="AH679" s="159"/>
      <c r="AI679" s="9"/>
      <c r="AJ679" s="153"/>
      <c r="AK679" s="160"/>
      <c r="AL679" s="9"/>
    </row>
    <row r="680" ht="15.75" customHeight="1">
      <c r="A680" s="148"/>
      <c r="B680" s="149"/>
      <c r="C680" s="150"/>
      <c r="D680" s="150"/>
      <c r="E680" s="151"/>
      <c r="F680" s="149"/>
      <c r="G680" s="148"/>
      <c r="H680" s="148"/>
      <c r="I680" s="152"/>
      <c r="J680" s="152"/>
      <c r="K680" s="9"/>
      <c r="L680" s="153"/>
      <c r="M680" s="153"/>
      <c r="N680" s="153"/>
      <c r="O680" s="153"/>
      <c r="P680" s="154"/>
      <c r="Q680" s="155"/>
      <c r="R680" s="161"/>
      <c r="S680" s="157"/>
      <c r="T680" s="158"/>
      <c r="U680" s="158"/>
      <c r="V680" s="158"/>
      <c r="W680" s="157"/>
      <c r="X680" s="159"/>
      <c r="Y680" s="159"/>
      <c r="Z680" s="159"/>
      <c r="AA680" s="159"/>
      <c r="AB680" s="159"/>
      <c r="AC680" s="159"/>
      <c r="AD680" s="159"/>
      <c r="AE680" s="159"/>
      <c r="AF680" s="159"/>
      <c r="AG680" s="159"/>
      <c r="AH680" s="159"/>
      <c r="AI680" s="9"/>
      <c r="AJ680" s="153"/>
      <c r="AK680" s="160"/>
      <c r="AL680" s="9"/>
    </row>
    <row r="681" ht="15.75" customHeight="1">
      <c r="A681" s="148"/>
      <c r="B681" s="149"/>
      <c r="C681" s="150"/>
      <c r="D681" s="150"/>
      <c r="E681" s="151"/>
      <c r="F681" s="149"/>
      <c r="G681" s="148"/>
      <c r="H681" s="148"/>
      <c r="I681" s="152"/>
      <c r="J681" s="152"/>
      <c r="K681" s="9"/>
      <c r="L681" s="153"/>
      <c r="M681" s="153"/>
      <c r="N681" s="153"/>
      <c r="O681" s="153"/>
      <c r="P681" s="154"/>
      <c r="Q681" s="155"/>
      <c r="R681" s="161"/>
      <c r="S681" s="157"/>
      <c r="T681" s="158"/>
      <c r="U681" s="158"/>
      <c r="V681" s="158"/>
      <c r="W681" s="157"/>
      <c r="X681" s="159"/>
      <c r="Y681" s="159"/>
      <c r="Z681" s="159"/>
      <c r="AA681" s="159"/>
      <c r="AB681" s="159"/>
      <c r="AC681" s="159"/>
      <c r="AD681" s="159"/>
      <c r="AE681" s="159"/>
      <c r="AF681" s="159"/>
      <c r="AG681" s="159"/>
      <c r="AH681" s="159"/>
      <c r="AI681" s="9"/>
      <c r="AJ681" s="153"/>
      <c r="AK681" s="160"/>
      <c r="AL681" s="9"/>
    </row>
    <row r="682" ht="15.75" customHeight="1">
      <c r="A682" s="148"/>
      <c r="B682" s="149"/>
      <c r="C682" s="150"/>
      <c r="D682" s="150"/>
      <c r="E682" s="151"/>
      <c r="F682" s="149"/>
      <c r="G682" s="148"/>
      <c r="H682" s="148"/>
      <c r="I682" s="152"/>
      <c r="J682" s="152"/>
      <c r="K682" s="9"/>
      <c r="L682" s="153"/>
      <c r="M682" s="153"/>
      <c r="N682" s="153"/>
      <c r="O682" s="153"/>
      <c r="P682" s="154"/>
      <c r="Q682" s="155"/>
      <c r="R682" s="161"/>
      <c r="S682" s="157"/>
      <c r="T682" s="158"/>
      <c r="U682" s="158"/>
      <c r="V682" s="158"/>
      <c r="W682" s="157"/>
      <c r="X682" s="159"/>
      <c r="Y682" s="159"/>
      <c r="Z682" s="159"/>
      <c r="AA682" s="159"/>
      <c r="AB682" s="159"/>
      <c r="AC682" s="159"/>
      <c r="AD682" s="159"/>
      <c r="AE682" s="159"/>
      <c r="AF682" s="159"/>
      <c r="AG682" s="159"/>
      <c r="AH682" s="159"/>
      <c r="AI682" s="9"/>
      <c r="AJ682" s="153"/>
      <c r="AK682" s="160"/>
      <c r="AL682" s="9"/>
    </row>
    <row r="683" ht="15.75" customHeight="1">
      <c r="A683" s="148"/>
      <c r="B683" s="149"/>
      <c r="C683" s="150"/>
      <c r="D683" s="150"/>
      <c r="E683" s="151"/>
      <c r="F683" s="149"/>
      <c r="G683" s="148"/>
      <c r="H683" s="148"/>
      <c r="I683" s="152"/>
      <c r="J683" s="152"/>
      <c r="K683" s="9"/>
      <c r="L683" s="153"/>
      <c r="M683" s="153"/>
      <c r="N683" s="153"/>
      <c r="O683" s="153"/>
      <c r="P683" s="154"/>
      <c r="Q683" s="155"/>
      <c r="R683" s="161"/>
      <c r="S683" s="157"/>
      <c r="T683" s="158"/>
      <c r="U683" s="158"/>
      <c r="V683" s="158"/>
      <c r="W683" s="157"/>
      <c r="X683" s="159"/>
      <c r="Y683" s="159"/>
      <c r="Z683" s="159"/>
      <c r="AA683" s="159"/>
      <c r="AB683" s="159"/>
      <c r="AC683" s="159"/>
      <c r="AD683" s="159"/>
      <c r="AE683" s="159"/>
      <c r="AF683" s="159"/>
      <c r="AG683" s="159"/>
      <c r="AH683" s="159"/>
      <c r="AI683" s="9"/>
      <c r="AJ683" s="153"/>
      <c r="AK683" s="160"/>
      <c r="AL683" s="9"/>
    </row>
    <row r="684" ht="15.75" customHeight="1">
      <c r="A684" s="148"/>
      <c r="B684" s="149"/>
      <c r="C684" s="150"/>
      <c r="D684" s="150"/>
      <c r="E684" s="151"/>
      <c r="F684" s="149"/>
      <c r="G684" s="148"/>
      <c r="H684" s="148"/>
      <c r="I684" s="152"/>
      <c r="J684" s="152"/>
      <c r="K684" s="9"/>
      <c r="L684" s="153"/>
      <c r="M684" s="153"/>
      <c r="N684" s="153"/>
      <c r="O684" s="153"/>
      <c r="P684" s="154"/>
      <c r="Q684" s="155"/>
      <c r="R684" s="161"/>
      <c r="S684" s="157"/>
      <c r="T684" s="158"/>
      <c r="U684" s="158"/>
      <c r="V684" s="158"/>
      <c r="W684" s="157"/>
      <c r="X684" s="159"/>
      <c r="Y684" s="159"/>
      <c r="Z684" s="159"/>
      <c r="AA684" s="159"/>
      <c r="AB684" s="159"/>
      <c r="AC684" s="159"/>
      <c r="AD684" s="159"/>
      <c r="AE684" s="159"/>
      <c r="AF684" s="159"/>
      <c r="AG684" s="159"/>
      <c r="AH684" s="159"/>
      <c r="AI684" s="9"/>
      <c r="AJ684" s="153"/>
      <c r="AK684" s="160"/>
      <c r="AL684" s="9"/>
    </row>
    <row r="685" ht="15.75" customHeight="1">
      <c r="A685" s="148"/>
      <c r="B685" s="149"/>
      <c r="C685" s="150"/>
      <c r="D685" s="150"/>
      <c r="E685" s="151"/>
      <c r="F685" s="149"/>
      <c r="G685" s="148"/>
      <c r="H685" s="148"/>
      <c r="I685" s="152"/>
      <c r="J685" s="152"/>
      <c r="K685" s="9"/>
      <c r="L685" s="153"/>
      <c r="M685" s="153"/>
      <c r="N685" s="153"/>
      <c r="O685" s="153"/>
      <c r="P685" s="154"/>
      <c r="Q685" s="155"/>
      <c r="R685" s="161"/>
      <c r="S685" s="157"/>
      <c r="T685" s="158"/>
      <c r="U685" s="158"/>
      <c r="V685" s="158"/>
      <c r="W685" s="157"/>
      <c r="X685" s="159"/>
      <c r="Y685" s="159"/>
      <c r="Z685" s="159"/>
      <c r="AA685" s="159"/>
      <c r="AB685" s="159"/>
      <c r="AC685" s="159"/>
      <c r="AD685" s="159"/>
      <c r="AE685" s="159"/>
      <c r="AF685" s="159"/>
      <c r="AG685" s="159"/>
      <c r="AH685" s="159"/>
      <c r="AI685" s="9"/>
      <c r="AJ685" s="153"/>
      <c r="AK685" s="160"/>
      <c r="AL685" s="9"/>
    </row>
    <row r="686" ht="15.75" customHeight="1">
      <c r="A686" s="148"/>
      <c r="B686" s="149"/>
      <c r="C686" s="150"/>
      <c r="D686" s="150"/>
      <c r="E686" s="151"/>
      <c r="F686" s="149"/>
      <c r="G686" s="148"/>
      <c r="H686" s="148"/>
      <c r="I686" s="152"/>
      <c r="J686" s="152"/>
      <c r="K686" s="9"/>
      <c r="L686" s="153"/>
      <c r="M686" s="153"/>
      <c r="N686" s="153"/>
      <c r="O686" s="153"/>
      <c r="P686" s="154"/>
      <c r="Q686" s="155"/>
      <c r="R686" s="161"/>
      <c r="S686" s="157"/>
      <c r="T686" s="158"/>
      <c r="U686" s="158"/>
      <c r="V686" s="158"/>
      <c r="W686" s="157"/>
      <c r="X686" s="159"/>
      <c r="Y686" s="159"/>
      <c r="Z686" s="159"/>
      <c r="AA686" s="159"/>
      <c r="AB686" s="159"/>
      <c r="AC686" s="159"/>
      <c r="AD686" s="159"/>
      <c r="AE686" s="159"/>
      <c r="AF686" s="159"/>
      <c r="AG686" s="159"/>
      <c r="AH686" s="159"/>
      <c r="AI686" s="9"/>
      <c r="AJ686" s="153"/>
      <c r="AK686" s="160"/>
      <c r="AL686" s="9"/>
    </row>
    <row r="687" ht="15.75" customHeight="1">
      <c r="A687" s="148"/>
      <c r="B687" s="149"/>
      <c r="C687" s="150"/>
      <c r="D687" s="150"/>
      <c r="E687" s="151"/>
      <c r="F687" s="149"/>
      <c r="G687" s="148"/>
      <c r="H687" s="148"/>
      <c r="I687" s="152"/>
      <c r="J687" s="152"/>
      <c r="K687" s="9"/>
      <c r="L687" s="153"/>
      <c r="M687" s="153"/>
      <c r="N687" s="153"/>
      <c r="O687" s="153"/>
      <c r="P687" s="154"/>
      <c r="Q687" s="155"/>
      <c r="R687" s="161"/>
      <c r="S687" s="157"/>
      <c r="T687" s="158"/>
      <c r="U687" s="158"/>
      <c r="V687" s="158"/>
      <c r="W687" s="157"/>
      <c r="X687" s="159"/>
      <c r="Y687" s="159"/>
      <c r="Z687" s="159"/>
      <c r="AA687" s="159"/>
      <c r="AB687" s="159"/>
      <c r="AC687" s="159"/>
      <c r="AD687" s="159"/>
      <c r="AE687" s="159"/>
      <c r="AF687" s="159"/>
      <c r="AG687" s="159"/>
      <c r="AH687" s="159"/>
      <c r="AI687" s="9"/>
      <c r="AJ687" s="153"/>
      <c r="AK687" s="160"/>
      <c r="AL687" s="9"/>
    </row>
    <row r="688" ht="15.75" customHeight="1">
      <c r="A688" s="148"/>
      <c r="B688" s="149"/>
      <c r="C688" s="150"/>
      <c r="D688" s="150"/>
      <c r="E688" s="151"/>
      <c r="F688" s="149"/>
      <c r="G688" s="148"/>
      <c r="H688" s="148"/>
      <c r="I688" s="152"/>
      <c r="J688" s="152"/>
      <c r="K688" s="9"/>
      <c r="L688" s="153"/>
      <c r="M688" s="153"/>
      <c r="N688" s="153"/>
      <c r="O688" s="153"/>
      <c r="P688" s="154"/>
      <c r="Q688" s="155"/>
      <c r="R688" s="161"/>
      <c r="S688" s="157"/>
      <c r="T688" s="158"/>
      <c r="U688" s="158"/>
      <c r="V688" s="158"/>
      <c r="W688" s="157"/>
      <c r="X688" s="159"/>
      <c r="Y688" s="159"/>
      <c r="Z688" s="159"/>
      <c r="AA688" s="159"/>
      <c r="AB688" s="159"/>
      <c r="AC688" s="159"/>
      <c r="AD688" s="159"/>
      <c r="AE688" s="159"/>
      <c r="AF688" s="159"/>
      <c r="AG688" s="159"/>
      <c r="AH688" s="159"/>
      <c r="AI688" s="9"/>
      <c r="AJ688" s="153"/>
      <c r="AK688" s="160"/>
      <c r="AL688" s="9"/>
    </row>
    <row r="689" ht="15.75" customHeight="1">
      <c r="A689" s="148"/>
      <c r="B689" s="149"/>
      <c r="C689" s="150"/>
      <c r="D689" s="150"/>
      <c r="E689" s="151"/>
      <c r="F689" s="149"/>
      <c r="G689" s="148"/>
      <c r="H689" s="148"/>
      <c r="I689" s="152"/>
      <c r="J689" s="152"/>
      <c r="K689" s="9"/>
      <c r="L689" s="153"/>
      <c r="M689" s="153"/>
      <c r="N689" s="153"/>
      <c r="O689" s="153"/>
      <c r="P689" s="154"/>
      <c r="Q689" s="155"/>
      <c r="R689" s="161"/>
      <c r="S689" s="157"/>
      <c r="T689" s="158"/>
      <c r="U689" s="158"/>
      <c r="V689" s="158"/>
      <c r="W689" s="157"/>
      <c r="X689" s="159"/>
      <c r="Y689" s="159"/>
      <c r="Z689" s="159"/>
      <c r="AA689" s="159"/>
      <c r="AB689" s="159"/>
      <c r="AC689" s="159"/>
      <c r="AD689" s="159"/>
      <c r="AE689" s="159"/>
      <c r="AF689" s="159"/>
      <c r="AG689" s="159"/>
      <c r="AH689" s="159"/>
      <c r="AI689" s="9"/>
      <c r="AJ689" s="153"/>
      <c r="AK689" s="160"/>
      <c r="AL689" s="9"/>
    </row>
    <row r="690" ht="15.75" customHeight="1">
      <c r="A690" s="148"/>
      <c r="B690" s="149"/>
      <c r="C690" s="150"/>
      <c r="D690" s="150"/>
      <c r="E690" s="151"/>
      <c r="F690" s="149"/>
      <c r="G690" s="148"/>
      <c r="H690" s="148"/>
      <c r="I690" s="152"/>
      <c r="J690" s="152"/>
      <c r="K690" s="9"/>
      <c r="L690" s="153"/>
      <c r="M690" s="153"/>
      <c r="N690" s="153"/>
      <c r="O690" s="153"/>
      <c r="P690" s="154"/>
      <c r="Q690" s="155"/>
      <c r="R690" s="161"/>
      <c r="S690" s="157"/>
      <c r="T690" s="158"/>
      <c r="U690" s="158"/>
      <c r="V690" s="158"/>
      <c r="W690" s="157"/>
      <c r="X690" s="159"/>
      <c r="Y690" s="159"/>
      <c r="Z690" s="159"/>
      <c r="AA690" s="159"/>
      <c r="AB690" s="159"/>
      <c r="AC690" s="159"/>
      <c r="AD690" s="159"/>
      <c r="AE690" s="159"/>
      <c r="AF690" s="159"/>
      <c r="AG690" s="159"/>
      <c r="AH690" s="159"/>
      <c r="AI690" s="9"/>
      <c r="AJ690" s="153"/>
      <c r="AK690" s="160"/>
      <c r="AL690" s="9"/>
    </row>
    <row r="691" ht="15.75" customHeight="1">
      <c r="A691" s="148"/>
      <c r="B691" s="149"/>
      <c r="C691" s="150"/>
      <c r="D691" s="150"/>
      <c r="E691" s="151"/>
      <c r="F691" s="149"/>
      <c r="G691" s="148"/>
      <c r="H691" s="148"/>
      <c r="I691" s="152"/>
      <c r="J691" s="152"/>
      <c r="K691" s="9"/>
      <c r="L691" s="153"/>
      <c r="M691" s="153"/>
      <c r="N691" s="153"/>
      <c r="O691" s="153"/>
      <c r="P691" s="154"/>
      <c r="Q691" s="155"/>
      <c r="R691" s="161"/>
      <c r="S691" s="157"/>
      <c r="T691" s="158"/>
      <c r="U691" s="158"/>
      <c r="V691" s="158"/>
      <c r="W691" s="157"/>
      <c r="X691" s="159"/>
      <c r="Y691" s="159"/>
      <c r="Z691" s="159"/>
      <c r="AA691" s="159"/>
      <c r="AB691" s="159"/>
      <c r="AC691" s="159"/>
      <c r="AD691" s="159"/>
      <c r="AE691" s="159"/>
      <c r="AF691" s="159"/>
      <c r="AG691" s="159"/>
      <c r="AH691" s="159"/>
      <c r="AI691" s="9"/>
      <c r="AJ691" s="153"/>
      <c r="AK691" s="160"/>
      <c r="AL691" s="9"/>
    </row>
    <row r="692" ht="15.75" customHeight="1">
      <c r="A692" s="148"/>
      <c r="B692" s="149"/>
      <c r="C692" s="150"/>
      <c r="D692" s="150"/>
      <c r="E692" s="151"/>
      <c r="F692" s="149"/>
      <c r="G692" s="148"/>
      <c r="H692" s="148"/>
      <c r="I692" s="152"/>
      <c r="J692" s="152"/>
      <c r="K692" s="9"/>
      <c r="L692" s="153"/>
      <c r="M692" s="153"/>
      <c r="N692" s="153"/>
      <c r="O692" s="153"/>
      <c r="P692" s="154"/>
      <c r="Q692" s="155"/>
      <c r="R692" s="161"/>
      <c r="S692" s="157"/>
      <c r="T692" s="158"/>
      <c r="U692" s="158"/>
      <c r="V692" s="158"/>
      <c r="W692" s="157"/>
      <c r="X692" s="159"/>
      <c r="Y692" s="159"/>
      <c r="Z692" s="159"/>
      <c r="AA692" s="159"/>
      <c r="AB692" s="159"/>
      <c r="AC692" s="159"/>
      <c r="AD692" s="159"/>
      <c r="AE692" s="159"/>
      <c r="AF692" s="159"/>
      <c r="AG692" s="159"/>
      <c r="AH692" s="159"/>
      <c r="AI692" s="9"/>
      <c r="AJ692" s="153"/>
      <c r="AK692" s="160"/>
      <c r="AL692" s="9"/>
    </row>
    <row r="693" ht="15.75" customHeight="1">
      <c r="A693" s="148"/>
      <c r="B693" s="149"/>
      <c r="C693" s="150"/>
      <c r="D693" s="150"/>
      <c r="E693" s="151"/>
      <c r="F693" s="149"/>
      <c r="G693" s="148"/>
      <c r="H693" s="148"/>
      <c r="I693" s="152"/>
      <c r="J693" s="152"/>
      <c r="K693" s="9"/>
      <c r="L693" s="153"/>
      <c r="M693" s="153"/>
      <c r="N693" s="153"/>
      <c r="O693" s="153"/>
      <c r="P693" s="154"/>
      <c r="Q693" s="155"/>
      <c r="R693" s="161"/>
      <c r="S693" s="157"/>
      <c r="T693" s="158"/>
      <c r="U693" s="158"/>
      <c r="V693" s="158"/>
      <c r="W693" s="157"/>
      <c r="X693" s="159"/>
      <c r="Y693" s="159"/>
      <c r="Z693" s="159"/>
      <c r="AA693" s="159"/>
      <c r="AB693" s="159"/>
      <c r="AC693" s="159"/>
      <c r="AD693" s="159"/>
      <c r="AE693" s="159"/>
      <c r="AF693" s="159"/>
      <c r="AG693" s="159"/>
      <c r="AH693" s="159"/>
      <c r="AI693" s="9"/>
      <c r="AJ693" s="153"/>
      <c r="AK693" s="160"/>
      <c r="AL693" s="9"/>
    </row>
    <row r="694" ht="15.75" customHeight="1">
      <c r="A694" s="148"/>
      <c r="B694" s="149"/>
      <c r="C694" s="150"/>
      <c r="D694" s="150"/>
      <c r="E694" s="151"/>
      <c r="F694" s="149"/>
      <c r="G694" s="148"/>
      <c r="H694" s="148"/>
      <c r="I694" s="152"/>
      <c r="J694" s="152"/>
      <c r="K694" s="9"/>
      <c r="L694" s="153"/>
      <c r="M694" s="153"/>
      <c r="N694" s="153"/>
      <c r="O694" s="153"/>
      <c r="P694" s="154"/>
      <c r="Q694" s="155"/>
      <c r="R694" s="161"/>
      <c r="S694" s="157"/>
      <c r="T694" s="158"/>
      <c r="U694" s="158"/>
      <c r="V694" s="158"/>
      <c r="W694" s="157"/>
      <c r="X694" s="159"/>
      <c r="Y694" s="159"/>
      <c r="Z694" s="159"/>
      <c r="AA694" s="159"/>
      <c r="AB694" s="159"/>
      <c r="AC694" s="159"/>
      <c r="AD694" s="159"/>
      <c r="AE694" s="159"/>
      <c r="AF694" s="159"/>
      <c r="AG694" s="159"/>
      <c r="AH694" s="159"/>
      <c r="AI694" s="9"/>
      <c r="AJ694" s="153"/>
      <c r="AK694" s="160"/>
      <c r="AL694" s="9"/>
    </row>
    <row r="695" ht="15.75" customHeight="1">
      <c r="A695" s="148"/>
      <c r="B695" s="149"/>
      <c r="C695" s="150"/>
      <c r="D695" s="150"/>
      <c r="E695" s="151"/>
      <c r="F695" s="149"/>
      <c r="G695" s="148"/>
      <c r="H695" s="148"/>
      <c r="I695" s="152"/>
      <c r="J695" s="152"/>
      <c r="K695" s="9"/>
      <c r="L695" s="153"/>
      <c r="M695" s="153"/>
      <c r="N695" s="153"/>
      <c r="O695" s="153"/>
      <c r="P695" s="154"/>
      <c r="Q695" s="155"/>
      <c r="R695" s="161"/>
      <c r="S695" s="157"/>
      <c r="T695" s="158"/>
      <c r="U695" s="158"/>
      <c r="V695" s="158"/>
      <c r="W695" s="157"/>
      <c r="X695" s="159"/>
      <c r="Y695" s="159"/>
      <c r="Z695" s="159"/>
      <c r="AA695" s="159"/>
      <c r="AB695" s="159"/>
      <c r="AC695" s="159"/>
      <c r="AD695" s="159"/>
      <c r="AE695" s="159"/>
      <c r="AF695" s="159"/>
      <c r="AG695" s="159"/>
      <c r="AH695" s="159"/>
      <c r="AI695" s="9"/>
      <c r="AJ695" s="153"/>
      <c r="AK695" s="160"/>
      <c r="AL695" s="9"/>
    </row>
    <row r="696" ht="15.75" customHeight="1">
      <c r="A696" s="148"/>
      <c r="B696" s="149"/>
      <c r="C696" s="150"/>
      <c r="D696" s="150"/>
      <c r="E696" s="151"/>
      <c r="F696" s="149"/>
      <c r="G696" s="148"/>
      <c r="H696" s="148"/>
      <c r="I696" s="152"/>
      <c r="J696" s="152"/>
      <c r="K696" s="9"/>
      <c r="L696" s="153"/>
      <c r="M696" s="153"/>
      <c r="N696" s="153"/>
      <c r="O696" s="153"/>
      <c r="P696" s="154"/>
      <c r="Q696" s="155"/>
      <c r="R696" s="161"/>
      <c r="S696" s="157"/>
      <c r="T696" s="158"/>
      <c r="U696" s="158"/>
      <c r="V696" s="158"/>
      <c r="W696" s="157"/>
      <c r="X696" s="159"/>
      <c r="Y696" s="159"/>
      <c r="Z696" s="159"/>
      <c r="AA696" s="159"/>
      <c r="AB696" s="159"/>
      <c r="AC696" s="159"/>
      <c r="AD696" s="159"/>
      <c r="AE696" s="159"/>
      <c r="AF696" s="159"/>
      <c r="AG696" s="159"/>
      <c r="AH696" s="159"/>
      <c r="AI696" s="9"/>
      <c r="AJ696" s="153"/>
      <c r="AK696" s="160"/>
      <c r="AL696" s="9"/>
    </row>
    <row r="697" ht="15.75" customHeight="1">
      <c r="A697" s="148"/>
      <c r="B697" s="149"/>
      <c r="C697" s="150"/>
      <c r="D697" s="150"/>
      <c r="E697" s="151"/>
      <c r="F697" s="149"/>
      <c r="G697" s="148"/>
      <c r="H697" s="148"/>
      <c r="I697" s="152"/>
      <c r="J697" s="152"/>
      <c r="K697" s="9"/>
      <c r="L697" s="153"/>
      <c r="M697" s="153"/>
      <c r="N697" s="153"/>
      <c r="O697" s="153"/>
      <c r="P697" s="154"/>
      <c r="Q697" s="155"/>
      <c r="R697" s="161"/>
      <c r="S697" s="157"/>
      <c r="T697" s="158"/>
      <c r="U697" s="158"/>
      <c r="V697" s="158"/>
      <c r="W697" s="157"/>
      <c r="X697" s="159"/>
      <c r="Y697" s="159"/>
      <c r="Z697" s="159"/>
      <c r="AA697" s="159"/>
      <c r="AB697" s="159"/>
      <c r="AC697" s="159"/>
      <c r="AD697" s="159"/>
      <c r="AE697" s="159"/>
      <c r="AF697" s="159"/>
      <c r="AG697" s="159"/>
      <c r="AH697" s="159"/>
      <c r="AI697" s="9"/>
      <c r="AJ697" s="153"/>
      <c r="AK697" s="160"/>
      <c r="AL697" s="9"/>
    </row>
    <row r="698" ht="15.75" customHeight="1">
      <c r="A698" s="148"/>
      <c r="B698" s="149"/>
      <c r="C698" s="150"/>
      <c r="D698" s="150"/>
      <c r="E698" s="151"/>
      <c r="F698" s="149"/>
      <c r="G698" s="148"/>
      <c r="H698" s="148"/>
      <c r="I698" s="152"/>
      <c r="J698" s="152"/>
      <c r="K698" s="9"/>
      <c r="L698" s="153"/>
      <c r="M698" s="153"/>
      <c r="N698" s="153"/>
      <c r="O698" s="153"/>
      <c r="P698" s="154"/>
      <c r="Q698" s="155"/>
      <c r="R698" s="161"/>
      <c r="S698" s="157"/>
      <c r="T698" s="158"/>
      <c r="U698" s="158"/>
      <c r="V698" s="158"/>
      <c r="W698" s="157"/>
      <c r="X698" s="159"/>
      <c r="Y698" s="159"/>
      <c r="Z698" s="159"/>
      <c r="AA698" s="159"/>
      <c r="AB698" s="159"/>
      <c r="AC698" s="159"/>
      <c r="AD698" s="159"/>
      <c r="AE698" s="159"/>
      <c r="AF698" s="159"/>
      <c r="AG698" s="159"/>
      <c r="AH698" s="159"/>
      <c r="AI698" s="9"/>
      <c r="AJ698" s="153"/>
      <c r="AK698" s="160"/>
      <c r="AL698" s="9"/>
    </row>
    <row r="699" ht="15.75" customHeight="1">
      <c r="A699" s="148"/>
      <c r="B699" s="149"/>
      <c r="C699" s="150"/>
      <c r="D699" s="150"/>
      <c r="E699" s="151"/>
      <c r="F699" s="149"/>
      <c r="G699" s="148"/>
      <c r="H699" s="148"/>
      <c r="I699" s="152"/>
      <c r="J699" s="152"/>
      <c r="K699" s="9"/>
      <c r="L699" s="153"/>
      <c r="M699" s="153"/>
      <c r="N699" s="153"/>
      <c r="O699" s="153"/>
      <c r="P699" s="154"/>
      <c r="Q699" s="155"/>
      <c r="R699" s="161"/>
      <c r="S699" s="157"/>
      <c r="T699" s="158"/>
      <c r="U699" s="158"/>
      <c r="V699" s="158"/>
      <c r="W699" s="157"/>
      <c r="X699" s="159"/>
      <c r="Y699" s="159"/>
      <c r="Z699" s="159"/>
      <c r="AA699" s="159"/>
      <c r="AB699" s="159"/>
      <c r="AC699" s="159"/>
      <c r="AD699" s="159"/>
      <c r="AE699" s="159"/>
      <c r="AF699" s="159"/>
      <c r="AG699" s="159"/>
      <c r="AH699" s="159"/>
      <c r="AI699" s="9"/>
      <c r="AJ699" s="153"/>
      <c r="AK699" s="160"/>
      <c r="AL699" s="9"/>
    </row>
    <row r="700" ht="15.75" customHeight="1">
      <c r="A700" s="148"/>
      <c r="B700" s="149"/>
      <c r="C700" s="150"/>
      <c r="D700" s="150"/>
      <c r="E700" s="151"/>
      <c r="F700" s="149"/>
      <c r="G700" s="148"/>
      <c r="H700" s="148"/>
      <c r="I700" s="152"/>
      <c r="J700" s="152"/>
      <c r="K700" s="9"/>
      <c r="L700" s="153"/>
      <c r="M700" s="153"/>
      <c r="N700" s="153"/>
      <c r="O700" s="153"/>
      <c r="P700" s="154"/>
      <c r="Q700" s="155"/>
      <c r="R700" s="161"/>
      <c r="S700" s="157"/>
      <c r="T700" s="158"/>
      <c r="U700" s="158"/>
      <c r="V700" s="158"/>
      <c r="W700" s="157"/>
      <c r="X700" s="159"/>
      <c r="Y700" s="159"/>
      <c r="Z700" s="159"/>
      <c r="AA700" s="159"/>
      <c r="AB700" s="159"/>
      <c r="AC700" s="159"/>
      <c r="AD700" s="159"/>
      <c r="AE700" s="159"/>
      <c r="AF700" s="159"/>
      <c r="AG700" s="159"/>
      <c r="AH700" s="159"/>
      <c r="AI700" s="9"/>
      <c r="AJ700" s="153"/>
      <c r="AK700" s="160"/>
      <c r="AL700" s="9"/>
    </row>
    <row r="701" ht="15.75" customHeight="1">
      <c r="A701" s="148"/>
      <c r="B701" s="149"/>
      <c r="C701" s="150"/>
      <c r="D701" s="150"/>
      <c r="E701" s="151"/>
      <c r="F701" s="149"/>
      <c r="G701" s="148"/>
      <c r="H701" s="148"/>
      <c r="I701" s="152"/>
      <c r="J701" s="152"/>
      <c r="K701" s="9"/>
      <c r="L701" s="153"/>
      <c r="M701" s="153"/>
      <c r="N701" s="153"/>
      <c r="O701" s="153"/>
      <c r="P701" s="154"/>
      <c r="Q701" s="155"/>
      <c r="R701" s="161"/>
      <c r="S701" s="157"/>
      <c r="T701" s="158"/>
      <c r="U701" s="158"/>
      <c r="V701" s="158"/>
      <c r="W701" s="157"/>
      <c r="X701" s="159"/>
      <c r="Y701" s="159"/>
      <c r="Z701" s="159"/>
      <c r="AA701" s="159"/>
      <c r="AB701" s="159"/>
      <c r="AC701" s="159"/>
      <c r="AD701" s="159"/>
      <c r="AE701" s="159"/>
      <c r="AF701" s="159"/>
      <c r="AG701" s="159"/>
      <c r="AH701" s="159"/>
      <c r="AI701" s="9"/>
      <c r="AJ701" s="153"/>
      <c r="AK701" s="160"/>
      <c r="AL701" s="9"/>
    </row>
    <row r="702" ht="15.75" customHeight="1">
      <c r="A702" s="148"/>
      <c r="B702" s="149"/>
      <c r="C702" s="150"/>
      <c r="D702" s="150"/>
      <c r="E702" s="151"/>
      <c r="F702" s="149"/>
      <c r="G702" s="148"/>
      <c r="H702" s="148"/>
      <c r="I702" s="152"/>
      <c r="J702" s="152"/>
      <c r="K702" s="9"/>
      <c r="L702" s="153"/>
      <c r="M702" s="153"/>
      <c r="N702" s="153"/>
      <c r="O702" s="153"/>
      <c r="P702" s="154"/>
      <c r="Q702" s="155"/>
      <c r="R702" s="161"/>
      <c r="S702" s="157"/>
      <c r="T702" s="158"/>
      <c r="U702" s="158"/>
      <c r="V702" s="158"/>
      <c r="W702" s="157"/>
      <c r="X702" s="159"/>
      <c r="Y702" s="159"/>
      <c r="Z702" s="159"/>
      <c r="AA702" s="159"/>
      <c r="AB702" s="159"/>
      <c r="AC702" s="159"/>
      <c r="AD702" s="159"/>
      <c r="AE702" s="159"/>
      <c r="AF702" s="159"/>
      <c r="AG702" s="159"/>
      <c r="AH702" s="159"/>
      <c r="AI702" s="9"/>
      <c r="AJ702" s="153"/>
      <c r="AK702" s="160"/>
      <c r="AL702" s="9"/>
    </row>
    <row r="703" ht="15.75" customHeight="1">
      <c r="A703" s="148"/>
      <c r="B703" s="149"/>
      <c r="C703" s="150"/>
      <c r="D703" s="150"/>
      <c r="E703" s="151"/>
      <c r="F703" s="149"/>
      <c r="G703" s="148"/>
      <c r="H703" s="148"/>
      <c r="I703" s="152"/>
      <c r="J703" s="152"/>
      <c r="K703" s="9"/>
      <c r="L703" s="153"/>
      <c r="M703" s="153"/>
      <c r="N703" s="153"/>
      <c r="O703" s="153"/>
      <c r="P703" s="154"/>
      <c r="Q703" s="155"/>
      <c r="R703" s="161"/>
      <c r="S703" s="157"/>
      <c r="T703" s="158"/>
      <c r="U703" s="158"/>
      <c r="V703" s="158"/>
      <c r="W703" s="157"/>
      <c r="X703" s="159"/>
      <c r="Y703" s="159"/>
      <c r="Z703" s="159"/>
      <c r="AA703" s="159"/>
      <c r="AB703" s="159"/>
      <c r="AC703" s="159"/>
      <c r="AD703" s="159"/>
      <c r="AE703" s="159"/>
      <c r="AF703" s="159"/>
      <c r="AG703" s="159"/>
      <c r="AH703" s="159"/>
      <c r="AI703" s="9"/>
      <c r="AJ703" s="153"/>
      <c r="AK703" s="160"/>
      <c r="AL703" s="9"/>
    </row>
    <row r="704" ht="15.75" customHeight="1">
      <c r="A704" s="148"/>
      <c r="B704" s="149"/>
      <c r="C704" s="150"/>
      <c r="D704" s="150"/>
      <c r="E704" s="151"/>
      <c r="F704" s="149"/>
      <c r="G704" s="148"/>
      <c r="H704" s="148"/>
      <c r="I704" s="152"/>
      <c r="J704" s="152"/>
      <c r="K704" s="9"/>
      <c r="L704" s="153"/>
      <c r="M704" s="153"/>
      <c r="N704" s="153"/>
      <c r="O704" s="153"/>
      <c r="P704" s="154"/>
      <c r="Q704" s="155"/>
      <c r="R704" s="161"/>
      <c r="S704" s="157"/>
      <c r="T704" s="158"/>
      <c r="U704" s="158"/>
      <c r="V704" s="158"/>
      <c r="W704" s="157"/>
      <c r="X704" s="159"/>
      <c r="Y704" s="159"/>
      <c r="Z704" s="159"/>
      <c r="AA704" s="159"/>
      <c r="AB704" s="159"/>
      <c r="AC704" s="159"/>
      <c r="AD704" s="159"/>
      <c r="AE704" s="159"/>
      <c r="AF704" s="159"/>
      <c r="AG704" s="159"/>
      <c r="AH704" s="159"/>
      <c r="AI704" s="9"/>
      <c r="AJ704" s="153"/>
      <c r="AK704" s="160"/>
      <c r="AL704" s="9"/>
    </row>
    <row r="705" ht="15.75" customHeight="1">
      <c r="A705" s="148"/>
      <c r="B705" s="149"/>
      <c r="C705" s="150"/>
      <c r="D705" s="150"/>
      <c r="E705" s="151"/>
      <c r="F705" s="149"/>
      <c r="G705" s="148"/>
      <c r="H705" s="148"/>
      <c r="I705" s="152"/>
      <c r="J705" s="152"/>
      <c r="K705" s="9"/>
      <c r="L705" s="153"/>
      <c r="M705" s="153"/>
      <c r="N705" s="153"/>
      <c r="O705" s="153"/>
      <c r="P705" s="154"/>
      <c r="Q705" s="155"/>
      <c r="R705" s="161"/>
      <c r="S705" s="157"/>
      <c r="T705" s="158"/>
      <c r="U705" s="158"/>
      <c r="V705" s="158"/>
      <c r="W705" s="157"/>
      <c r="X705" s="159"/>
      <c r="Y705" s="159"/>
      <c r="Z705" s="159"/>
      <c r="AA705" s="159"/>
      <c r="AB705" s="159"/>
      <c r="AC705" s="159"/>
      <c r="AD705" s="159"/>
      <c r="AE705" s="159"/>
      <c r="AF705" s="159"/>
      <c r="AG705" s="159"/>
      <c r="AH705" s="159"/>
      <c r="AI705" s="9"/>
      <c r="AJ705" s="153"/>
      <c r="AK705" s="160"/>
      <c r="AL705" s="9"/>
    </row>
    <row r="706" ht="15.75" customHeight="1">
      <c r="A706" s="148"/>
      <c r="B706" s="149"/>
      <c r="C706" s="150"/>
      <c r="D706" s="150"/>
      <c r="E706" s="151"/>
      <c r="F706" s="149"/>
      <c r="G706" s="148"/>
      <c r="H706" s="148"/>
      <c r="I706" s="152"/>
      <c r="J706" s="152"/>
      <c r="K706" s="9"/>
      <c r="L706" s="153"/>
      <c r="M706" s="153"/>
      <c r="N706" s="153"/>
      <c r="O706" s="153"/>
      <c r="P706" s="154"/>
      <c r="Q706" s="155"/>
      <c r="R706" s="161"/>
      <c r="S706" s="157"/>
      <c r="T706" s="158"/>
      <c r="U706" s="158"/>
      <c r="V706" s="158"/>
      <c r="W706" s="157"/>
      <c r="X706" s="159"/>
      <c r="Y706" s="159"/>
      <c r="Z706" s="159"/>
      <c r="AA706" s="159"/>
      <c r="AB706" s="159"/>
      <c r="AC706" s="159"/>
      <c r="AD706" s="159"/>
      <c r="AE706" s="159"/>
      <c r="AF706" s="159"/>
      <c r="AG706" s="159"/>
      <c r="AH706" s="159"/>
      <c r="AI706" s="9"/>
      <c r="AJ706" s="153"/>
      <c r="AK706" s="160"/>
      <c r="AL706" s="9"/>
    </row>
    <row r="707" ht="15.75" customHeight="1">
      <c r="A707" s="148"/>
      <c r="B707" s="149"/>
      <c r="C707" s="150"/>
      <c r="D707" s="150"/>
      <c r="E707" s="151"/>
      <c r="F707" s="149"/>
      <c r="G707" s="148"/>
      <c r="H707" s="148"/>
      <c r="I707" s="152"/>
      <c r="J707" s="152"/>
      <c r="K707" s="9"/>
      <c r="L707" s="153"/>
      <c r="M707" s="153"/>
      <c r="N707" s="153"/>
      <c r="O707" s="153"/>
      <c r="P707" s="154"/>
      <c r="Q707" s="155"/>
      <c r="R707" s="161"/>
      <c r="S707" s="157"/>
      <c r="T707" s="158"/>
      <c r="U707" s="158"/>
      <c r="V707" s="158"/>
      <c r="W707" s="157"/>
      <c r="X707" s="159"/>
      <c r="Y707" s="159"/>
      <c r="Z707" s="159"/>
      <c r="AA707" s="159"/>
      <c r="AB707" s="159"/>
      <c r="AC707" s="159"/>
      <c r="AD707" s="159"/>
      <c r="AE707" s="159"/>
      <c r="AF707" s="159"/>
      <c r="AG707" s="159"/>
      <c r="AH707" s="159"/>
      <c r="AI707" s="9"/>
      <c r="AJ707" s="153"/>
      <c r="AK707" s="160"/>
      <c r="AL707" s="9"/>
    </row>
    <row r="708" ht="15.75" customHeight="1">
      <c r="A708" s="148"/>
      <c r="B708" s="149"/>
      <c r="C708" s="150"/>
      <c r="D708" s="150"/>
      <c r="E708" s="151"/>
      <c r="F708" s="149"/>
      <c r="G708" s="148"/>
      <c r="H708" s="148"/>
      <c r="I708" s="152"/>
      <c r="J708" s="152"/>
      <c r="K708" s="9"/>
      <c r="L708" s="153"/>
      <c r="M708" s="153"/>
      <c r="N708" s="153"/>
      <c r="O708" s="153"/>
      <c r="P708" s="154"/>
      <c r="Q708" s="155"/>
      <c r="R708" s="161"/>
      <c r="S708" s="157"/>
      <c r="T708" s="158"/>
      <c r="U708" s="158"/>
      <c r="V708" s="158"/>
      <c r="W708" s="157"/>
      <c r="X708" s="159"/>
      <c r="Y708" s="159"/>
      <c r="Z708" s="159"/>
      <c r="AA708" s="159"/>
      <c r="AB708" s="159"/>
      <c r="AC708" s="159"/>
      <c r="AD708" s="159"/>
      <c r="AE708" s="159"/>
      <c r="AF708" s="159"/>
      <c r="AG708" s="159"/>
      <c r="AH708" s="159"/>
      <c r="AI708" s="9"/>
      <c r="AJ708" s="153"/>
      <c r="AK708" s="160"/>
      <c r="AL708" s="9"/>
    </row>
    <row r="709" ht="15.75" customHeight="1">
      <c r="A709" s="148"/>
      <c r="B709" s="149"/>
      <c r="C709" s="150"/>
      <c r="D709" s="150"/>
      <c r="E709" s="151"/>
      <c r="F709" s="149"/>
      <c r="G709" s="148"/>
      <c r="H709" s="148"/>
      <c r="I709" s="152"/>
      <c r="J709" s="152"/>
      <c r="K709" s="9"/>
      <c r="L709" s="153"/>
      <c r="M709" s="153"/>
      <c r="N709" s="153"/>
      <c r="O709" s="153"/>
      <c r="P709" s="154"/>
      <c r="Q709" s="155"/>
      <c r="R709" s="161"/>
      <c r="S709" s="157"/>
      <c r="T709" s="158"/>
      <c r="U709" s="158"/>
      <c r="V709" s="158"/>
      <c r="W709" s="157"/>
      <c r="X709" s="159"/>
      <c r="Y709" s="159"/>
      <c r="Z709" s="159"/>
      <c r="AA709" s="159"/>
      <c r="AB709" s="159"/>
      <c r="AC709" s="159"/>
      <c r="AD709" s="159"/>
      <c r="AE709" s="159"/>
      <c r="AF709" s="159"/>
      <c r="AG709" s="159"/>
      <c r="AH709" s="159"/>
      <c r="AI709" s="9"/>
      <c r="AJ709" s="153"/>
      <c r="AK709" s="160"/>
      <c r="AL709" s="9"/>
    </row>
    <row r="710" ht="15.75" customHeight="1">
      <c r="A710" s="148"/>
      <c r="B710" s="149"/>
      <c r="C710" s="150"/>
      <c r="D710" s="150"/>
      <c r="E710" s="151"/>
      <c r="F710" s="149"/>
      <c r="G710" s="148"/>
      <c r="H710" s="148"/>
      <c r="I710" s="152"/>
      <c r="J710" s="152"/>
      <c r="K710" s="9"/>
      <c r="L710" s="153"/>
      <c r="M710" s="153"/>
      <c r="N710" s="153"/>
      <c r="O710" s="153"/>
      <c r="P710" s="154"/>
      <c r="Q710" s="155"/>
      <c r="R710" s="161"/>
      <c r="S710" s="157"/>
      <c r="T710" s="158"/>
      <c r="U710" s="158"/>
      <c r="V710" s="158"/>
      <c r="W710" s="157"/>
      <c r="X710" s="159"/>
      <c r="Y710" s="159"/>
      <c r="Z710" s="159"/>
      <c r="AA710" s="159"/>
      <c r="AB710" s="159"/>
      <c r="AC710" s="159"/>
      <c r="AD710" s="159"/>
      <c r="AE710" s="159"/>
      <c r="AF710" s="159"/>
      <c r="AG710" s="159"/>
      <c r="AH710" s="159"/>
      <c r="AI710" s="9"/>
      <c r="AJ710" s="153"/>
      <c r="AK710" s="160"/>
      <c r="AL710" s="9"/>
    </row>
    <row r="711" ht="15.75" customHeight="1">
      <c r="A711" s="148"/>
      <c r="B711" s="149"/>
      <c r="C711" s="150"/>
      <c r="D711" s="150"/>
      <c r="E711" s="151"/>
      <c r="F711" s="149"/>
      <c r="G711" s="148"/>
      <c r="H711" s="148"/>
      <c r="I711" s="152"/>
      <c r="J711" s="152"/>
      <c r="K711" s="9"/>
      <c r="L711" s="153"/>
      <c r="M711" s="153"/>
      <c r="N711" s="153"/>
      <c r="O711" s="153"/>
      <c r="P711" s="154"/>
      <c r="Q711" s="155"/>
      <c r="R711" s="161"/>
      <c r="S711" s="157"/>
      <c r="T711" s="158"/>
      <c r="U711" s="158"/>
      <c r="V711" s="158"/>
      <c r="W711" s="157"/>
      <c r="X711" s="159"/>
      <c r="Y711" s="159"/>
      <c r="Z711" s="159"/>
      <c r="AA711" s="159"/>
      <c r="AB711" s="159"/>
      <c r="AC711" s="159"/>
      <c r="AD711" s="159"/>
      <c r="AE711" s="159"/>
      <c r="AF711" s="159"/>
      <c r="AG711" s="159"/>
      <c r="AH711" s="159"/>
      <c r="AI711" s="9"/>
      <c r="AJ711" s="153"/>
      <c r="AK711" s="160"/>
      <c r="AL711" s="9"/>
    </row>
    <row r="712" ht="15.75" customHeight="1">
      <c r="A712" s="148"/>
      <c r="B712" s="149"/>
      <c r="C712" s="150"/>
      <c r="D712" s="150"/>
      <c r="E712" s="151"/>
      <c r="F712" s="149"/>
      <c r="G712" s="148"/>
      <c r="H712" s="148"/>
      <c r="I712" s="152"/>
      <c r="J712" s="152"/>
      <c r="K712" s="9"/>
      <c r="L712" s="153"/>
      <c r="M712" s="153"/>
      <c r="N712" s="153"/>
      <c r="O712" s="153"/>
      <c r="P712" s="154"/>
      <c r="Q712" s="155"/>
      <c r="R712" s="161"/>
      <c r="S712" s="157"/>
      <c r="T712" s="158"/>
      <c r="U712" s="158"/>
      <c r="V712" s="158"/>
      <c r="W712" s="157"/>
      <c r="X712" s="159"/>
      <c r="Y712" s="159"/>
      <c r="Z712" s="159"/>
      <c r="AA712" s="159"/>
      <c r="AB712" s="159"/>
      <c r="AC712" s="159"/>
      <c r="AD712" s="159"/>
      <c r="AE712" s="159"/>
      <c r="AF712" s="159"/>
      <c r="AG712" s="159"/>
      <c r="AH712" s="159"/>
      <c r="AI712" s="9"/>
      <c r="AJ712" s="153"/>
      <c r="AK712" s="160"/>
      <c r="AL712" s="9"/>
    </row>
    <row r="713" ht="15.75" customHeight="1">
      <c r="A713" s="148"/>
      <c r="B713" s="149"/>
      <c r="C713" s="150"/>
      <c r="D713" s="150"/>
      <c r="E713" s="151"/>
      <c r="F713" s="149"/>
      <c r="G713" s="148"/>
      <c r="H713" s="148"/>
      <c r="I713" s="152"/>
      <c r="J713" s="152"/>
      <c r="K713" s="9"/>
      <c r="L713" s="153"/>
      <c r="M713" s="153"/>
      <c r="N713" s="153"/>
      <c r="O713" s="153"/>
      <c r="P713" s="154"/>
      <c r="Q713" s="155"/>
      <c r="R713" s="161"/>
      <c r="S713" s="157"/>
      <c r="T713" s="158"/>
      <c r="U713" s="158"/>
      <c r="V713" s="158"/>
      <c r="W713" s="157"/>
      <c r="X713" s="159"/>
      <c r="Y713" s="159"/>
      <c r="Z713" s="159"/>
      <c r="AA713" s="159"/>
      <c r="AB713" s="159"/>
      <c r="AC713" s="159"/>
      <c r="AD713" s="159"/>
      <c r="AE713" s="159"/>
      <c r="AF713" s="159"/>
      <c r="AG713" s="159"/>
      <c r="AH713" s="159"/>
      <c r="AI713" s="9"/>
      <c r="AJ713" s="153"/>
      <c r="AK713" s="160"/>
      <c r="AL713" s="9"/>
    </row>
    <row r="714" ht="15.75" customHeight="1">
      <c r="A714" s="148"/>
      <c r="B714" s="149"/>
      <c r="C714" s="150"/>
      <c r="D714" s="150"/>
      <c r="E714" s="151"/>
      <c r="F714" s="149"/>
      <c r="G714" s="148"/>
      <c r="H714" s="148"/>
      <c r="I714" s="152"/>
      <c r="J714" s="152"/>
      <c r="K714" s="9"/>
      <c r="L714" s="153"/>
      <c r="M714" s="153"/>
      <c r="N714" s="153"/>
      <c r="O714" s="153"/>
      <c r="P714" s="154"/>
      <c r="Q714" s="155"/>
      <c r="R714" s="161"/>
      <c r="S714" s="157"/>
      <c r="T714" s="158"/>
      <c r="U714" s="158"/>
      <c r="V714" s="158"/>
      <c r="W714" s="157"/>
      <c r="X714" s="159"/>
      <c r="Y714" s="159"/>
      <c r="Z714" s="159"/>
      <c r="AA714" s="159"/>
      <c r="AB714" s="159"/>
      <c r="AC714" s="159"/>
      <c r="AD714" s="159"/>
      <c r="AE714" s="159"/>
      <c r="AF714" s="159"/>
      <c r="AG714" s="159"/>
      <c r="AH714" s="159"/>
      <c r="AI714" s="9"/>
      <c r="AJ714" s="153"/>
      <c r="AK714" s="160"/>
      <c r="AL714" s="9"/>
    </row>
    <row r="715" ht="15.75" customHeight="1">
      <c r="A715" s="148"/>
      <c r="B715" s="149"/>
      <c r="C715" s="150"/>
      <c r="D715" s="150"/>
      <c r="E715" s="151"/>
      <c r="F715" s="149"/>
      <c r="G715" s="148"/>
      <c r="H715" s="148"/>
      <c r="I715" s="152"/>
      <c r="J715" s="152"/>
      <c r="K715" s="9"/>
      <c r="L715" s="153"/>
      <c r="M715" s="153"/>
      <c r="N715" s="153"/>
      <c r="O715" s="153"/>
      <c r="P715" s="154"/>
      <c r="Q715" s="155"/>
      <c r="R715" s="161"/>
      <c r="S715" s="157"/>
      <c r="T715" s="158"/>
      <c r="U715" s="158"/>
      <c r="V715" s="158"/>
      <c r="W715" s="157"/>
      <c r="X715" s="159"/>
      <c r="Y715" s="159"/>
      <c r="Z715" s="159"/>
      <c r="AA715" s="159"/>
      <c r="AB715" s="159"/>
      <c r="AC715" s="159"/>
      <c r="AD715" s="159"/>
      <c r="AE715" s="159"/>
      <c r="AF715" s="159"/>
      <c r="AG715" s="159"/>
      <c r="AH715" s="159"/>
      <c r="AI715" s="9"/>
      <c r="AJ715" s="153"/>
      <c r="AK715" s="160"/>
      <c r="AL715" s="9"/>
    </row>
    <row r="716" ht="15.75" customHeight="1">
      <c r="A716" s="148"/>
      <c r="B716" s="149"/>
      <c r="C716" s="150"/>
      <c r="D716" s="150"/>
      <c r="E716" s="151"/>
      <c r="F716" s="149"/>
      <c r="G716" s="148"/>
      <c r="H716" s="148"/>
      <c r="I716" s="152"/>
      <c r="J716" s="152"/>
      <c r="K716" s="9"/>
      <c r="L716" s="153"/>
      <c r="M716" s="153"/>
      <c r="N716" s="153"/>
      <c r="O716" s="153"/>
      <c r="P716" s="154"/>
      <c r="Q716" s="155"/>
      <c r="R716" s="161"/>
      <c r="S716" s="157"/>
      <c r="T716" s="158"/>
      <c r="U716" s="158"/>
      <c r="V716" s="158"/>
      <c r="W716" s="157"/>
      <c r="X716" s="159"/>
      <c r="Y716" s="159"/>
      <c r="Z716" s="159"/>
      <c r="AA716" s="159"/>
      <c r="AB716" s="159"/>
      <c r="AC716" s="159"/>
      <c r="AD716" s="159"/>
      <c r="AE716" s="159"/>
      <c r="AF716" s="159"/>
      <c r="AG716" s="159"/>
      <c r="AH716" s="159"/>
      <c r="AI716" s="9"/>
      <c r="AJ716" s="153"/>
      <c r="AK716" s="160"/>
      <c r="AL716" s="9"/>
    </row>
    <row r="717" ht="15.75" customHeight="1">
      <c r="A717" s="148"/>
      <c r="B717" s="149"/>
      <c r="C717" s="150"/>
      <c r="D717" s="150"/>
      <c r="E717" s="151"/>
      <c r="F717" s="149"/>
      <c r="G717" s="148"/>
      <c r="H717" s="148"/>
      <c r="I717" s="152"/>
      <c r="J717" s="152"/>
      <c r="K717" s="9"/>
      <c r="L717" s="153"/>
      <c r="M717" s="153"/>
      <c r="N717" s="153"/>
      <c r="O717" s="153"/>
      <c r="P717" s="154"/>
      <c r="Q717" s="155"/>
      <c r="R717" s="161"/>
      <c r="S717" s="157"/>
      <c r="T717" s="158"/>
      <c r="U717" s="158"/>
      <c r="V717" s="158"/>
      <c r="W717" s="157"/>
      <c r="X717" s="159"/>
      <c r="Y717" s="159"/>
      <c r="Z717" s="159"/>
      <c r="AA717" s="159"/>
      <c r="AB717" s="159"/>
      <c r="AC717" s="159"/>
      <c r="AD717" s="159"/>
      <c r="AE717" s="159"/>
      <c r="AF717" s="159"/>
      <c r="AG717" s="159"/>
      <c r="AH717" s="159"/>
      <c r="AI717" s="9"/>
      <c r="AJ717" s="153"/>
      <c r="AK717" s="160"/>
      <c r="AL717" s="9"/>
    </row>
    <row r="718" ht="15.75" customHeight="1">
      <c r="A718" s="148"/>
      <c r="B718" s="149"/>
      <c r="C718" s="150"/>
      <c r="D718" s="150"/>
      <c r="E718" s="151"/>
      <c r="F718" s="149"/>
      <c r="G718" s="148"/>
      <c r="H718" s="148"/>
      <c r="I718" s="152"/>
      <c r="J718" s="152"/>
      <c r="K718" s="9"/>
      <c r="L718" s="153"/>
      <c r="M718" s="153"/>
      <c r="N718" s="153"/>
      <c r="O718" s="153"/>
      <c r="P718" s="154"/>
      <c r="Q718" s="155"/>
      <c r="R718" s="161"/>
      <c r="S718" s="157"/>
      <c r="T718" s="158"/>
      <c r="U718" s="158"/>
      <c r="V718" s="158"/>
      <c r="W718" s="157"/>
      <c r="X718" s="159"/>
      <c r="Y718" s="159"/>
      <c r="Z718" s="159"/>
      <c r="AA718" s="159"/>
      <c r="AB718" s="159"/>
      <c r="AC718" s="159"/>
      <c r="AD718" s="159"/>
      <c r="AE718" s="159"/>
      <c r="AF718" s="159"/>
      <c r="AG718" s="159"/>
      <c r="AH718" s="159"/>
      <c r="AI718" s="9"/>
      <c r="AJ718" s="153"/>
      <c r="AK718" s="160"/>
      <c r="AL718" s="9"/>
    </row>
    <row r="719" ht="15.75" customHeight="1">
      <c r="A719" s="148"/>
      <c r="B719" s="149"/>
      <c r="C719" s="150"/>
      <c r="D719" s="150"/>
      <c r="E719" s="151"/>
      <c r="F719" s="149"/>
      <c r="G719" s="148"/>
      <c r="H719" s="148"/>
      <c r="I719" s="152"/>
      <c r="J719" s="152"/>
      <c r="K719" s="9"/>
      <c r="L719" s="153"/>
      <c r="M719" s="153"/>
      <c r="N719" s="153"/>
      <c r="O719" s="153"/>
      <c r="P719" s="154"/>
      <c r="Q719" s="155"/>
      <c r="R719" s="161"/>
      <c r="S719" s="157"/>
      <c r="T719" s="158"/>
      <c r="U719" s="158"/>
      <c r="V719" s="158"/>
      <c r="W719" s="157"/>
      <c r="X719" s="159"/>
      <c r="Y719" s="159"/>
      <c r="Z719" s="159"/>
      <c r="AA719" s="159"/>
      <c r="AB719" s="159"/>
      <c r="AC719" s="159"/>
      <c r="AD719" s="159"/>
      <c r="AE719" s="159"/>
      <c r="AF719" s="159"/>
      <c r="AG719" s="159"/>
      <c r="AH719" s="159"/>
      <c r="AI719" s="9"/>
      <c r="AJ719" s="153"/>
      <c r="AK719" s="160"/>
      <c r="AL719" s="9"/>
    </row>
    <row r="720" ht="15.75" customHeight="1">
      <c r="A720" s="148"/>
      <c r="B720" s="149"/>
      <c r="C720" s="150"/>
      <c r="D720" s="150"/>
      <c r="E720" s="151"/>
      <c r="F720" s="149"/>
      <c r="G720" s="148"/>
      <c r="H720" s="148"/>
      <c r="I720" s="152"/>
      <c r="J720" s="152"/>
      <c r="K720" s="9"/>
      <c r="L720" s="153"/>
      <c r="M720" s="153"/>
      <c r="N720" s="153"/>
      <c r="O720" s="153"/>
      <c r="P720" s="154"/>
      <c r="Q720" s="155"/>
      <c r="R720" s="161"/>
      <c r="S720" s="157"/>
      <c r="T720" s="158"/>
      <c r="U720" s="158"/>
      <c r="V720" s="158"/>
      <c r="W720" s="157"/>
      <c r="X720" s="159"/>
      <c r="Y720" s="159"/>
      <c r="Z720" s="159"/>
      <c r="AA720" s="159"/>
      <c r="AB720" s="159"/>
      <c r="AC720" s="159"/>
      <c r="AD720" s="159"/>
      <c r="AE720" s="159"/>
      <c r="AF720" s="159"/>
      <c r="AG720" s="159"/>
      <c r="AH720" s="159"/>
      <c r="AI720" s="9"/>
      <c r="AJ720" s="153"/>
      <c r="AK720" s="160"/>
      <c r="AL720" s="9"/>
    </row>
    <row r="721" ht="15.75" customHeight="1">
      <c r="A721" s="148"/>
      <c r="B721" s="149"/>
      <c r="C721" s="150"/>
      <c r="D721" s="150"/>
      <c r="E721" s="151"/>
      <c r="F721" s="149"/>
      <c r="G721" s="148"/>
      <c r="H721" s="148"/>
      <c r="I721" s="152"/>
      <c r="J721" s="152"/>
      <c r="K721" s="9"/>
      <c r="L721" s="153"/>
      <c r="M721" s="153"/>
      <c r="N721" s="153"/>
      <c r="O721" s="153"/>
      <c r="P721" s="154"/>
      <c r="Q721" s="155"/>
      <c r="R721" s="161"/>
      <c r="S721" s="157"/>
      <c r="T721" s="158"/>
      <c r="U721" s="158"/>
      <c r="V721" s="158"/>
      <c r="W721" s="157"/>
      <c r="X721" s="159"/>
      <c r="Y721" s="159"/>
      <c r="Z721" s="159"/>
      <c r="AA721" s="159"/>
      <c r="AB721" s="159"/>
      <c r="AC721" s="159"/>
      <c r="AD721" s="159"/>
      <c r="AE721" s="159"/>
      <c r="AF721" s="159"/>
      <c r="AG721" s="159"/>
      <c r="AH721" s="159"/>
      <c r="AI721" s="9"/>
      <c r="AJ721" s="153"/>
      <c r="AK721" s="160"/>
      <c r="AL721" s="9"/>
    </row>
    <row r="722" ht="15.75" customHeight="1">
      <c r="A722" s="148"/>
      <c r="B722" s="149"/>
      <c r="C722" s="150"/>
      <c r="D722" s="150"/>
      <c r="E722" s="151"/>
      <c r="F722" s="149"/>
      <c r="G722" s="148"/>
      <c r="H722" s="148"/>
      <c r="I722" s="152"/>
      <c r="J722" s="152"/>
      <c r="K722" s="9"/>
      <c r="L722" s="153"/>
      <c r="M722" s="153"/>
      <c r="N722" s="153"/>
      <c r="O722" s="153"/>
      <c r="P722" s="154"/>
      <c r="Q722" s="155"/>
      <c r="R722" s="161"/>
      <c r="S722" s="157"/>
      <c r="T722" s="158"/>
      <c r="U722" s="158"/>
      <c r="V722" s="158"/>
      <c r="W722" s="157"/>
      <c r="X722" s="159"/>
      <c r="Y722" s="159"/>
      <c r="Z722" s="159"/>
      <c r="AA722" s="159"/>
      <c r="AB722" s="159"/>
      <c r="AC722" s="159"/>
      <c r="AD722" s="159"/>
      <c r="AE722" s="159"/>
      <c r="AF722" s="159"/>
      <c r="AG722" s="159"/>
      <c r="AH722" s="159"/>
      <c r="AI722" s="9"/>
      <c r="AJ722" s="153"/>
      <c r="AK722" s="160"/>
      <c r="AL722" s="9"/>
    </row>
    <row r="723" ht="15.75" customHeight="1">
      <c r="A723" s="148"/>
      <c r="B723" s="149"/>
      <c r="C723" s="150"/>
      <c r="D723" s="150"/>
      <c r="E723" s="151"/>
      <c r="F723" s="149"/>
      <c r="G723" s="148"/>
      <c r="H723" s="148"/>
      <c r="I723" s="152"/>
      <c r="J723" s="152"/>
      <c r="K723" s="9"/>
      <c r="L723" s="153"/>
      <c r="M723" s="153"/>
      <c r="N723" s="153"/>
      <c r="O723" s="153"/>
      <c r="P723" s="154"/>
      <c r="Q723" s="155"/>
      <c r="R723" s="161"/>
      <c r="S723" s="157"/>
      <c r="T723" s="158"/>
      <c r="U723" s="158"/>
      <c r="V723" s="158"/>
      <c r="W723" s="157"/>
      <c r="X723" s="159"/>
      <c r="Y723" s="159"/>
      <c r="Z723" s="159"/>
      <c r="AA723" s="159"/>
      <c r="AB723" s="159"/>
      <c r="AC723" s="159"/>
      <c r="AD723" s="159"/>
      <c r="AE723" s="159"/>
      <c r="AF723" s="159"/>
      <c r="AG723" s="159"/>
      <c r="AH723" s="159"/>
      <c r="AI723" s="9"/>
      <c r="AJ723" s="153"/>
      <c r="AK723" s="160"/>
      <c r="AL723" s="9"/>
    </row>
    <row r="724" ht="15.75" customHeight="1">
      <c r="A724" s="148"/>
      <c r="B724" s="149"/>
      <c r="C724" s="150"/>
      <c r="D724" s="150"/>
      <c r="E724" s="151"/>
      <c r="F724" s="149"/>
      <c r="G724" s="148"/>
      <c r="H724" s="148"/>
      <c r="I724" s="152"/>
      <c r="J724" s="152"/>
      <c r="K724" s="9"/>
      <c r="L724" s="153"/>
      <c r="M724" s="153"/>
      <c r="N724" s="153"/>
      <c r="O724" s="153"/>
      <c r="P724" s="154"/>
      <c r="Q724" s="155"/>
      <c r="R724" s="161"/>
      <c r="S724" s="157"/>
      <c r="T724" s="158"/>
      <c r="U724" s="158"/>
      <c r="V724" s="158"/>
      <c r="W724" s="157"/>
      <c r="X724" s="159"/>
      <c r="Y724" s="159"/>
      <c r="Z724" s="159"/>
      <c r="AA724" s="159"/>
      <c r="AB724" s="159"/>
      <c r="AC724" s="159"/>
      <c r="AD724" s="159"/>
      <c r="AE724" s="159"/>
      <c r="AF724" s="159"/>
      <c r="AG724" s="159"/>
      <c r="AH724" s="159"/>
      <c r="AI724" s="9"/>
      <c r="AJ724" s="153"/>
      <c r="AK724" s="160"/>
      <c r="AL724" s="9"/>
    </row>
    <row r="725" ht="15.75" customHeight="1">
      <c r="A725" s="148"/>
      <c r="B725" s="149"/>
      <c r="C725" s="150"/>
      <c r="D725" s="150"/>
      <c r="E725" s="151"/>
      <c r="F725" s="149"/>
      <c r="G725" s="148"/>
      <c r="H725" s="148"/>
      <c r="I725" s="152"/>
      <c r="J725" s="152"/>
      <c r="K725" s="9"/>
      <c r="L725" s="153"/>
      <c r="M725" s="153"/>
      <c r="N725" s="153"/>
      <c r="O725" s="153"/>
      <c r="P725" s="154"/>
      <c r="Q725" s="155"/>
      <c r="R725" s="161"/>
      <c r="S725" s="157"/>
      <c r="T725" s="158"/>
      <c r="U725" s="158"/>
      <c r="V725" s="158"/>
      <c r="W725" s="157"/>
      <c r="X725" s="159"/>
      <c r="Y725" s="159"/>
      <c r="Z725" s="159"/>
      <c r="AA725" s="159"/>
      <c r="AB725" s="159"/>
      <c r="AC725" s="159"/>
      <c r="AD725" s="159"/>
      <c r="AE725" s="159"/>
      <c r="AF725" s="159"/>
      <c r="AG725" s="159"/>
      <c r="AH725" s="159"/>
      <c r="AI725" s="9"/>
      <c r="AJ725" s="153"/>
      <c r="AK725" s="160"/>
      <c r="AL725" s="9"/>
    </row>
    <row r="726" ht="15.75" customHeight="1">
      <c r="A726" s="148"/>
      <c r="B726" s="149"/>
      <c r="C726" s="150"/>
      <c r="D726" s="150"/>
      <c r="E726" s="151"/>
      <c r="F726" s="149"/>
      <c r="G726" s="148"/>
      <c r="H726" s="148"/>
      <c r="I726" s="152"/>
      <c r="J726" s="152"/>
      <c r="K726" s="9"/>
      <c r="L726" s="153"/>
      <c r="M726" s="153"/>
      <c r="N726" s="153"/>
      <c r="O726" s="153"/>
      <c r="P726" s="154"/>
      <c r="Q726" s="155"/>
      <c r="R726" s="161"/>
      <c r="S726" s="157"/>
      <c r="T726" s="158"/>
      <c r="U726" s="158"/>
      <c r="V726" s="158"/>
      <c r="W726" s="157"/>
      <c r="X726" s="159"/>
      <c r="Y726" s="159"/>
      <c r="Z726" s="159"/>
      <c r="AA726" s="159"/>
      <c r="AB726" s="159"/>
      <c r="AC726" s="159"/>
      <c r="AD726" s="159"/>
      <c r="AE726" s="159"/>
      <c r="AF726" s="159"/>
      <c r="AG726" s="159"/>
      <c r="AH726" s="159"/>
      <c r="AI726" s="9"/>
      <c r="AJ726" s="153"/>
      <c r="AK726" s="160"/>
      <c r="AL726" s="9"/>
    </row>
    <row r="727" ht="15.75" customHeight="1">
      <c r="A727" s="148"/>
      <c r="B727" s="149"/>
      <c r="C727" s="150"/>
      <c r="D727" s="150"/>
      <c r="E727" s="151"/>
      <c r="F727" s="149"/>
      <c r="G727" s="148"/>
      <c r="H727" s="148"/>
      <c r="I727" s="152"/>
      <c r="J727" s="152"/>
      <c r="K727" s="9"/>
      <c r="L727" s="153"/>
      <c r="M727" s="153"/>
      <c r="N727" s="153"/>
      <c r="O727" s="153"/>
      <c r="P727" s="154"/>
      <c r="Q727" s="155"/>
      <c r="R727" s="161"/>
      <c r="S727" s="157"/>
      <c r="T727" s="158"/>
      <c r="U727" s="158"/>
      <c r="V727" s="158"/>
      <c r="W727" s="157"/>
      <c r="X727" s="159"/>
      <c r="Y727" s="159"/>
      <c r="Z727" s="159"/>
      <c r="AA727" s="159"/>
      <c r="AB727" s="159"/>
      <c r="AC727" s="159"/>
      <c r="AD727" s="159"/>
      <c r="AE727" s="159"/>
      <c r="AF727" s="159"/>
      <c r="AG727" s="159"/>
      <c r="AH727" s="159"/>
      <c r="AI727" s="9"/>
      <c r="AJ727" s="153"/>
      <c r="AK727" s="160"/>
      <c r="AL727" s="9"/>
    </row>
    <row r="728" ht="15.75" customHeight="1">
      <c r="A728" s="148"/>
      <c r="B728" s="149"/>
      <c r="C728" s="150"/>
      <c r="D728" s="150"/>
      <c r="E728" s="151"/>
      <c r="F728" s="149"/>
      <c r="G728" s="148"/>
      <c r="H728" s="148"/>
      <c r="I728" s="152"/>
      <c r="J728" s="152"/>
      <c r="K728" s="9"/>
      <c r="L728" s="153"/>
      <c r="M728" s="153"/>
      <c r="N728" s="153"/>
      <c r="O728" s="153"/>
      <c r="P728" s="154"/>
      <c r="Q728" s="155"/>
      <c r="R728" s="161"/>
      <c r="S728" s="157"/>
      <c r="T728" s="158"/>
      <c r="U728" s="158"/>
      <c r="V728" s="158"/>
      <c r="W728" s="157"/>
      <c r="X728" s="159"/>
      <c r="Y728" s="159"/>
      <c r="Z728" s="159"/>
      <c r="AA728" s="159"/>
      <c r="AB728" s="159"/>
      <c r="AC728" s="159"/>
      <c r="AD728" s="159"/>
      <c r="AE728" s="159"/>
      <c r="AF728" s="159"/>
      <c r="AG728" s="159"/>
      <c r="AH728" s="159"/>
      <c r="AI728" s="9"/>
      <c r="AJ728" s="153"/>
      <c r="AK728" s="160"/>
      <c r="AL728" s="9"/>
    </row>
    <row r="729" ht="15.75" customHeight="1">
      <c r="A729" s="148"/>
      <c r="B729" s="149"/>
      <c r="C729" s="150"/>
      <c r="D729" s="150"/>
      <c r="E729" s="151"/>
      <c r="F729" s="149"/>
      <c r="G729" s="148"/>
      <c r="H729" s="148"/>
      <c r="I729" s="152"/>
      <c r="J729" s="152"/>
      <c r="K729" s="9"/>
      <c r="L729" s="153"/>
      <c r="M729" s="153"/>
      <c r="N729" s="153"/>
      <c r="O729" s="153"/>
      <c r="P729" s="154"/>
      <c r="Q729" s="155"/>
      <c r="R729" s="161"/>
      <c r="S729" s="157"/>
      <c r="T729" s="158"/>
      <c r="U729" s="158"/>
      <c r="V729" s="158"/>
      <c r="W729" s="157"/>
      <c r="X729" s="159"/>
      <c r="Y729" s="159"/>
      <c r="Z729" s="159"/>
      <c r="AA729" s="159"/>
      <c r="AB729" s="159"/>
      <c r="AC729" s="159"/>
      <c r="AD729" s="159"/>
      <c r="AE729" s="159"/>
      <c r="AF729" s="159"/>
      <c r="AG729" s="159"/>
      <c r="AH729" s="159"/>
      <c r="AI729" s="9"/>
      <c r="AJ729" s="153"/>
      <c r="AK729" s="160"/>
      <c r="AL729" s="9"/>
    </row>
    <row r="730" ht="15.75" customHeight="1">
      <c r="A730" s="148"/>
      <c r="B730" s="149"/>
      <c r="C730" s="150"/>
      <c r="D730" s="150"/>
      <c r="E730" s="151"/>
      <c r="F730" s="149"/>
      <c r="G730" s="148"/>
      <c r="H730" s="148"/>
      <c r="I730" s="152"/>
      <c r="J730" s="152"/>
      <c r="K730" s="9"/>
      <c r="L730" s="153"/>
      <c r="M730" s="153"/>
      <c r="N730" s="153"/>
      <c r="O730" s="153"/>
      <c r="P730" s="154"/>
      <c r="Q730" s="155"/>
      <c r="R730" s="161"/>
      <c r="S730" s="157"/>
      <c r="T730" s="158"/>
      <c r="U730" s="158"/>
      <c r="V730" s="158"/>
      <c r="W730" s="157"/>
      <c r="X730" s="159"/>
      <c r="Y730" s="159"/>
      <c r="Z730" s="159"/>
      <c r="AA730" s="159"/>
      <c r="AB730" s="159"/>
      <c r="AC730" s="159"/>
      <c r="AD730" s="159"/>
      <c r="AE730" s="159"/>
      <c r="AF730" s="159"/>
      <c r="AG730" s="159"/>
      <c r="AH730" s="159"/>
      <c r="AI730" s="9"/>
      <c r="AJ730" s="153"/>
      <c r="AK730" s="160"/>
      <c r="AL730" s="9"/>
    </row>
    <row r="731" ht="15.75" customHeight="1">
      <c r="A731" s="148"/>
      <c r="B731" s="149"/>
      <c r="C731" s="150"/>
      <c r="D731" s="150"/>
      <c r="E731" s="151"/>
      <c r="F731" s="149"/>
      <c r="G731" s="148"/>
      <c r="H731" s="148"/>
      <c r="I731" s="152"/>
      <c r="J731" s="152"/>
      <c r="K731" s="9"/>
      <c r="L731" s="153"/>
      <c r="M731" s="153"/>
      <c r="N731" s="153"/>
      <c r="O731" s="153"/>
      <c r="P731" s="154"/>
      <c r="Q731" s="155"/>
      <c r="R731" s="161"/>
      <c r="S731" s="157"/>
      <c r="T731" s="158"/>
      <c r="U731" s="158"/>
      <c r="V731" s="158"/>
      <c r="W731" s="157"/>
      <c r="X731" s="159"/>
      <c r="Y731" s="159"/>
      <c r="Z731" s="159"/>
      <c r="AA731" s="159"/>
      <c r="AB731" s="159"/>
      <c r="AC731" s="159"/>
      <c r="AD731" s="159"/>
      <c r="AE731" s="159"/>
      <c r="AF731" s="159"/>
      <c r="AG731" s="159"/>
      <c r="AH731" s="159"/>
      <c r="AI731" s="9"/>
      <c r="AJ731" s="153"/>
      <c r="AK731" s="160"/>
      <c r="AL731" s="9"/>
    </row>
    <row r="732" ht="15.75" customHeight="1">
      <c r="A732" s="148"/>
      <c r="B732" s="149"/>
      <c r="C732" s="150"/>
      <c r="D732" s="150"/>
      <c r="E732" s="151"/>
      <c r="F732" s="149"/>
      <c r="G732" s="148"/>
      <c r="H732" s="148"/>
      <c r="I732" s="152"/>
      <c r="J732" s="152"/>
      <c r="K732" s="9"/>
      <c r="L732" s="153"/>
      <c r="M732" s="153"/>
      <c r="N732" s="153"/>
      <c r="O732" s="153"/>
      <c r="P732" s="154"/>
      <c r="Q732" s="155"/>
      <c r="R732" s="161"/>
      <c r="S732" s="157"/>
      <c r="T732" s="158"/>
      <c r="U732" s="158"/>
      <c r="V732" s="158"/>
      <c r="W732" s="157"/>
      <c r="X732" s="159"/>
      <c r="Y732" s="159"/>
      <c r="Z732" s="159"/>
      <c r="AA732" s="159"/>
      <c r="AB732" s="159"/>
      <c r="AC732" s="159"/>
      <c r="AD732" s="159"/>
      <c r="AE732" s="159"/>
      <c r="AF732" s="159"/>
      <c r="AG732" s="159"/>
      <c r="AH732" s="159"/>
      <c r="AI732" s="9"/>
      <c r="AJ732" s="153"/>
      <c r="AK732" s="160"/>
      <c r="AL732" s="9"/>
    </row>
    <row r="733" ht="15.75" customHeight="1">
      <c r="A733" s="148"/>
      <c r="B733" s="149"/>
      <c r="C733" s="150"/>
      <c r="D733" s="150"/>
      <c r="E733" s="151"/>
      <c r="F733" s="149"/>
      <c r="G733" s="148"/>
      <c r="H733" s="148"/>
      <c r="I733" s="152"/>
      <c r="J733" s="152"/>
      <c r="K733" s="9"/>
      <c r="L733" s="153"/>
      <c r="M733" s="153"/>
      <c r="N733" s="153"/>
      <c r="O733" s="153"/>
      <c r="P733" s="154"/>
      <c r="Q733" s="155"/>
      <c r="R733" s="161"/>
      <c r="S733" s="157"/>
      <c r="T733" s="158"/>
      <c r="U733" s="158"/>
      <c r="V733" s="158"/>
      <c r="W733" s="157"/>
      <c r="X733" s="159"/>
      <c r="Y733" s="159"/>
      <c r="Z733" s="159"/>
      <c r="AA733" s="159"/>
      <c r="AB733" s="159"/>
      <c r="AC733" s="159"/>
      <c r="AD733" s="159"/>
      <c r="AE733" s="159"/>
      <c r="AF733" s="159"/>
      <c r="AG733" s="159"/>
      <c r="AH733" s="159"/>
      <c r="AI733" s="9"/>
      <c r="AJ733" s="153"/>
      <c r="AK733" s="160"/>
      <c r="AL733" s="9"/>
    </row>
    <row r="734" ht="15.75" customHeight="1">
      <c r="A734" s="148"/>
      <c r="B734" s="149"/>
      <c r="C734" s="150"/>
      <c r="D734" s="150"/>
      <c r="E734" s="151"/>
      <c r="F734" s="149"/>
      <c r="G734" s="148"/>
      <c r="H734" s="148"/>
      <c r="I734" s="152"/>
      <c r="J734" s="152"/>
      <c r="K734" s="9"/>
      <c r="L734" s="153"/>
      <c r="M734" s="153"/>
      <c r="N734" s="153"/>
      <c r="O734" s="153"/>
      <c r="P734" s="154"/>
      <c r="Q734" s="155"/>
      <c r="R734" s="161"/>
      <c r="S734" s="157"/>
      <c r="T734" s="158"/>
      <c r="U734" s="158"/>
      <c r="V734" s="158"/>
      <c r="W734" s="157"/>
      <c r="X734" s="159"/>
      <c r="Y734" s="159"/>
      <c r="Z734" s="159"/>
      <c r="AA734" s="159"/>
      <c r="AB734" s="159"/>
      <c r="AC734" s="159"/>
      <c r="AD734" s="159"/>
      <c r="AE734" s="159"/>
      <c r="AF734" s="159"/>
      <c r="AG734" s="159"/>
      <c r="AH734" s="159"/>
      <c r="AI734" s="9"/>
      <c r="AJ734" s="153"/>
      <c r="AK734" s="160"/>
      <c r="AL734" s="9"/>
    </row>
    <row r="735" ht="15.75" customHeight="1">
      <c r="A735" s="148"/>
      <c r="B735" s="149"/>
      <c r="C735" s="150"/>
      <c r="D735" s="150"/>
      <c r="E735" s="151"/>
      <c r="F735" s="149"/>
      <c r="G735" s="148"/>
      <c r="H735" s="148"/>
      <c r="I735" s="152"/>
      <c r="J735" s="152"/>
      <c r="K735" s="9"/>
      <c r="L735" s="153"/>
      <c r="M735" s="153"/>
      <c r="N735" s="153"/>
      <c r="O735" s="153"/>
      <c r="P735" s="154"/>
      <c r="Q735" s="155"/>
      <c r="R735" s="161"/>
      <c r="S735" s="157"/>
      <c r="T735" s="158"/>
      <c r="U735" s="158"/>
      <c r="V735" s="158"/>
      <c r="W735" s="157"/>
      <c r="X735" s="159"/>
      <c r="Y735" s="159"/>
      <c r="Z735" s="159"/>
      <c r="AA735" s="159"/>
      <c r="AB735" s="159"/>
      <c r="AC735" s="159"/>
      <c r="AD735" s="159"/>
      <c r="AE735" s="159"/>
      <c r="AF735" s="159"/>
      <c r="AG735" s="159"/>
      <c r="AH735" s="159"/>
      <c r="AI735" s="9"/>
      <c r="AJ735" s="153"/>
      <c r="AK735" s="160"/>
      <c r="AL735" s="9"/>
    </row>
    <row r="736" ht="15.75" customHeight="1">
      <c r="A736" s="148"/>
      <c r="B736" s="149"/>
      <c r="C736" s="150"/>
      <c r="D736" s="150"/>
      <c r="E736" s="151"/>
      <c r="F736" s="149"/>
      <c r="G736" s="148"/>
      <c r="H736" s="148"/>
      <c r="I736" s="152"/>
      <c r="J736" s="152"/>
      <c r="K736" s="9"/>
      <c r="L736" s="153"/>
      <c r="M736" s="153"/>
      <c r="N736" s="153"/>
      <c r="O736" s="153"/>
      <c r="P736" s="154"/>
      <c r="Q736" s="155"/>
      <c r="R736" s="161"/>
      <c r="S736" s="157"/>
      <c r="T736" s="158"/>
      <c r="U736" s="158"/>
      <c r="V736" s="158"/>
      <c r="W736" s="157"/>
      <c r="X736" s="159"/>
      <c r="Y736" s="159"/>
      <c r="Z736" s="159"/>
      <c r="AA736" s="159"/>
      <c r="AB736" s="159"/>
      <c r="AC736" s="159"/>
      <c r="AD736" s="159"/>
      <c r="AE736" s="159"/>
      <c r="AF736" s="159"/>
      <c r="AG736" s="159"/>
      <c r="AH736" s="159"/>
      <c r="AI736" s="9"/>
      <c r="AJ736" s="153"/>
      <c r="AK736" s="160"/>
      <c r="AL736" s="9"/>
    </row>
    <row r="737" ht="15.75" customHeight="1">
      <c r="A737" s="148"/>
      <c r="B737" s="149"/>
      <c r="C737" s="150"/>
      <c r="D737" s="150"/>
      <c r="E737" s="151"/>
      <c r="F737" s="149"/>
      <c r="G737" s="148"/>
      <c r="H737" s="148"/>
      <c r="I737" s="152"/>
      <c r="J737" s="152"/>
      <c r="K737" s="9"/>
      <c r="L737" s="153"/>
      <c r="M737" s="153"/>
      <c r="N737" s="153"/>
      <c r="O737" s="153"/>
      <c r="P737" s="154"/>
      <c r="Q737" s="155"/>
      <c r="R737" s="161"/>
      <c r="S737" s="157"/>
      <c r="T737" s="158"/>
      <c r="U737" s="158"/>
      <c r="V737" s="158"/>
      <c r="W737" s="157"/>
      <c r="X737" s="159"/>
      <c r="Y737" s="159"/>
      <c r="Z737" s="159"/>
      <c r="AA737" s="159"/>
      <c r="AB737" s="159"/>
      <c r="AC737" s="159"/>
      <c r="AD737" s="159"/>
      <c r="AE737" s="159"/>
      <c r="AF737" s="159"/>
      <c r="AG737" s="159"/>
      <c r="AH737" s="159"/>
      <c r="AI737" s="9"/>
      <c r="AJ737" s="153"/>
      <c r="AK737" s="160"/>
      <c r="AL737" s="9"/>
    </row>
    <row r="738" ht="15.75" customHeight="1">
      <c r="A738" s="148"/>
      <c r="B738" s="149"/>
      <c r="C738" s="150"/>
      <c r="D738" s="150"/>
      <c r="E738" s="151"/>
      <c r="F738" s="149"/>
      <c r="G738" s="148"/>
      <c r="H738" s="148"/>
      <c r="I738" s="152"/>
      <c r="J738" s="152"/>
      <c r="K738" s="9"/>
      <c r="L738" s="153"/>
      <c r="M738" s="153"/>
      <c r="N738" s="153"/>
      <c r="O738" s="153"/>
      <c r="P738" s="154"/>
      <c r="Q738" s="155"/>
      <c r="R738" s="161"/>
      <c r="S738" s="157"/>
      <c r="T738" s="158"/>
      <c r="U738" s="158"/>
      <c r="V738" s="158"/>
      <c r="W738" s="157"/>
      <c r="X738" s="159"/>
      <c r="Y738" s="159"/>
      <c r="Z738" s="159"/>
      <c r="AA738" s="159"/>
      <c r="AB738" s="159"/>
      <c r="AC738" s="159"/>
      <c r="AD738" s="159"/>
      <c r="AE738" s="159"/>
      <c r="AF738" s="159"/>
      <c r="AG738" s="159"/>
      <c r="AH738" s="159"/>
      <c r="AI738" s="9"/>
      <c r="AJ738" s="153"/>
      <c r="AK738" s="160"/>
      <c r="AL738" s="9"/>
    </row>
    <row r="739" ht="15.75" customHeight="1">
      <c r="A739" s="148"/>
      <c r="B739" s="149"/>
      <c r="C739" s="150"/>
      <c r="D739" s="150"/>
      <c r="E739" s="151"/>
      <c r="F739" s="149"/>
      <c r="G739" s="148"/>
      <c r="H739" s="148"/>
      <c r="I739" s="152"/>
      <c r="J739" s="152"/>
      <c r="K739" s="9"/>
      <c r="L739" s="153"/>
      <c r="M739" s="153"/>
      <c r="N739" s="153"/>
      <c r="O739" s="153"/>
      <c r="P739" s="154"/>
      <c r="Q739" s="155"/>
      <c r="R739" s="161"/>
      <c r="S739" s="157"/>
      <c r="T739" s="158"/>
      <c r="U739" s="158"/>
      <c r="V739" s="158"/>
      <c r="W739" s="157"/>
      <c r="X739" s="159"/>
      <c r="Y739" s="159"/>
      <c r="Z739" s="159"/>
      <c r="AA739" s="159"/>
      <c r="AB739" s="159"/>
      <c r="AC739" s="159"/>
      <c r="AD739" s="159"/>
      <c r="AE739" s="159"/>
      <c r="AF739" s="159"/>
      <c r="AG739" s="159"/>
      <c r="AH739" s="159"/>
      <c r="AI739" s="9"/>
      <c r="AJ739" s="153"/>
      <c r="AK739" s="160"/>
      <c r="AL739" s="9"/>
    </row>
    <row r="740" ht="15.75" customHeight="1">
      <c r="A740" s="148"/>
      <c r="B740" s="149"/>
      <c r="C740" s="150"/>
      <c r="D740" s="150"/>
      <c r="E740" s="151"/>
      <c r="F740" s="149"/>
      <c r="G740" s="148"/>
      <c r="H740" s="148"/>
      <c r="I740" s="152"/>
      <c r="J740" s="152"/>
      <c r="K740" s="9"/>
      <c r="L740" s="153"/>
      <c r="M740" s="153"/>
      <c r="N740" s="153"/>
      <c r="O740" s="153"/>
      <c r="P740" s="154"/>
      <c r="Q740" s="155"/>
      <c r="R740" s="161"/>
      <c r="S740" s="157"/>
      <c r="T740" s="158"/>
      <c r="U740" s="158"/>
      <c r="V740" s="158"/>
      <c r="W740" s="157"/>
      <c r="X740" s="159"/>
      <c r="Y740" s="159"/>
      <c r="Z740" s="159"/>
      <c r="AA740" s="159"/>
      <c r="AB740" s="159"/>
      <c r="AC740" s="159"/>
      <c r="AD740" s="159"/>
      <c r="AE740" s="159"/>
      <c r="AF740" s="159"/>
      <c r="AG740" s="159"/>
      <c r="AH740" s="159"/>
      <c r="AI740" s="9"/>
      <c r="AJ740" s="153"/>
      <c r="AK740" s="160"/>
      <c r="AL740" s="9"/>
    </row>
    <row r="741" ht="15.75" customHeight="1">
      <c r="A741" s="148"/>
      <c r="B741" s="149"/>
      <c r="C741" s="150"/>
      <c r="D741" s="150"/>
      <c r="E741" s="151"/>
      <c r="F741" s="149"/>
      <c r="G741" s="148"/>
      <c r="H741" s="148"/>
      <c r="I741" s="152"/>
      <c r="J741" s="152"/>
      <c r="K741" s="9"/>
      <c r="L741" s="153"/>
      <c r="M741" s="153"/>
      <c r="N741" s="153"/>
      <c r="O741" s="153"/>
      <c r="P741" s="154"/>
      <c r="Q741" s="155"/>
      <c r="R741" s="161"/>
      <c r="S741" s="157"/>
      <c r="T741" s="158"/>
      <c r="U741" s="158"/>
      <c r="V741" s="158"/>
      <c r="W741" s="157"/>
      <c r="X741" s="159"/>
      <c r="Y741" s="159"/>
      <c r="Z741" s="159"/>
      <c r="AA741" s="159"/>
      <c r="AB741" s="159"/>
      <c r="AC741" s="159"/>
      <c r="AD741" s="159"/>
      <c r="AE741" s="159"/>
      <c r="AF741" s="159"/>
      <c r="AG741" s="159"/>
      <c r="AH741" s="159"/>
      <c r="AI741" s="9"/>
      <c r="AJ741" s="153"/>
      <c r="AK741" s="160"/>
      <c r="AL741" s="9"/>
    </row>
    <row r="742" ht="15.75" customHeight="1">
      <c r="A742" s="148"/>
      <c r="B742" s="149"/>
      <c r="C742" s="150"/>
      <c r="D742" s="150"/>
      <c r="E742" s="151"/>
      <c r="F742" s="149"/>
      <c r="G742" s="148"/>
      <c r="H742" s="148"/>
      <c r="I742" s="152"/>
      <c r="J742" s="152"/>
      <c r="K742" s="9"/>
      <c r="L742" s="153"/>
      <c r="M742" s="153"/>
      <c r="N742" s="153"/>
      <c r="O742" s="153"/>
      <c r="P742" s="154"/>
      <c r="Q742" s="155"/>
      <c r="R742" s="161"/>
      <c r="S742" s="157"/>
      <c r="T742" s="158"/>
      <c r="U742" s="158"/>
      <c r="V742" s="158"/>
      <c r="W742" s="157"/>
      <c r="X742" s="159"/>
      <c r="Y742" s="159"/>
      <c r="Z742" s="159"/>
      <c r="AA742" s="159"/>
      <c r="AB742" s="159"/>
      <c r="AC742" s="159"/>
      <c r="AD742" s="159"/>
      <c r="AE742" s="159"/>
      <c r="AF742" s="159"/>
      <c r="AG742" s="159"/>
      <c r="AH742" s="159"/>
      <c r="AI742" s="9"/>
      <c r="AJ742" s="153"/>
      <c r="AK742" s="160"/>
      <c r="AL742" s="9"/>
    </row>
    <row r="743" ht="15.75" customHeight="1">
      <c r="A743" s="148"/>
      <c r="B743" s="149"/>
      <c r="C743" s="150"/>
      <c r="D743" s="150"/>
      <c r="E743" s="151"/>
      <c r="F743" s="149"/>
      <c r="G743" s="148"/>
      <c r="H743" s="148"/>
      <c r="I743" s="152"/>
      <c r="J743" s="152"/>
      <c r="K743" s="9"/>
      <c r="L743" s="153"/>
      <c r="M743" s="153"/>
      <c r="N743" s="153"/>
      <c r="O743" s="153"/>
      <c r="P743" s="154"/>
      <c r="Q743" s="155"/>
      <c r="R743" s="161"/>
      <c r="S743" s="157"/>
      <c r="T743" s="158"/>
      <c r="U743" s="158"/>
      <c r="V743" s="158"/>
      <c r="W743" s="157"/>
      <c r="X743" s="159"/>
      <c r="Y743" s="159"/>
      <c r="Z743" s="159"/>
      <c r="AA743" s="159"/>
      <c r="AB743" s="159"/>
      <c r="AC743" s="159"/>
      <c r="AD743" s="159"/>
      <c r="AE743" s="159"/>
      <c r="AF743" s="159"/>
      <c r="AG743" s="159"/>
      <c r="AH743" s="159"/>
      <c r="AI743" s="9"/>
      <c r="AJ743" s="153"/>
      <c r="AK743" s="160"/>
      <c r="AL743" s="9"/>
    </row>
    <row r="744" ht="15.75" customHeight="1">
      <c r="A744" s="148"/>
      <c r="B744" s="149"/>
      <c r="C744" s="150"/>
      <c r="D744" s="150"/>
      <c r="E744" s="151"/>
      <c r="F744" s="149"/>
      <c r="G744" s="148"/>
      <c r="H744" s="148"/>
      <c r="I744" s="152"/>
      <c r="J744" s="152"/>
      <c r="K744" s="9"/>
      <c r="L744" s="153"/>
      <c r="M744" s="153"/>
      <c r="N744" s="153"/>
      <c r="O744" s="153"/>
      <c r="P744" s="154"/>
      <c r="Q744" s="155"/>
      <c r="R744" s="161"/>
      <c r="S744" s="157"/>
      <c r="T744" s="158"/>
      <c r="U744" s="158"/>
      <c r="V744" s="158"/>
      <c r="W744" s="157"/>
      <c r="X744" s="159"/>
      <c r="Y744" s="159"/>
      <c r="Z744" s="159"/>
      <c r="AA744" s="159"/>
      <c r="AB744" s="159"/>
      <c r="AC744" s="159"/>
      <c r="AD744" s="159"/>
      <c r="AE744" s="159"/>
      <c r="AF744" s="159"/>
      <c r="AG744" s="159"/>
      <c r="AH744" s="159"/>
      <c r="AI744" s="9"/>
      <c r="AJ744" s="153"/>
      <c r="AK744" s="160"/>
      <c r="AL744" s="9"/>
    </row>
    <row r="745" ht="15.75" customHeight="1">
      <c r="A745" s="148"/>
      <c r="B745" s="149"/>
      <c r="C745" s="150"/>
      <c r="D745" s="150"/>
      <c r="E745" s="151"/>
      <c r="F745" s="149"/>
      <c r="G745" s="148"/>
      <c r="H745" s="148"/>
      <c r="I745" s="152"/>
      <c r="J745" s="152"/>
      <c r="K745" s="9"/>
      <c r="L745" s="153"/>
      <c r="M745" s="153"/>
      <c r="N745" s="153"/>
      <c r="O745" s="153"/>
      <c r="P745" s="154"/>
      <c r="Q745" s="155"/>
      <c r="R745" s="161"/>
      <c r="S745" s="157"/>
      <c r="T745" s="158"/>
      <c r="U745" s="158"/>
      <c r="V745" s="158"/>
      <c r="W745" s="157"/>
      <c r="X745" s="159"/>
      <c r="Y745" s="159"/>
      <c r="Z745" s="159"/>
      <c r="AA745" s="159"/>
      <c r="AB745" s="159"/>
      <c r="AC745" s="159"/>
      <c r="AD745" s="159"/>
      <c r="AE745" s="159"/>
      <c r="AF745" s="159"/>
      <c r="AG745" s="159"/>
      <c r="AH745" s="159"/>
      <c r="AI745" s="9"/>
      <c r="AJ745" s="153"/>
      <c r="AK745" s="160"/>
      <c r="AL745" s="9"/>
    </row>
    <row r="746" ht="15.75" customHeight="1">
      <c r="A746" s="148"/>
      <c r="B746" s="149"/>
      <c r="C746" s="150"/>
      <c r="D746" s="150"/>
      <c r="E746" s="151"/>
      <c r="F746" s="149"/>
      <c r="G746" s="148"/>
      <c r="H746" s="148"/>
      <c r="I746" s="152"/>
      <c r="J746" s="152"/>
      <c r="K746" s="9"/>
      <c r="L746" s="153"/>
      <c r="M746" s="153"/>
      <c r="N746" s="153"/>
      <c r="O746" s="153"/>
      <c r="P746" s="154"/>
      <c r="Q746" s="155"/>
      <c r="R746" s="161"/>
      <c r="S746" s="157"/>
      <c r="T746" s="158"/>
      <c r="U746" s="158"/>
      <c r="V746" s="158"/>
      <c r="W746" s="157"/>
      <c r="X746" s="159"/>
      <c r="Y746" s="159"/>
      <c r="Z746" s="159"/>
      <c r="AA746" s="159"/>
      <c r="AB746" s="159"/>
      <c r="AC746" s="159"/>
      <c r="AD746" s="159"/>
      <c r="AE746" s="159"/>
      <c r="AF746" s="159"/>
      <c r="AG746" s="159"/>
      <c r="AH746" s="159"/>
      <c r="AI746" s="9"/>
      <c r="AJ746" s="153"/>
      <c r="AK746" s="160"/>
      <c r="AL746" s="9"/>
    </row>
    <row r="747" ht="15.75" customHeight="1">
      <c r="A747" s="148"/>
      <c r="B747" s="149"/>
      <c r="C747" s="150"/>
      <c r="D747" s="150"/>
      <c r="E747" s="151"/>
      <c r="F747" s="149"/>
      <c r="G747" s="148"/>
      <c r="H747" s="148"/>
      <c r="I747" s="152"/>
      <c r="J747" s="152"/>
      <c r="K747" s="9"/>
      <c r="L747" s="153"/>
      <c r="M747" s="153"/>
      <c r="N747" s="153"/>
      <c r="O747" s="153"/>
      <c r="P747" s="154"/>
      <c r="Q747" s="155"/>
      <c r="R747" s="161"/>
      <c r="S747" s="157"/>
      <c r="T747" s="158"/>
      <c r="U747" s="158"/>
      <c r="V747" s="158"/>
      <c r="W747" s="157"/>
      <c r="X747" s="159"/>
      <c r="Y747" s="159"/>
      <c r="Z747" s="159"/>
      <c r="AA747" s="159"/>
      <c r="AB747" s="159"/>
      <c r="AC747" s="159"/>
      <c r="AD747" s="159"/>
      <c r="AE747" s="159"/>
      <c r="AF747" s="159"/>
      <c r="AG747" s="159"/>
      <c r="AH747" s="159"/>
      <c r="AI747" s="9"/>
      <c r="AJ747" s="153"/>
      <c r="AK747" s="160"/>
      <c r="AL747" s="9"/>
    </row>
    <row r="748" ht="15.75" customHeight="1">
      <c r="A748" s="148"/>
      <c r="B748" s="149"/>
      <c r="C748" s="150"/>
      <c r="D748" s="150"/>
      <c r="E748" s="151"/>
      <c r="F748" s="149"/>
      <c r="G748" s="148"/>
      <c r="H748" s="148"/>
      <c r="I748" s="152"/>
      <c r="J748" s="152"/>
      <c r="K748" s="9"/>
      <c r="L748" s="153"/>
      <c r="M748" s="153"/>
      <c r="N748" s="153"/>
      <c r="O748" s="153"/>
      <c r="P748" s="154"/>
      <c r="Q748" s="155"/>
      <c r="R748" s="161"/>
      <c r="S748" s="157"/>
      <c r="T748" s="158"/>
      <c r="U748" s="158"/>
      <c r="V748" s="158"/>
      <c r="W748" s="157"/>
      <c r="X748" s="159"/>
      <c r="Y748" s="159"/>
      <c r="Z748" s="159"/>
      <c r="AA748" s="159"/>
      <c r="AB748" s="159"/>
      <c r="AC748" s="159"/>
      <c r="AD748" s="159"/>
      <c r="AE748" s="159"/>
      <c r="AF748" s="159"/>
      <c r="AG748" s="159"/>
      <c r="AH748" s="159"/>
      <c r="AI748" s="9"/>
      <c r="AJ748" s="153"/>
      <c r="AK748" s="160"/>
      <c r="AL748" s="9"/>
    </row>
    <row r="749" ht="15.75" customHeight="1">
      <c r="A749" s="148"/>
      <c r="B749" s="149"/>
      <c r="C749" s="150"/>
      <c r="D749" s="150"/>
      <c r="E749" s="151"/>
      <c r="F749" s="149"/>
      <c r="G749" s="148"/>
      <c r="H749" s="148"/>
      <c r="I749" s="152"/>
      <c r="J749" s="152"/>
      <c r="K749" s="9"/>
      <c r="L749" s="153"/>
      <c r="M749" s="153"/>
      <c r="N749" s="153"/>
      <c r="O749" s="153"/>
      <c r="P749" s="154"/>
      <c r="Q749" s="155"/>
      <c r="R749" s="161"/>
      <c r="S749" s="157"/>
      <c r="T749" s="158"/>
      <c r="U749" s="158"/>
      <c r="V749" s="158"/>
      <c r="W749" s="157"/>
      <c r="X749" s="159"/>
      <c r="Y749" s="159"/>
      <c r="Z749" s="159"/>
      <c r="AA749" s="159"/>
      <c r="AB749" s="159"/>
      <c r="AC749" s="159"/>
      <c r="AD749" s="159"/>
      <c r="AE749" s="159"/>
      <c r="AF749" s="159"/>
      <c r="AG749" s="159"/>
      <c r="AH749" s="159"/>
      <c r="AI749" s="9"/>
      <c r="AJ749" s="153"/>
      <c r="AK749" s="160"/>
      <c r="AL749" s="9"/>
    </row>
    <row r="750" ht="15.75" customHeight="1">
      <c r="A750" s="148"/>
      <c r="B750" s="149"/>
      <c r="C750" s="150"/>
      <c r="D750" s="150"/>
      <c r="E750" s="151"/>
      <c r="F750" s="149"/>
      <c r="G750" s="148"/>
      <c r="H750" s="148"/>
      <c r="I750" s="152"/>
      <c r="J750" s="152"/>
      <c r="K750" s="9"/>
      <c r="L750" s="153"/>
      <c r="M750" s="153"/>
      <c r="N750" s="153"/>
      <c r="O750" s="153"/>
      <c r="P750" s="154"/>
      <c r="Q750" s="155"/>
      <c r="R750" s="161"/>
      <c r="S750" s="157"/>
      <c r="T750" s="158"/>
      <c r="U750" s="158"/>
      <c r="V750" s="158"/>
      <c r="W750" s="157"/>
      <c r="X750" s="159"/>
      <c r="Y750" s="159"/>
      <c r="Z750" s="159"/>
      <c r="AA750" s="159"/>
      <c r="AB750" s="159"/>
      <c r="AC750" s="159"/>
      <c r="AD750" s="159"/>
      <c r="AE750" s="159"/>
      <c r="AF750" s="159"/>
      <c r="AG750" s="159"/>
      <c r="AH750" s="159"/>
      <c r="AI750" s="9"/>
      <c r="AJ750" s="153"/>
      <c r="AK750" s="160"/>
      <c r="AL750" s="9"/>
    </row>
    <row r="751" ht="15.75" customHeight="1">
      <c r="A751" s="148"/>
      <c r="B751" s="149"/>
      <c r="C751" s="150"/>
      <c r="D751" s="150"/>
      <c r="E751" s="151"/>
      <c r="F751" s="149"/>
      <c r="G751" s="148"/>
      <c r="H751" s="148"/>
      <c r="I751" s="152"/>
      <c r="J751" s="152"/>
      <c r="K751" s="9"/>
      <c r="L751" s="153"/>
      <c r="M751" s="153"/>
      <c r="N751" s="153"/>
      <c r="O751" s="153"/>
      <c r="P751" s="154"/>
      <c r="Q751" s="155"/>
      <c r="R751" s="161"/>
      <c r="S751" s="157"/>
      <c r="T751" s="158"/>
      <c r="U751" s="158"/>
      <c r="V751" s="158"/>
      <c r="W751" s="157"/>
      <c r="X751" s="159"/>
      <c r="Y751" s="159"/>
      <c r="Z751" s="159"/>
      <c r="AA751" s="159"/>
      <c r="AB751" s="159"/>
      <c r="AC751" s="159"/>
      <c r="AD751" s="159"/>
      <c r="AE751" s="159"/>
      <c r="AF751" s="159"/>
      <c r="AG751" s="159"/>
      <c r="AH751" s="159"/>
      <c r="AI751" s="9"/>
      <c r="AJ751" s="153"/>
      <c r="AK751" s="160"/>
      <c r="AL751" s="9"/>
    </row>
    <row r="752" ht="15.75" customHeight="1">
      <c r="A752" s="148"/>
      <c r="B752" s="149"/>
      <c r="C752" s="150"/>
      <c r="D752" s="150"/>
      <c r="E752" s="151"/>
      <c r="F752" s="149"/>
      <c r="G752" s="148"/>
      <c r="H752" s="148"/>
      <c r="I752" s="152"/>
      <c r="J752" s="152"/>
      <c r="K752" s="9"/>
      <c r="L752" s="153"/>
      <c r="M752" s="153"/>
      <c r="N752" s="153"/>
      <c r="O752" s="153"/>
      <c r="P752" s="154"/>
      <c r="Q752" s="155"/>
      <c r="R752" s="161"/>
      <c r="S752" s="157"/>
      <c r="T752" s="158"/>
      <c r="U752" s="158"/>
      <c r="V752" s="158"/>
      <c r="W752" s="157"/>
      <c r="X752" s="159"/>
      <c r="Y752" s="159"/>
      <c r="Z752" s="159"/>
      <c r="AA752" s="159"/>
      <c r="AB752" s="159"/>
      <c r="AC752" s="159"/>
      <c r="AD752" s="159"/>
      <c r="AE752" s="159"/>
      <c r="AF752" s="159"/>
      <c r="AG752" s="159"/>
      <c r="AH752" s="159"/>
      <c r="AI752" s="9"/>
      <c r="AJ752" s="153"/>
      <c r="AK752" s="160"/>
      <c r="AL752" s="9"/>
    </row>
    <row r="753" ht="15.75" customHeight="1">
      <c r="A753" s="148"/>
      <c r="B753" s="149"/>
      <c r="C753" s="150"/>
      <c r="D753" s="150"/>
      <c r="E753" s="151"/>
      <c r="F753" s="149"/>
      <c r="G753" s="148"/>
      <c r="H753" s="148"/>
      <c r="I753" s="152"/>
      <c r="J753" s="152"/>
      <c r="K753" s="9"/>
      <c r="L753" s="153"/>
      <c r="M753" s="153"/>
      <c r="N753" s="153"/>
      <c r="O753" s="153"/>
      <c r="P753" s="154"/>
      <c r="Q753" s="155"/>
      <c r="R753" s="161"/>
      <c r="S753" s="157"/>
      <c r="T753" s="158"/>
      <c r="U753" s="158"/>
      <c r="V753" s="158"/>
      <c r="W753" s="157"/>
      <c r="X753" s="159"/>
      <c r="Y753" s="159"/>
      <c r="Z753" s="159"/>
      <c r="AA753" s="159"/>
      <c r="AB753" s="159"/>
      <c r="AC753" s="159"/>
      <c r="AD753" s="159"/>
      <c r="AE753" s="159"/>
      <c r="AF753" s="159"/>
      <c r="AG753" s="159"/>
      <c r="AH753" s="159"/>
      <c r="AI753" s="9"/>
      <c r="AJ753" s="153"/>
      <c r="AK753" s="160"/>
      <c r="AL753" s="9"/>
    </row>
    <row r="754" ht="15.75" customHeight="1">
      <c r="A754" s="148"/>
      <c r="B754" s="149"/>
      <c r="C754" s="150"/>
      <c r="D754" s="150"/>
      <c r="E754" s="151"/>
      <c r="F754" s="149"/>
      <c r="G754" s="148"/>
      <c r="H754" s="148"/>
      <c r="I754" s="152"/>
      <c r="J754" s="152"/>
      <c r="K754" s="9"/>
      <c r="L754" s="153"/>
      <c r="M754" s="153"/>
      <c r="N754" s="153"/>
      <c r="O754" s="153"/>
      <c r="P754" s="154"/>
      <c r="Q754" s="155"/>
      <c r="R754" s="161"/>
      <c r="S754" s="157"/>
      <c r="T754" s="158"/>
      <c r="U754" s="158"/>
      <c r="V754" s="158"/>
      <c r="W754" s="157"/>
      <c r="X754" s="159"/>
      <c r="Y754" s="159"/>
      <c r="Z754" s="159"/>
      <c r="AA754" s="159"/>
      <c r="AB754" s="159"/>
      <c r="AC754" s="159"/>
      <c r="AD754" s="159"/>
      <c r="AE754" s="159"/>
      <c r="AF754" s="159"/>
      <c r="AG754" s="159"/>
      <c r="AH754" s="159"/>
      <c r="AI754" s="9"/>
      <c r="AJ754" s="153"/>
      <c r="AK754" s="160"/>
      <c r="AL754" s="9"/>
    </row>
    <row r="755" ht="15.75" customHeight="1">
      <c r="A755" s="148"/>
      <c r="B755" s="149"/>
      <c r="C755" s="150"/>
      <c r="D755" s="150"/>
      <c r="E755" s="151"/>
      <c r="F755" s="149"/>
      <c r="G755" s="148"/>
      <c r="H755" s="148"/>
      <c r="I755" s="152"/>
      <c r="J755" s="152"/>
      <c r="K755" s="9"/>
      <c r="L755" s="153"/>
      <c r="M755" s="153"/>
      <c r="N755" s="153"/>
      <c r="O755" s="153"/>
      <c r="P755" s="154"/>
      <c r="Q755" s="155"/>
      <c r="R755" s="161"/>
      <c r="S755" s="157"/>
      <c r="T755" s="158"/>
      <c r="U755" s="158"/>
      <c r="V755" s="158"/>
      <c r="W755" s="157"/>
      <c r="X755" s="159"/>
      <c r="Y755" s="159"/>
      <c r="Z755" s="159"/>
      <c r="AA755" s="159"/>
      <c r="AB755" s="159"/>
      <c r="AC755" s="159"/>
      <c r="AD755" s="159"/>
      <c r="AE755" s="159"/>
      <c r="AF755" s="159"/>
      <c r="AG755" s="159"/>
      <c r="AH755" s="159"/>
      <c r="AI755" s="9"/>
      <c r="AJ755" s="153"/>
      <c r="AK755" s="160"/>
      <c r="AL755" s="9"/>
    </row>
    <row r="756" ht="15.75" customHeight="1">
      <c r="A756" s="148"/>
      <c r="B756" s="149"/>
      <c r="C756" s="150"/>
      <c r="D756" s="150"/>
      <c r="E756" s="151"/>
      <c r="F756" s="149"/>
      <c r="G756" s="148"/>
      <c r="H756" s="148"/>
      <c r="I756" s="152"/>
      <c r="J756" s="152"/>
      <c r="K756" s="9"/>
      <c r="L756" s="153"/>
      <c r="M756" s="153"/>
      <c r="N756" s="153"/>
      <c r="O756" s="153"/>
      <c r="P756" s="154"/>
      <c r="Q756" s="155"/>
      <c r="R756" s="161"/>
      <c r="S756" s="157"/>
      <c r="T756" s="158"/>
      <c r="U756" s="158"/>
      <c r="V756" s="158"/>
      <c r="W756" s="157"/>
      <c r="X756" s="159"/>
      <c r="Y756" s="159"/>
      <c r="Z756" s="159"/>
      <c r="AA756" s="159"/>
      <c r="AB756" s="159"/>
      <c r="AC756" s="159"/>
      <c r="AD756" s="159"/>
      <c r="AE756" s="159"/>
      <c r="AF756" s="159"/>
      <c r="AG756" s="159"/>
      <c r="AH756" s="159"/>
      <c r="AI756" s="9"/>
      <c r="AJ756" s="153"/>
      <c r="AK756" s="160"/>
      <c r="AL756" s="9"/>
    </row>
    <row r="757" ht="15.75" customHeight="1">
      <c r="A757" s="148"/>
      <c r="B757" s="149"/>
      <c r="C757" s="150"/>
      <c r="D757" s="150"/>
      <c r="E757" s="151"/>
      <c r="F757" s="149"/>
      <c r="G757" s="148"/>
      <c r="H757" s="148"/>
      <c r="I757" s="152"/>
      <c r="J757" s="152"/>
      <c r="K757" s="9"/>
      <c r="L757" s="153"/>
      <c r="M757" s="153"/>
      <c r="N757" s="153"/>
      <c r="O757" s="153"/>
      <c r="P757" s="154"/>
      <c r="Q757" s="155"/>
      <c r="R757" s="161"/>
      <c r="S757" s="157"/>
      <c r="T757" s="158"/>
      <c r="U757" s="158"/>
      <c r="V757" s="158"/>
      <c r="W757" s="157"/>
      <c r="X757" s="159"/>
      <c r="Y757" s="159"/>
      <c r="Z757" s="159"/>
      <c r="AA757" s="159"/>
      <c r="AB757" s="159"/>
      <c r="AC757" s="159"/>
      <c r="AD757" s="159"/>
      <c r="AE757" s="159"/>
      <c r="AF757" s="159"/>
      <c r="AG757" s="159"/>
      <c r="AH757" s="159"/>
      <c r="AI757" s="9"/>
      <c r="AJ757" s="153"/>
      <c r="AK757" s="160"/>
      <c r="AL757" s="9"/>
    </row>
    <row r="758" ht="15.75" customHeight="1">
      <c r="A758" s="148"/>
      <c r="B758" s="149"/>
      <c r="C758" s="150"/>
      <c r="D758" s="150"/>
      <c r="E758" s="151"/>
      <c r="F758" s="149"/>
      <c r="G758" s="148"/>
      <c r="H758" s="148"/>
      <c r="I758" s="152"/>
      <c r="J758" s="152"/>
      <c r="K758" s="9"/>
      <c r="L758" s="153"/>
      <c r="M758" s="153"/>
      <c r="N758" s="153"/>
      <c r="O758" s="153"/>
      <c r="P758" s="154"/>
      <c r="Q758" s="155"/>
      <c r="R758" s="161"/>
      <c r="S758" s="157"/>
      <c r="T758" s="158"/>
      <c r="U758" s="158"/>
      <c r="V758" s="158"/>
      <c r="W758" s="157"/>
      <c r="X758" s="159"/>
      <c r="Y758" s="159"/>
      <c r="Z758" s="159"/>
      <c r="AA758" s="159"/>
      <c r="AB758" s="159"/>
      <c r="AC758" s="159"/>
      <c r="AD758" s="159"/>
      <c r="AE758" s="159"/>
      <c r="AF758" s="159"/>
      <c r="AG758" s="159"/>
      <c r="AH758" s="159"/>
      <c r="AI758" s="9"/>
      <c r="AJ758" s="153"/>
      <c r="AK758" s="160"/>
      <c r="AL758" s="9"/>
    </row>
    <row r="759" ht="15.75" customHeight="1">
      <c r="A759" s="148"/>
      <c r="B759" s="149"/>
      <c r="C759" s="150"/>
      <c r="D759" s="150"/>
      <c r="E759" s="151"/>
      <c r="F759" s="149"/>
      <c r="G759" s="148"/>
      <c r="H759" s="148"/>
      <c r="I759" s="152"/>
      <c r="J759" s="152"/>
      <c r="K759" s="9"/>
      <c r="L759" s="153"/>
      <c r="M759" s="153"/>
      <c r="N759" s="153"/>
      <c r="O759" s="153"/>
      <c r="P759" s="154"/>
      <c r="Q759" s="155"/>
      <c r="R759" s="161"/>
      <c r="S759" s="157"/>
      <c r="T759" s="158"/>
      <c r="U759" s="158"/>
      <c r="V759" s="158"/>
      <c r="W759" s="157"/>
      <c r="X759" s="159"/>
      <c r="Y759" s="159"/>
      <c r="Z759" s="159"/>
      <c r="AA759" s="159"/>
      <c r="AB759" s="159"/>
      <c r="AC759" s="159"/>
      <c r="AD759" s="159"/>
      <c r="AE759" s="159"/>
      <c r="AF759" s="159"/>
      <c r="AG759" s="159"/>
      <c r="AH759" s="159"/>
      <c r="AI759" s="9"/>
      <c r="AJ759" s="153"/>
      <c r="AK759" s="160"/>
      <c r="AL759" s="9"/>
    </row>
    <row r="760" ht="15.75" customHeight="1">
      <c r="A760" s="148"/>
      <c r="B760" s="149"/>
      <c r="C760" s="150"/>
      <c r="D760" s="150"/>
      <c r="E760" s="151"/>
      <c r="F760" s="149"/>
      <c r="G760" s="148"/>
      <c r="H760" s="148"/>
      <c r="I760" s="152"/>
      <c r="J760" s="152"/>
      <c r="K760" s="9"/>
      <c r="L760" s="153"/>
      <c r="M760" s="153"/>
      <c r="N760" s="153"/>
      <c r="O760" s="153"/>
      <c r="P760" s="154"/>
      <c r="Q760" s="155"/>
      <c r="R760" s="161"/>
      <c r="S760" s="157"/>
      <c r="T760" s="158"/>
      <c r="U760" s="158"/>
      <c r="V760" s="158"/>
      <c r="W760" s="157"/>
      <c r="X760" s="159"/>
      <c r="Y760" s="159"/>
      <c r="Z760" s="159"/>
      <c r="AA760" s="159"/>
      <c r="AB760" s="159"/>
      <c r="AC760" s="159"/>
      <c r="AD760" s="159"/>
      <c r="AE760" s="159"/>
      <c r="AF760" s="159"/>
      <c r="AG760" s="159"/>
      <c r="AH760" s="159"/>
      <c r="AI760" s="9"/>
      <c r="AJ760" s="153"/>
      <c r="AK760" s="160"/>
      <c r="AL760" s="9"/>
    </row>
    <row r="761" ht="15.75" customHeight="1">
      <c r="A761" s="148"/>
      <c r="B761" s="149"/>
      <c r="C761" s="150"/>
      <c r="D761" s="150"/>
      <c r="E761" s="151"/>
      <c r="F761" s="149"/>
      <c r="G761" s="148"/>
      <c r="H761" s="148"/>
      <c r="I761" s="152"/>
      <c r="J761" s="152"/>
      <c r="K761" s="9"/>
      <c r="L761" s="153"/>
      <c r="M761" s="153"/>
      <c r="N761" s="153"/>
      <c r="O761" s="153"/>
      <c r="P761" s="154"/>
      <c r="Q761" s="155"/>
      <c r="R761" s="161"/>
      <c r="S761" s="157"/>
      <c r="T761" s="158"/>
      <c r="U761" s="158"/>
      <c r="V761" s="158"/>
      <c r="W761" s="157"/>
      <c r="X761" s="159"/>
      <c r="Y761" s="159"/>
      <c r="Z761" s="159"/>
      <c r="AA761" s="159"/>
      <c r="AB761" s="159"/>
      <c r="AC761" s="159"/>
      <c r="AD761" s="159"/>
      <c r="AE761" s="159"/>
      <c r="AF761" s="159"/>
      <c r="AG761" s="159"/>
      <c r="AH761" s="159"/>
      <c r="AI761" s="9"/>
      <c r="AJ761" s="153"/>
      <c r="AK761" s="160"/>
      <c r="AL761" s="9"/>
    </row>
    <row r="762" ht="15.75" customHeight="1">
      <c r="A762" s="148"/>
      <c r="B762" s="149"/>
      <c r="C762" s="150"/>
      <c r="D762" s="150"/>
      <c r="E762" s="151"/>
      <c r="F762" s="149"/>
      <c r="G762" s="148"/>
      <c r="H762" s="148"/>
      <c r="I762" s="152"/>
      <c r="J762" s="152"/>
      <c r="K762" s="9"/>
      <c r="L762" s="153"/>
      <c r="M762" s="153"/>
      <c r="N762" s="153"/>
      <c r="O762" s="153"/>
      <c r="P762" s="154"/>
      <c r="Q762" s="155"/>
      <c r="R762" s="161"/>
      <c r="S762" s="157"/>
      <c r="T762" s="158"/>
      <c r="U762" s="158"/>
      <c r="V762" s="158"/>
      <c r="W762" s="157"/>
      <c r="X762" s="159"/>
      <c r="Y762" s="159"/>
      <c r="Z762" s="159"/>
      <c r="AA762" s="159"/>
      <c r="AB762" s="159"/>
      <c r="AC762" s="159"/>
      <c r="AD762" s="159"/>
      <c r="AE762" s="159"/>
      <c r="AF762" s="159"/>
      <c r="AG762" s="159"/>
      <c r="AH762" s="159"/>
      <c r="AI762" s="9"/>
      <c r="AJ762" s="153"/>
      <c r="AK762" s="160"/>
      <c r="AL762" s="9"/>
    </row>
    <row r="763" ht="15.75" customHeight="1">
      <c r="A763" s="148"/>
      <c r="B763" s="149"/>
      <c r="C763" s="150"/>
      <c r="D763" s="150"/>
      <c r="E763" s="151"/>
      <c r="F763" s="149"/>
      <c r="G763" s="148"/>
      <c r="H763" s="148"/>
      <c r="I763" s="152"/>
      <c r="J763" s="152"/>
      <c r="K763" s="9"/>
      <c r="L763" s="153"/>
      <c r="M763" s="153"/>
      <c r="N763" s="153"/>
      <c r="O763" s="153"/>
      <c r="P763" s="154"/>
      <c r="Q763" s="155"/>
      <c r="R763" s="161"/>
      <c r="S763" s="157"/>
      <c r="T763" s="158"/>
      <c r="U763" s="158"/>
      <c r="V763" s="158"/>
      <c r="W763" s="157"/>
      <c r="X763" s="159"/>
      <c r="Y763" s="159"/>
      <c r="Z763" s="159"/>
      <c r="AA763" s="159"/>
      <c r="AB763" s="159"/>
      <c r="AC763" s="159"/>
      <c r="AD763" s="159"/>
      <c r="AE763" s="159"/>
      <c r="AF763" s="159"/>
      <c r="AG763" s="159"/>
      <c r="AH763" s="159"/>
      <c r="AI763" s="9"/>
      <c r="AJ763" s="153"/>
      <c r="AK763" s="160"/>
      <c r="AL763" s="9"/>
    </row>
    <row r="764" ht="15.75" customHeight="1">
      <c r="A764" s="148"/>
      <c r="B764" s="149"/>
      <c r="C764" s="150"/>
      <c r="D764" s="150"/>
      <c r="E764" s="151"/>
      <c r="F764" s="149"/>
      <c r="G764" s="148"/>
      <c r="H764" s="148"/>
      <c r="I764" s="152"/>
      <c r="J764" s="152"/>
      <c r="K764" s="9"/>
      <c r="L764" s="153"/>
      <c r="M764" s="153"/>
      <c r="N764" s="153"/>
      <c r="O764" s="153"/>
      <c r="P764" s="154"/>
      <c r="Q764" s="155"/>
      <c r="R764" s="161"/>
      <c r="S764" s="157"/>
      <c r="T764" s="158"/>
      <c r="U764" s="158"/>
      <c r="V764" s="158"/>
      <c r="W764" s="157"/>
      <c r="X764" s="159"/>
      <c r="Y764" s="159"/>
      <c r="Z764" s="159"/>
      <c r="AA764" s="159"/>
      <c r="AB764" s="159"/>
      <c r="AC764" s="159"/>
      <c r="AD764" s="159"/>
      <c r="AE764" s="159"/>
      <c r="AF764" s="159"/>
      <c r="AG764" s="159"/>
      <c r="AH764" s="159"/>
      <c r="AI764" s="9"/>
      <c r="AJ764" s="153"/>
      <c r="AK764" s="160"/>
      <c r="AL764" s="9"/>
    </row>
    <row r="765" ht="15.75" customHeight="1">
      <c r="A765" s="148"/>
      <c r="B765" s="149"/>
      <c r="C765" s="150"/>
      <c r="D765" s="150"/>
      <c r="E765" s="151"/>
      <c r="F765" s="149"/>
      <c r="G765" s="148"/>
      <c r="H765" s="148"/>
      <c r="I765" s="152"/>
      <c r="J765" s="152"/>
      <c r="K765" s="9"/>
      <c r="L765" s="153"/>
      <c r="M765" s="153"/>
      <c r="N765" s="153"/>
      <c r="O765" s="153"/>
      <c r="P765" s="154"/>
      <c r="Q765" s="155"/>
      <c r="R765" s="161"/>
      <c r="S765" s="157"/>
      <c r="T765" s="158"/>
      <c r="U765" s="158"/>
      <c r="V765" s="158"/>
      <c r="W765" s="157"/>
      <c r="X765" s="159"/>
      <c r="Y765" s="159"/>
      <c r="Z765" s="159"/>
      <c r="AA765" s="159"/>
      <c r="AB765" s="159"/>
      <c r="AC765" s="159"/>
      <c r="AD765" s="159"/>
      <c r="AE765" s="159"/>
      <c r="AF765" s="159"/>
      <c r="AG765" s="159"/>
      <c r="AH765" s="159"/>
      <c r="AI765" s="9"/>
      <c r="AJ765" s="153"/>
      <c r="AK765" s="160"/>
      <c r="AL765" s="9"/>
    </row>
    <row r="766" ht="15.75" customHeight="1">
      <c r="A766" s="148"/>
      <c r="B766" s="149"/>
      <c r="C766" s="150"/>
      <c r="D766" s="150"/>
      <c r="E766" s="151"/>
      <c r="F766" s="149"/>
      <c r="G766" s="148"/>
      <c r="H766" s="148"/>
      <c r="I766" s="152"/>
      <c r="J766" s="152"/>
      <c r="K766" s="9"/>
      <c r="L766" s="153"/>
      <c r="M766" s="153"/>
      <c r="N766" s="153"/>
      <c r="O766" s="153"/>
      <c r="P766" s="154"/>
      <c r="Q766" s="155"/>
      <c r="R766" s="161"/>
      <c r="S766" s="157"/>
      <c r="T766" s="158"/>
      <c r="U766" s="158"/>
      <c r="V766" s="158"/>
      <c r="W766" s="157"/>
      <c r="X766" s="159"/>
      <c r="Y766" s="159"/>
      <c r="Z766" s="159"/>
      <c r="AA766" s="159"/>
      <c r="AB766" s="159"/>
      <c r="AC766" s="159"/>
      <c r="AD766" s="159"/>
      <c r="AE766" s="159"/>
      <c r="AF766" s="159"/>
      <c r="AG766" s="159"/>
      <c r="AH766" s="159"/>
      <c r="AI766" s="9"/>
      <c r="AJ766" s="153"/>
      <c r="AK766" s="160"/>
      <c r="AL766" s="9"/>
    </row>
    <row r="767" ht="15.75" customHeight="1">
      <c r="A767" s="148"/>
      <c r="B767" s="149"/>
      <c r="C767" s="150"/>
      <c r="D767" s="150"/>
      <c r="E767" s="151"/>
      <c r="F767" s="149"/>
      <c r="G767" s="148"/>
      <c r="H767" s="148"/>
      <c r="I767" s="152"/>
      <c r="J767" s="152"/>
      <c r="K767" s="9"/>
      <c r="L767" s="153"/>
      <c r="M767" s="153"/>
      <c r="N767" s="153"/>
      <c r="O767" s="153"/>
      <c r="P767" s="154"/>
      <c r="Q767" s="155"/>
      <c r="R767" s="161"/>
      <c r="S767" s="157"/>
      <c r="T767" s="158"/>
      <c r="U767" s="158"/>
      <c r="V767" s="158"/>
      <c r="W767" s="157"/>
      <c r="X767" s="159"/>
      <c r="Y767" s="159"/>
      <c r="Z767" s="159"/>
      <c r="AA767" s="159"/>
      <c r="AB767" s="159"/>
      <c r="AC767" s="159"/>
      <c r="AD767" s="159"/>
      <c r="AE767" s="159"/>
      <c r="AF767" s="159"/>
      <c r="AG767" s="159"/>
      <c r="AH767" s="159"/>
      <c r="AI767" s="9"/>
      <c r="AJ767" s="153"/>
      <c r="AK767" s="160"/>
      <c r="AL767" s="9"/>
    </row>
    <row r="768" ht="15.75" customHeight="1">
      <c r="A768" s="148"/>
      <c r="B768" s="149"/>
      <c r="C768" s="150"/>
      <c r="D768" s="150"/>
      <c r="E768" s="151"/>
      <c r="F768" s="149"/>
      <c r="G768" s="148"/>
      <c r="H768" s="148"/>
      <c r="I768" s="152"/>
      <c r="J768" s="152"/>
      <c r="K768" s="9"/>
      <c r="L768" s="153"/>
      <c r="M768" s="153"/>
      <c r="N768" s="153"/>
      <c r="O768" s="153"/>
      <c r="P768" s="154"/>
      <c r="Q768" s="155"/>
      <c r="R768" s="161"/>
      <c r="S768" s="157"/>
      <c r="T768" s="158"/>
      <c r="U768" s="158"/>
      <c r="V768" s="158"/>
      <c r="W768" s="157"/>
      <c r="X768" s="159"/>
      <c r="Y768" s="159"/>
      <c r="Z768" s="159"/>
      <c r="AA768" s="159"/>
      <c r="AB768" s="159"/>
      <c r="AC768" s="159"/>
      <c r="AD768" s="159"/>
      <c r="AE768" s="159"/>
      <c r="AF768" s="159"/>
      <c r="AG768" s="159"/>
      <c r="AH768" s="159"/>
      <c r="AI768" s="9"/>
      <c r="AJ768" s="153"/>
      <c r="AK768" s="160"/>
      <c r="AL768" s="9"/>
    </row>
    <row r="769" ht="15.75" customHeight="1">
      <c r="A769" s="148"/>
      <c r="B769" s="149"/>
      <c r="C769" s="150"/>
      <c r="D769" s="150"/>
      <c r="E769" s="151"/>
      <c r="F769" s="149"/>
      <c r="G769" s="148"/>
      <c r="H769" s="148"/>
      <c r="I769" s="152"/>
      <c r="J769" s="152"/>
      <c r="K769" s="9"/>
      <c r="L769" s="153"/>
      <c r="M769" s="153"/>
      <c r="N769" s="153"/>
      <c r="O769" s="153"/>
      <c r="P769" s="154"/>
      <c r="Q769" s="155"/>
      <c r="R769" s="161"/>
      <c r="S769" s="157"/>
      <c r="T769" s="158"/>
      <c r="U769" s="158"/>
      <c r="V769" s="158"/>
      <c r="W769" s="157"/>
      <c r="X769" s="159"/>
      <c r="Y769" s="159"/>
      <c r="Z769" s="159"/>
      <c r="AA769" s="159"/>
      <c r="AB769" s="159"/>
      <c r="AC769" s="159"/>
      <c r="AD769" s="159"/>
      <c r="AE769" s="159"/>
      <c r="AF769" s="159"/>
      <c r="AG769" s="159"/>
      <c r="AH769" s="159"/>
      <c r="AI769" s="9"/>
      <c r="AJ769" s="153"/>
      <c r="AK769" s="160"/>
      <c r="AL769" s="9"/>
    </row>
    <row r="770" ht="15.75" customHeight="1">
      <c r="A770" s="148"/>
      <c r="B770" s="149"/>
      <c r="C770" s="150"/>
      <c r="D770" s="150"/>
      <c r="E770" s="151"/>
      <c r="F770" s="149"/>
      <c r="G770" s="148"/>
      <c r="H770" s="148"/>
      <c r="I770" s="152"/>
      <c r="J770" s="152"/>
      <c r="K770" s="9"/>
      <c r="L770" s="153"/>
      <c r="M770" s="153"/>
      <c r="N770" s="153"/>
      <c r="O770" s="153"/>
      <c r="P770" s="154"/>
      <c r="Q770" s="155"/>
      <c r="R770" s="161"/>
      <c r="S770" s="157"/>
      <c r="T770" s="158"/>
      <c r="U770" s="158"/>
      <c r="V770" s="158"/>
      <c r="W770" s="157"/>
      <c r="X770" s="159"/>
      <c r="Y770" s="159"/>
      <c r="Z770" s="159"/>
      <c r="AA770" s="159"/>
      <c r="AB770" s="159"/>
      <c r="AC770" s="159"/>
      <c r="AD770" s="159"/>
      <c r="AE770" s="159"/>
      <c r="AF770" s="159"/>
      <c r="AG770" s="159"/>
      <c r="AH770" s="159"/>
      <c r="AI770" s="9"/>
      <c r="AJ770" s="153"/>
      <c r="AK770" s="160"/>
      <c r="AL770" s="9"/>
    </row>
    <row r="771" ht="15.75" customHeight="1">
      <c r="A771" s="148"/>
      <c r="B771" s="149"/>
      <c r="C771" s="150"/>
      <c r="D771" s="150"/>
      <c r="E771" s="151"/>
      <c r="F771" s="149"/>
      <c r="G771" s="148"/>
      <c r="H771" s="148"/>
      <c r="I771" s="152"/>
      <c r="J771" s="152"/>
      <c r="K771" s="9"/>
      <c r="L771" s="153"/>
      <c r="M771" s="153"/>
      <c r="N771" s="153"/>
      <c r="O771" s="153"/>
      <c r="P771" s="154"/>
      <c r="Q771" s="155"/>
      <c r="R771" s="161"/>
      <c r="S771" s="157"/>
      <c r="T771" s="158"/>
      <c r="U771" s="158"/>
      <c r="V771" s="158"/>
      <c r="W771" s="157"/>
      <c r="X771" s="159"/>
      <c r="Y771" s="159"/>
      <c r="Z771" s="159"/>
      <c r="AA771" s="159"/>
      <c r="AB771" s="159"/>
      <c r="AC771" s="159"/>
      <c r="AD771" s="159"/>
      <c r="AE771" s="159"/>
      <c r="AF771" s="159"/>
      <c r="AG771" s="159"/>
      <c r="AH771" s="159"/>
      <c r="AI771" s="9"/>
      <c r="AJ771" s="153"/>
      <c r="AK771" s="160"/>
      <c r="AL771" s="9"/>
    </row>
    <row r="772" ht="15.75" customHeight="1">
      <c r="A772" s="148"/>
      <c r="B772" s="149"/>
      <c r="C772" s="150"/>
      <c r="D772" s="150"/>
      <c r="E772" s="151"/>
      <c r="F772" s="149"/>
      <c r="G772" s="148"/>
      <c r="H772" s="148"/>
      <c r="I772" s="152"/>
      <c r="J772" s="152"/>
      <c r="K772" s="9"/>
      <c r="L772" s="153"/>
      <c r="M772" s="153"/>
      <c r="N772" s="153"/>
      <c r="O772" s="153"/>
      <c r="P772" s="154"/>
      <c r="Q772" s="155"/>
      <c r="R772" s="161"/>
      <c r="S772" s="157"/>
      <c r="T772" s="158"/>
      <c r="U772" s="158"/>
      <c r="V772" s="158"/>
      <c r="W772" s="157"/>
      <c r="X772" s="159"/>
      <c r="Y772" s="159"/>
      <c r="Z772" s="159"/>
      <c r="AA772" s="159"/>
      <c r="AB772" s="159"/>
      <c r="AC772" s="159"/>
      <c r="AD772" s="159"/>
      <c r="AE772" s="159"/>
      <c r="AF772" s="159"/>
      <c r="AG772" s="159"/>
      <c r="AH772" s="159"/>
      <c r="AI772" s="9"/>
      <c r="AJ772" s="153"/>
      <c r="AK772" s="160"/>
      <c r="AL772" s="9"/>
    </row>
    <row r="773" ht="15.75" customHeight="1">
      <c r="A773" s="148"/>
      <c r="B773" s="149"/>
      <c r="C773" s="150"/>
      <c r="D773" s="150"/>
      <c r="E773" s="151"/>
      <c r="F773" s="149"/>
      <c r="G773" s="148"/>
      <c r="H773" s="148"/>
      <c r="I773" s="152"/>
      <c r="J773" s="152"/>
      <c r="K773" s="9"/>
      <c r="L773" s="153"/>
      <c r="M773" s="153"/>
      <c r="N773" s="153"/>
      <c r="O773" s="153"/>
      <c r="P773" s="154"/>
      <c r="Q773" s="155"/>
      <c r="R773" s="161"/>
      <c r="S773" s="157"/>
      <c r="T773" s="158"/>
      <c r="U773" s="158"/>
      <c r="V773" s="158"/>
      <c r="W773" s="157"/>
      <c r="X773" s="159"/>
      <c r="Y773" s="159"/>
      <c r="Z773" s="159"/>
      <c r="AA773" s="159"/>
      <c r="AB773" s="159"/>
      <c r="AC773" s="159"/>
      <c r="AD773" s="159"/>
      <c r="AE773" s="159"/>
      <c r="AF773" s="159"/>
      <c r="AG773" s="159"/>
      <c r="AH773" s="159"/>
      <c r="AI773" s="9"/>
      <c r="AJ773" s="153"/>
      <c r="AK773" s="160"/>
      <c r="AL773" s="9"/>
    </row>
    <row r="774" ht="15.75" customHeight="1">
      <c r="A774" s="148"/>
      <c r="B774" s="149"/>
      <c r="C774" s="150"/>
      <c r="D774" s="150"/>
      <c r="E774" s="151"/>
      <c r="F774" s="149"/>
      <c r="G774" s="148"/>
      <c r="H774" s="148"/>
      <c r="I774" s="152"/>
      <c r="J774" s="152"/>
      <c r="K774" s="9"/>
      <c r="L774" s="153"/>
      <c r="M774" s="153"/>
      <c r="N774" s="153"/>
      <c r="O774" s="153"/>
      <c r="P774" s="154"/>
      <c r="Q774" s="155"/>
      <c r="R774" s="161"/>
      <c r="S774" s="157"/>
      <c r="T774" s="158"/>
      <c r="U774" s="158"/>
      <c r="V774" s="158"/>
      <c r="W774" s="157"/>
      <c r="X774" s="159"/>
      <c r="Y774" s="159"/>
      <c r="Z774" s="159"/>
      <c r="AA774" s="159"/>
      <c r="AB774" s="159"/>
      <c r="AC774" s="159"/>
      <c r="AD774" s="159"/>
      <c r="AE774" s="159"/>
      <c r="AF774" s="159"/>
      <c r="AG774" s="159"/>
      <c r="AH774" s="159"/>
      <c r="AI774" s="9"/>
      <c r="AJ774" s="153"/>
      <c r="AK774" s="160"/>
      <c r="AL774" s="9"/>
    </row>
    <row r="775" ht="15.75" customHeight="1">
      <c r="A775" s="148"/>
      <c r="B775" s="149"/>
      <c r="C775" s="150"/>
      <c r="D775" s="150"/>
      <c r="E775" s="151"/>
      <c r="F775" s="149"/>
      <c r="G775" s="148"/>
      <c r="H775" s="148"/>
      <c r="I775" s="152"/>
      <c r="J775" s="152"/>
      <c r="K775" s="9"/>
      <c r="L775" s="153"/>
      <c r="M775" s="153"/>
      <c r="N775" s="153"/>
      <c r="O775" s="153"/>
      <c r="P775" s="154"/>
      <c r="Q775" s="155"/>
      <c r="R775" s="161"/>
      <c r="S775" s="157"/>
      <c r="T775" s="158"/>
      <c r="U775" s="158"/>
      <c r="V775" s="158"/>
      <c r="W775" s="157"/>
      <c r="X775" s="159"/>
      <c r="Y775" s="159"/>
      <c r="Z775" s="159"/>
      <c r="AA775" s="159"/>
      <c r="AB775" s="159"/>
      <c r="AC775" s="159"/>
      <c r="AD775" s="159"/>
      <c r="AE775" s="159"/>
      <c r="AF775" s="159"/>
      <c r="AG775" s="159"/>
      <c r="AH775" s="159"/>
      <c r="AI775" s="9"/>
      <c r="AJ775" s="153"/>
      <c r="AK775" s="160"/>
      <c r="AL775" s="9"/>
    </row>
    <row r="776" ht="15.75" customHeight="1">
      <c r="A776" s="148"/>
      <c r="B776" s="149"/>
      <c r="C776" s="150"/>
      <c r="D776" s="150"/>
      <c r="E776" s="151"/>
      <c r="F776" s="149"/>
      <c r="G776" s="148"/>
      <c r="H776" s="148"/>
      <c r="I776" s="152"/>
      <c r="J776" s="152"/>
      <c r="K776" s="9"/>
      <c r="L776" s="153"/>
      <c r="M776" s="153"/>
      <c r="N776" s="153"/>
      <c r="O776" s="153"/>
      <c r="P776" s="154"/>
      <c r="Q776" s="155"/>
      <c r="R776" s="161"/>
      <c r="S776" s="157"/>
      <c r="T776" s="158"/>
      <c r="U776" s="158"/>
      <c r="V776" s="158"/>
      <c r="W776" s="157"/>
      <c r="X776" s="159"/>
      <c r="Y776" s="159"/>
      <c r="Z776" s="159"/>
      <c r="AA776" s="159"/>
      <c r="AB776" s="159"/>
      <c r="AC776" s="159"/>
      <c r="AD776" s="159"/>
      <c r="AE776" s="159"/>
      <c r="AF776" s="159"/>
      <c r="AG776" s="159"/>
      <c r="AH776" s="159"/>
      <c r="AI776" s="9"/>
      <c r="AJ776" s="153"/>
      <c r="AK776" s="160"/>
      <c r="AL776" s="9"/>
    </row>
    <row r="777" ht="15.75" customHeight="1">
      <c r="A777" s="148"/>
      <c r="B777" s="149"/>
      <c r="C777" s="150"/>
      <c r="D777" s="150"/>
      <c r="E777" s="151"/>
      <c r="F777" s="149"/>
      <c r="G777" s="148"/>
      <c r="H777" s="148"/>
      <c r="I777" s="152"/>
      <c r="J777" s="152"/>
      <c r="K777" s="9"/>
      <c r="L777" s="153"/>
      <c r="M777" s="153"/>
      <c r="N777" s="153"/>
      <c r="O777" s="153"/>
      <c r="P777" s="154"/>
      <c r="Q777" s="155"/>
      <c r="R777" s="161"/>
      <c r="S777" s="157"/>
      <c r="T777" s="158"/>
      <c r="U777" s="158"/>
      <c r="V777" s="158"/>
      <c r="W777" s="157"/>
      <c r="X777" s="159"/>
      <c r="Y777" s="159"/>
      <c r="Z777" s="159"/>
      <c r="AA777" s="159"/>
      <c r="AB777" s="159"/>
      <c r="AC777" s="159"/>
      <c r="AD777" s="159"/>
      <c r="AE777" s="159"/>
      <c r="AF777" s="159"/>
      <c r="AG777" s="159"/>
      <c r="AH777" s="159"/>
      <c r="AI777" s="9"/>
      <c r="AJ777" s="153"/>
      <c r="AK777" s="160"/>
      <c r="AL777" s="9"/>
    </row>
    <row r="778" ht="15.75" customHeight="1">
      <c r="A778" s="148"/>
      <c r="B778" s="149"/>
      <c r="C778" s="150"/>
      <c r="D778" s="150"/>
      <c r="E778" s="151"/>
      <c r="F778" s="149"/>
      <c r="G778" s="148"/>
      <c r="H778" s="148"/>
      <c r="I778" s="152"/>
      <c r="J778" s="152"/>
      <c r="K778" s="9"/>
      <c r="L778" s="153"/>
      <c r="M778" s="153"/>
      <c r="N778" s="153"/>
      <c r="O778" s="153"/>
      <c r="P778" s="154"/>
      <c r="Q778" s="155"/>
      <c r="R778" s="161"/>
      <c r="S778" s="157"/>
      <c r="T778" s="158"/>
      <c r="U778" s="158"/>
      <c r="V778" s="158"/>
      <c r="W778" s="157"/>
      <c r="X778" s="159"/>
      <c r="Y778" s="159"/>
      <c r="Z778" s="159"/>
      <c r="AA778" s="159"/>
      <c r="AB778" s="159"/>
      <c r="AC778" s="159"/>
      <c r="AD778" s="159"/>
      <c r="AE778" s="159"/>
      <c r="AF778" s="159"/>
      <c r="AG778" s="159"/>
      <c r="AH778" s="159"/>
      <c r="AI778" s="9"/>
      <c r="AJ778" s="153"/>
      <c r="AK778" s="160"/>
      <c r="AL778" s="9"/>
    </row>
    <row r="779" ht="15.75" customHeight="1">
      <c r="A779" s="148"/>
      <c r="B779" s="149"/>
      <c r="C779" s="150"/>
      <c r="D779" s="150"/>
      <c r="E779" s="151"/>
      <c r="F779" s="149"/>
      <c r="G779" s="148"/>
      <c r="H779" s="148"/>
      <c r="I779" s="152"/>
      <c r="J779" s="152"/>
      <c r="K779" s="9"/>
      <c r="L779" s="153"/>
      <c r="M779" s="153"/>
      <c r="N779" s="153"/>
      <c r="O779" s="153"/>
      <c r="P779" s="154"/>
      <c r="Q779" s="155"/>
      <c r="R779" s="161"/>
      <c r="S779" s="157"/>
      <c r="T779" s="158"/>
      <c r="U779" s="158"/>
      <c r="V779" s="158"/>
      <c r="W779" s="157"/>
      <c r="X779" s="159"/>
      <c r="Y779" s="159"/>
      <c r="Z779" s="159"/>
      <c r="AA779" s="159"/>
      <c r="AB779" s="159"/>
      <c r="AC779" s="159"/>
      <c r="AD779" s="159"/>
      <c r="AE779" s="159"/>
      <c r="AF779" s="159"/>
      <c r="AG779" s="159"/>
      <c r="AH779" s="159"/>
      <c r="AI779" s="9"/>
      <c r="AJ779" s="153"/>
      <c r="AK779" s="160"/>
      <c r="AL779" s="9"/>
    </row>
    <row r="780" ht="15.75" customHeight="1">
      <c r="A780" s="148"/>
      <c r="B780" s="149"/>
      <c r="C780" s="150"/>
      <c r="D780" s="150"/>
      <c r="E780" s="151"/>
      <c r="F780" s="149"/>
      <c r="G780" s="148"/>
      <c r="H780" s="148"/>
      <c r="I780" s="152"/>
      <c r="J780" s="152"/>
      <c r="K780" s="9"/>
      <c r="L780" s="153"/>
      <c r="M780" s="153"/>
      <c r="N780" s="153"/>
      <c r="O780" s="153"/>
      <c r="P780" s="154"/>
      <c r="Q780" s="155"/>
      <c r="R780" s="161"/>
      <c r="S780" s="157"/>
      <c r="T780" s="158"/>
      <c r="U780" s="158"/>
      <c r="V780" s="158"/>
      <c r="W780" s="157"/>
      <c r="X780" s="159"/>
      <c r="Y780" s="159"/>
      <c r="Z780" s="159"/>
      <c r="AA780" s="159"/>
      <c r="AB780" s="159"/>
      <c r="AC780" s="159"/>
      <c r="AD780" s="159"/>
      <c r="AE780" s="159"/>
      <c r="AF780" s="159"/>
      <c r="AG780" s="159"/>
      <c r="AH780" s="159"/>
      <c r="AI780" s="9"/>
      <c r="AJ780" s="153"/>
      <c r="AK780" s="160"/>
      <c r="AL780" s="9"/>
    </row>
    <row r="781" ht="15.75" customHeight="1">
      <c r="A781" s="148"/>
      <c r="B781" s="149"/>
      <c r="C781" s="150"/>
      <c r="D781" s="150"/>
      <c r="E781" s="151"/>
      <c r="F781" s="149"/>
      <c r="G781" s="148"/>
      <c r="H781" s="148"/>
      <c r="I781" s="152"/>
      <c r="J781" s="152"/>
      <c r="K781" s="9"/>
      <c r="L781" s="153"/>
      <c r="M781" s="153"/>
      <c r="N781" s="153"/>
      <c r="O781" s="153"/>
      <c r="P781" s="154"/>
      <c r="Q781" s="155"/>
      <c r="R781" s="161"/>
      <c r="S781" s="157"/>
      <c r="T781" s="158"/>
      <c r="U781" s="158"/>
      <c r="V781" s="158"/>
      <c r="W781" s="157"/>
      <c r="X781" s="159"/>
      <c r="Y781" s="159"/>
      <c r="Z781" s="159"/>
      <c r="AA781" s="159"/>
      <c r="AB781" s="159"/>
      <c r="AC781" s="159"/>
      <c r="AD781" s="159"/>
      <c r="AE781" s="159"/>
      <c r="AF781" s="159"/>
      <c r="AG781" s="159"/>
      <c r="AH781" s="159"/>
      <c r="AI781" s="9"/>
      <c r="AJ781" s="153"/>
      <c r="AK781" s="160"/>
      <c r="AL781" s="9"/>
    </row>
    <row r="782" ht="15.75" customHeight="1">
      <c r="A782" s="148"/>
      <c r="B782" s="149"/>
      <c r="C782" s="150"/>
      <c r="D782" s="150"/>
      <c r="E782" s="151"/>
      <c r="F782" s="149"/>
      <c r="G782" s="148"/>
      <c r="H782" s="148"/>
      <c r="I782" s="152"/>
      <c r="J782" s="152"/>
      <c r="K782" s="9"/>
      <c r="L782" s="153"/>
      <c r="M782" s="153"/>
      <c r="N782" s="153"/>
      <c r="O782" s="153"/>
      <c r="P782" s="154"/>
      <c r="Q782" s="155"/>
      <c r="R782" s="161"/>
      <c r="S782" s="157"/>
      <c r="T782" s="158"/>
      <c r="U782" s="158"/>
      <c r="V782" s="158"/>
      <c r="W782" s="157"/>
      <c r="X782" s="159"/>
      <c r="Y782" s="159"/>
      <c r="Z782" s="159"/>
      <c r="AA782" s="159"/>
      <c r="AB782" s="159"/>
      <c r="AC782" s="159"/>
      <c r="AD782" s="159"/>
      <c r="AE782" s="159"/>
      <c r="AF782" s="159"/>
      <c r="AG782" s="159"/>
      <c r="AH782" s="159"/>
      <c r="AI782" s="9"/>
      <c r="AJ782" s="153"/>
      <c r="AK782" s="160"/>
      <c r="AL782" s="9"/>
    </row>
    <row r="783" ht="15.75" customHeight="1">
      <c r="A783" s="148"/>
      <c r="B783" s="149"/>
      <c r="C783" s="150"/>
      <c r="D783" s="150"/>
      <c r="E783" s="151"/>
      <c r="F783" s="149"/>
      <c r="G783" s="148"/>
      <c r="H783" s="148"/>
      <c r="I783" s="152"/>
      <c r="J783" s="152"/>
      <c r="K783" s="9"/>
      <c r="L783" s="153"/>
      <c r="M783" s="153"/>
      <c r="N783" s="153"/>
      <c r="O783" s="153"/>
      <c r="P783" s="154"/>
      <c r="Q783" s="155"/>
      <c r="R783" s="161"/>
      <c r="S783" s="157"/>
      <c r="T783" s="158"/>
      <c r="U783" s="158"/>
      <c r="V783" s="158"/>
      <c r="W783" s="157"/>
      <c r="X783" s="159"/>
      <c r="Y783" s="159"/>
      <c r="Z783" s="159"/>
      <c r="AA783" s="159"/>
      <c r="AB783" s="159"/>
      <c r="AC783" s="159"/>
      <c r="AD783" s="159"/>
      <c r="AE783" s="159"/>
      <c r="AF783" s="159"/>
      <c r="AG783" s="159"/>
      <c r="AH783" s="159"/>
      <c r="AI783" s="9"/>
      <c r="AJ783" s="153"/>
      <c r="AK783" s="160"/>
      <c r="AL783" s="9"/>
    </row>
    <row r="784" ht="15.75" customHeight="1">
      <c r="A784" s="148"/>
      <c r="B784" s="149"/>
      <c r="C784" s="150"/>
      <c r="D784" s="150"/>
      <c r="E784" s="151"/>
      <c r="F784" s="149"/>
      <c r="G784" s="148"/>
      <c r="H784" s="148"/>
      <c r="I784" s="152"/>
      <c r="J784" s="152"/>
      <c r="K784" s="9"/>
      <c r="L784" s="153"/>
      <c r="M784" s="153"/>
      <c r="N784" s="153"/>
      <c r="O784" s="153"/>
      <c r="P784" s="154"/>
      <c r="Q784" s="155"/>
      <c r="R784" s="161"/>
      <c r="S784" s="157"/>
      <c r="T784" s="158"/>
      <c r="U784" s="158"/>
      <c r="V784" s="158"/>
      <c r="W784" s="157"/>
      <c r="X784" s="159"/>
      <c r="Y784" s="159"/>
      <c r="Z784" s="159"/>
      <c r="AA784" s="159"/>
      <c r="AB784" s="159"/>
      <c r="AC784" s="159"/>
      <c r="AD784" s="159"/>
      <c r="AE784" s="159"/>
      <c r="AF784" s="159"/>
      <c r="AG784" s="159"/>
      <c r="AH784" s="159"/>
      <c r="AI784" s="9"/>
      <c r="AJ784" s="153"/>
      <c r="AK784" s="160"/>
      <c r="AL784" s="9"/>
    </row>
    <row r="785" ht="15.75" customHeight="1">
      <c r="A785" s="148"/>
      <c r="B785" s="149"/>
      <c r="C785" s="150"/>
      <c r="D785" s="150"/>
      <c r="E785" s="151"/>
      <c r="F785" s="149"/>
      <c r="G785" s="148"/>
      <c r="H785" s="148"/>
      <c r="I785" s="152"/>
      <c r="J785" s="152"/>
      <c r="K785" s="9"/>
      <c r="L785" s="153"/>
      <c r="M785" s="153"/>
      <c r="N785" s="153"/>
      <c r="O785" s="153"/>
      <c r="P785" s="154"/>
      <c r="Q785" s="155"/>
      <c r="R785" s="161"/>
      <c r="S785" s="157"/>
      <c r="T785" s="158"/>
      <c r="U785" s="158"/>
      <c r="V785" s="158"/>
      <c r="W785" s="157"/>
      <c r="X785" s="159"/>
      <c r="Y785" s="159"/>
      <c r="Z785" s="159"/>
      <c r="AA785" s="159"/>
      <c r="AB785" s="159"/>
      <c r="AC785" s="159"/>
      <c r="AD785" s="159"/>
      <c r="AE785" s="159"/>
      <c r="AF785" s="159"/>
      <c r="AG785" s="159"/>
      <c r="AH785" s="159"/>
      <c r="AI785" s="9"/>
      <c r="AJ785" s="153"/>
      <c r="AK785" s="160"/>
      <c r="AL785" s="9"/>
    </row>
    <row r="786" ht="15.75" customHeight="1">
      <c r="A786" s="148"/>
      <c r="B786" s="149"/>
      <c r="C786" s="150"/>
      <c r="D786" s="150"/>
      <c r="E786" s="151"/>
      <c r="F786" s="149"/>
      <c r="G786" s="148"/>
      <c r="H786" s="148"/>
      <c r="I786" s="152"/>
      <c r="J786" s="152"/>
      <c r="K786" s="9"/>
      <c r="L786" s="153"/>
      <c r="M786" s="153"/>
      <c r="N786" s="153"/>
      <c r="O786" s="153"/>
      <c r="P786" s="154"/>
      <c r="Q786" s="155"/>
      <c r="R786" s="161"/>
      <c r="S786" s="157"/>
      <c r="T786" s="158"/>
      <c r="U786" s="158"/>
      <c r="V786" s="158"/>
      <c r="W786" s="157"/>
      <c r="X786" s="159"/>
      <c r="Y786" s="159"/>
      <c r="Z786" s="159"/>
      <c r="AA786" s="159"/>
      <c r="AB786" s="159"/>
      <c r="AC786" s="159"/>
      <c r="AD786" s="159"/>
      <c r="AE786" s="159"/>
      <c r="AF786" s="159"/>
      <c r="AG786" s="159"/>
      <c r="AH786" s="159"/>
      <c r="AI786" s="9"/>
      <c r="AJ786" s="153"/>
      <c r="AK786" s="160"/>
      <c r="AL786" s="9"/>
    </row>
    <row r="787" ht="15.75" customHeight="1">
      <c r="A787" s="148"/>
      <c r="B787" s="149"/>
      <c r="C787" s="150"/>
      <c r="D787" s="150"/>
      <c r="E787" s="151"/>
      <c r="F787" s="149"/>
      <c r="G787" s="148"/>
      <c r="H787" s="148"/>
      <c r="I787" s="152"/>
      <c r="J787" s="152"/>
      <c r="K787" s="9"/>
      <c r="L787" s="153"/>
      <c r="M787" s="153"/>
      <c r="N787" s="153"/>
      <c r="O787" s="153"/>
      <c r="P787" s="154"/>
      <c r="Q787" s="155"/>
      <c r="R787" s="161"/>
      <c r="S787" s="157"/>
      <c r="T787" s="158"/>
      <c r="U787" s="158"/>
      <c r="V787" s="158"/>
      <c r="W787" s="157"/>
      <c r="X787" s="159"/>
      <c r="Y787" s="159"/>
      <c r="Z787" s="159"/>
      <c r="AA787" s="159"/>
      <c r="AB787" s="159"/>
      <c r="AC787" s="159"/>
      <c r="AD787" s="159"/>
      <c r="AE787" s="159"/>
      <c r="AF787" s="159"/>
      <c r="AG787" s="159"/>
      <c r="AH787" s="159"/>
      <c r="AI787" s="9"/>
      <c r="AJ787" s="153"/>
      <c r="AK787" s="160"/>
      <c r="AL787" s="9"/>
    </row>
    <row r="788" ht="15.75" customHeight="1">
      <c r="A788" s="148"/>
      <c r="B788" s="149"/>
      <c r="C788" s="150"/>
      <c r="D788" s="150"/>
      <c r="E788" s="151"/>
      <c r="F788" s="149"/>
      <c r="G788" s="148"/>
      <c r="H788" s="148"/>
      <c r="I788" s="152"/>
      <c r="J788" s="152"/>
      <c r="K788" s="9"/>
      <c r="L788" s="153"/>
      <c r="M788" s="153"/>
      <c r="N788" s="153"/>
      <c r="O788" s="153"/>
      <c r="P788" s="154"/>
      <c r="Q788" s="155"/>
      <c r="R788" s="161"/>
      <c r="S788" s="157"/>
      <c r="T788" s="158"/>
      <c r="U788" s="158"/>
      <c r="V788" s="158"/>
      <c r="W788" s="157"/>
      <c r="X788" s="159"/>
      <c r="Y788" s="159"/>
      <c r="Z788" s="159"/>
      <c r="AA788" s="159"/>
      <c r="AB788" s="159"/>
      <c r="AC788" s="159"/>
      <c r="AD788" s="159"/>
      <c r="AE788" s="159"/>
      <c r="AF788" s="159"/>
      <c r="AG788" s="159"/>
      <c r="AH788" s="159"/>
      <c r="AI788" s="9"/>
      <c r="AJ788" s="153"/>
      <c r="AK788" s="160"/>
      <c r="AL788" s="9"/>
    </row>
    <row r="789" ht="15.75" customHeight="1">
      <c r="A789" s="148"/>
      <c r="B789" s="149"/>
      <c r="C789" s="150"/>
      <c r="D789" s="150"/>
      <c r="E789" s="151"/>
      <c r="F789" s="149"/>
      <c r="G789" s="148"/>
      <c r="H789" s="148"/>
      <c r="I789" s="152"/>
      <c r="J789" s="152"/>
      <c r="K789" s="9"/>
      <c r="L789" s="153"/>
      <c r="M789" s="153"/>
      <c r="N789" s="153"/>
      <c r="O789" s="153"/>
      <c r="P789" s="154"/>
      <c r="Q789" s="155"/>
      <c r="R789" s="161"/>
      <c r="S789" s="157"/>
      <c r="T789" s="158"/>
      <c r="U789" s="158"/>
      <c r="V789" s="158"/>
      <c r="W789" s="157"/>
      <c r="X789" s="159"/>
      <c r="Y789" s="159"/>
      <c r="Z789" s="159"/>
      <c r="AA789" s="159"/>
      <c r="AB789" s="159"/>
      <c r="AC789" s="159"/>
      <c r="AD789" s="159"/>
      <c r="AE789" s="159"/>
      <c r="AF789" s="159"/>
      <c r="AG789" s="159"/>
      <c r="AH789" s="159"/>
      <c r="AI789" s="9"/>
      <c r="AJ789" s="153"/>
      <c r="AK789" s="160"/>
      <c r="AL789" s="9"/>
    </row>
    <row r="790" ht="15.75" customHeight="1">
      <c r="A790" s="148"/>
      <c r="B790" s="149"/>
      <c r="C790" s="150"/>
      <c r="D790" s="150"/>
      <c r="E790" s="151"/>
      <c r="F790" s="149"/>
      <c r="G790" s="148"/>
      <c r="H790" s="148"/>
      <c r="I790" s="152"/>
      <c r="J790" s="152"/>
      <c r="K790" s="9"/>
      <c r="L790" s="153"/>
      <c r="M790" s="153"/>
      <c r="N790" s="153"/>
      <c r="O790" s="153"/>
      <c r="P790" s="154"/>
      <c r="Q790" s="155"/>
      <c r="R790" s="161"/>
      <c r="S790" s="157"/>
      <c r="T790" s="158"/>
      <c r="U790" s="158"/>
      <c r="V790" s="158"/>
      <c r="W790" s="157"/>
      <c r="X790" s="159"/>
      <c r="Y790" s="159"/>
      <c r="Z790" s="159"/>
      <c r="AA790" s="159"/>
      <c r="AB790" s="159"/>
      <c r="AC790" s="159"/>
      <c r="AD790" s="159"/>
      <c r="AE790" s="159"/>
      <c r="AF790" s="159"/>
      <c r="AG790" s="159"/>
      <c r="AH790" s="159"/>
      <c r="AI790" s="9"/>
      <c r="AJ790" s="153"/>
      <c r="AK790" s="160"/>
      <c r="AL790" s="9"/>
    </row>
    <row r="791" ht="15.75" customHeight="1">
      <c r="A791" s="148"/>
      <c r="B791" s="149"/>
      <c r="C791" s="150"/>
      <c r="D791" s="150"/>
      <c r="E791" s="151"/>
      <c r="F791" s="149"/>
      <c r="G791" s="148"/>
      <c r="H791" s="148"/>
      <c r="I791" s="152"/>
      <c r="J791" s="152"/>
      <c r="K791" s="9"/>
      <c r="L791" s="153"/>
      <c r="M791" s="153"/>
      <c r="N791" s="153"/>
      <c r="O791" s="153"/>
      <c r="P791" s="154"/>
      <c r="Q791" s="155"/>
      <c r="R791" s="161"/>
      <c r="S791" s="157"/>
      <c r="T791" s="158"/>
      <c r="U791" s="158"/>
      <c r="V791" s="158"/>
      <c r="W791" s="157"/>
      <c r="X791" s="159"/>
      <c r="Y791" s="159"/>
      <c r="Z791" s="159"/>
      <c r="AA791" s="159"/>
      <c r="AB791" s="159"/>
      <c r="AC791" s="159"/>
      <c r="AD791" s="159"/>
      <c r="AE791" s="159"/>
      <c r="AF791" s="159"/>
      <c r="AG791" s="159"/>
      <c r="AH791" s="159"/>
      <c r="AI791" s="9"/>
      <c r="AJ791" s="153"/>
      <c r="AK791" s="160"/>
      <c r="AL791" s="9"/>
    </row>
    <row r="792" ht="15.75" customHeight="1">
      <c r="A792" s="148"/>
      <c r="B792" s="149"/>
      <c r="C792" s="150"/>
      <c r="D792" s="150"/>
      <c r="E792" s="151"/>
      <c r="F792" s="149"/>
      <c r="G792" s="148"/>
      <c r="H792" s="148"/>
      <c r="I792" s="152"/>
      <c r="J792" s="152"/>
      <c r="K792" s="9"/>
      <c r="L792" s="153"/>
      <c r="M792" s="153"/>
      <c r="N792" s="153"/>
      <c r="O792" s="153"/>
      <c r="P792" s="154"/>
      <c r="Q792" s="155"/>
      <c r="R792" s="161"/>
      <c r="S792" s="157"/>
      <c r="T792" s="158"/>
      <c r="U792" s="158"/>
      <c r="V792" s="158"/>
      <c r="W792" s="157"/>
      <c r="X792" s="159"/>
      <c r="Y792" s="159"/>
      <c r="Z792" s="159"/>
      <c r="AA792" s="159"/>
      <c r="AB792" s="159"/>
      <c r="AC792" s="159"/>
      <c r="AD792" s="159"/>
      <c r="AE792" s="159"/>
      <c r="AF792" s="159"/>
      <c r="AG792" s="159"/>
      <c r="AH792" s="159"/>
      <c r="AI792" s="9"/>
      <c r="AJ792" s="153"/>
      <c r="AK792" s="160"/>
      <c r="AL792" s="9"/>
    </row>
    <row r="793" ht="15.75" customHeight="1">
      <c r="A793" s="148"/>
      <c r="B793" s="149"/>
      <c r="C793" s="150"/>
      <c r="D793" s="150"/>
      <c r="E793" s="151"/>
      <c r="F793" s="149"/>
      <c r="G793" s="148"/>
      <c r="H793" s="148"/>
      <c r="I793" s="152"/>
      <c r="J793" s="152"/>
      <c r="K793" s="9"/>
      <c r="L793" s="153"/>
      <c r="M793" s="153"/>
      <c r="N793" s="153"/>
      <c r="O793" s="153"/>
      <c r="P793" s="154"/>
      <c r="Q793" s="155"/>
      <c r="R793" s="161"/>
      <c r="S793" s="157"/>
      <c r="T793" s="158"/>
      <c r="U793" s="158"/>
      <c r="V793" s="158"/>
      <c r="W793" s="157"/>
      <c r="X793" s="159"/>
      <c r="Y793" s="159"/>
      <c r="Z793" s="159"/>
      <c r="AA793" s="159"/>
      <c r="AB793" s="159"/>
      <c r="AC793" s="159"/>
      <c r="AD793" s="159"/>
      <c r="AE793" s="159"/>
      <c r="AF793" s="159"/>
      <c r="AG793" s="159"/>
      <c r="AH793" s="159"/>
      <c r="AI793" s="9"/>
      <c r="AJ793" s="153"/>
      <c r="AK793" s="160"/>
      <c r="AL793" s="9"/>
    </row>
    <row r="794" ht="15.75" customHeight="1">
      <c r="A794" s="148"/>
      <c r="B794" s="149"/>
      <c r="C794" s="150"/>
      <c r="D794" s="150"/>
      <c r="E794" s="151"/>
      <c r="F794" s="149"/>
      <c r="G794" s="148"/>
      <c r="H794" s="148"/>
      <c r="I794" s="152"/>
      <c r="J794" s="152"/>
      <c r="K794" s="9"/>
      <c r="L794" s="153"/>
      <c r="M794" s="153"/>
      <c r="N794" s="153"/>
      <c r="O794" s="153"/>
      <c r="P794" s="154"/>
      <c r="Q794" s="155"/>
      <c r="R794" s="161"/>
      <c r="S794" s="157"/>
      <c r="T794" s="158"/>
      <c r="U794" s="158"/>
      <c r="V794" s="158"/>
      <c r="W794" s="157"/>
      <c r="X794" s="159"/>
      <c r="Y794" s="159"/>
      <c r="Z794" s="159"/>
      <c r="AA794" s="159"/>
      <c r="AB794" s="159"/>
      <c r="AC794" s="159"/>
      <c r="AD794" s="159"/>
      <c r="AE794" s="159"/>
      <c r="AF794" s="159"/>
      <c r="AG794" s="159"/>
      <c r="AH794" s="159"/>
      <c r="AI794" s="9"/>
      <c r="AJ794" s="153"/>
      <c r="AK794" s="160"/>
      <c r="AL794" s="9"/>
    </row>
    <row r="795" ht="15.75" customHeight="1">
      <c r="A795" s="148"/>
      <c r="B795" s="149"/>
      <c r="C795" s="150"/>
      <c r="D795" s="150"/>
      <c r="E795" s="151"/>
      <c r="F795" s="149"/>
      <c r="G795" s="148"/>
      <c r="H795" s="148"/>
      <c r="I795" s="152"/>
      <c r="J795" s="152"/>
      <c r="K795" s="9"/>
      <c r="L795" s="153"/>
      <c r="M795" s="153"/>
      <c r="N795" s="153"/>
      <c r="O795" s="153"/>
      <c r="P795" s="154"/>
      <c r="Q795" s="155"/>
      <c r="R795" s="161"/>
      <c r="S795" s="157"/>
      <c r="T795" s="158"/>
      <c r="U795" s="158"/>
      <c r="V795" s="158"/>
      <c r="W795" s="157"/>
      <c r="X795" s="159"/>
      <c r="Y795" s="159"/>
      <c r="Z795" s="159"/>
      <c r="AA795" s="159"/>
      <c r="AB795" s="159"/>
      <c r="AC795" s="159"/>
      <c r="AD795" s="159"/>
      <c r="AE795" s="159"/>
      <c r="AF795" s="159"/>
      <c r="AG795" s="159"/>
      <c r="AH795" s="159"/>
      <c r="AI795" s="9"/>
      <c r="AJ795" s="153"/>
      <c r="AK795" s="160"/>
      <c r="AL795" s="9"/>
    </row>
    <row r="796" ht="15.75" customHeight="1">
      <c r="A796" s="148"/>
      <c r="B796" s="149"/>
      <c r="C796" s="150"/>
      <c r="D796" s="150"/>
      <c r="E796" s="151"/>
      <c r="F796" s="149"/>
      <c r="G796" s="148"/>
      <c r="H796" s="148"/>
      <c r="I796" s="152"/>
      <c r="J796" s="152"/>
      <c r="K796" s="9"/>
      <c r="L796" s="153"/>
      <c r="M796" s="153"/>
      <c r="N796" s="153"/>
      <c r="O796" s="153"/>
      <c r="P796" s="154"/>
      <c r="Q796" s="155"/>
      <c r="R796" s="161"/>
      <c r="S796" s="157"/>
      <c r="T796" s="158"/>
      <c r="U796" s="158"/>
      <c r="V796" s="158"/>
      <c r="W796" s="157"/>
      <c r="X796" s="159"/>
      <c r="Y796" s="159"/>
      <c r="Z796" s="159"/>
      <c r="AA796" s="159"/>
      <c r="AB796" s="159"/>
      <c r="AC796" s="159"/>
      <c r="AD796" s="159"/>
      <c r="AE796" s="159"/>
      <c r="AF796" s="159"/>
      <c r="AG796" s="159"/>
      <c r="AH796" s="159"/>
      <c r="AI796" s="9"/>
      <c r="AJ796" s="153"/>
      <c r="AK796" s="160"/>
      <c r="AL796" s="9"/>
    </row>
    <row r="797" ht="15.75" customHeight="1">
      <c r="A797" s="148"/>
      <c r="B797" s="149"/>
      <c r="C797" s="150"/>
      <c r="D797" s="150"/>
      <c r="E797" s="151"/>
      <c r="F797" s="149"/>
      <c r="G797" s="148"/>
      <c r="H797" s="148"/>
      <c r="I797" s="152"/>
      <c r="J797" s="152"/>
      <c r="K797" s="9"/>
      <c r="L797" s="153"/>
      <c r="M797" s="153"/>
      <c r="N797" s="153"/>
      <c r="O797" s="153"/>
      <c r="P797" s="154"/>
      <c r="Q797" s="155"/>
      <c r="R797" s="161"/>
      <c r="S797" s="157"/>
      <c r="T797" s="158"/>
      <c r="U797" s="158"/>
      <c r="V797" s="158"/>
      <c r="W797" s="157"/>
      <c r="X797" s="159"/>
      <c r="Y797" s="159"/>
      <c r="Z797" s="159"/>
      <c r="AA797" s="159"/>
      <c r="AB797" s="159"/>
      <c r="AC797" s="159"/>
      <c r="AD797" s="159"/>
      <c r="AE797" s="159"/>
      <c r="AF797" s="159"/>
      <c r="AG797" s="159"/>
      <c r="AH797" s="159"/>
      <c r="AI797" s="9"/>
      <c r="AJ797" s="153"/>
      <c r="AK797" s="160"/>
      <c r="AL797" s="9"/>
    </row>
    <row r="798" ht="15.75" customHeight="1">
      <c r="A798" s="148"/>
      <c r="B798" s="149"/>
      <c r="C798" s="150"/>
      <c r="D798" s="150"/>
      <c r="E798" s="151"/>
      <c r="F798" s="149"/>
      <c r="G798" s="148"/>
      <c r="H798" s="148"/>
      <c r="I798" s="152"/>
      <c r="J798" s="152"/>
      <c r="K798" s="9"/>
      <c r="L798" s="153"/>
      <c r="M798" s="153"/>
      <c r="N798" s="153"/>
      <c r="O798" s="153"/>
      <c r="P798" s="154"/>
      <c r="Q798" s="155"/>
      <c r="R798" s="161"/>
      <c r="S798" s="157"/>
      <c r="T798" s="158"/>
      <c r="U798" s="158"/>
      <c r="V798" s="158"/>
      <c r="W798" s="157"/>
      <c r="X798" s="159"/>
      <c r="Y798" s="159"/>
      <c r="Z798" s="159"/>
      <c r="AA798" s="159"/>
      <c r="AB798" s="159"/>
      <c r="AC798" s="159"/>
      <c r="AD798" s="159"/>
      <c r="AE798" s="159"/>
      <c r="AF798" s="159"/>
      <c r="AG798" s="159"/>
      <c r="AH798" s="159"/>
      <c r="AI798" s="9"/>
      <c r="AJ798" s="153"/>
      <c r="AK798" s="160"/>
      <c r="AL798" s="9"/>
    </row>
    <row r="799" ht="15.75" customHeight="1">
      <c r="A799" s="148"/>
      <c r="B799" s="149"/>
      <c r="C799" s="150"/>
      <c r="D799" s="150"/>
      <c r="E799" s="151"/>
      <c r="F799" s="149"/>
      <c r="G799" s="148"/>
      <c r="H799" s="148"/>
      <c r="I799" s="152"/>
      <c r="J799" s="152"/>
      <c r="K799" s="9"/>
      <c r="L799" s="153"/>
      <c r="M799" s="153"/>
      <c r="N799" s="153"/>
      <c r="O799" s="153"/>
      <c r="P799" s="154"/>
      <c r="Q799" s="155"/>
      <c r="R799" s="161"/>
      <c r="S799" s="157"/>
      <c r="T799" s="158"/>
      <c r="U799" s="158"/>
      <c r="V799" s="158"/>
      <c r="W799" s="157"/>
      <c r="X799" s="159"/>
      <c r="Y799" s="159"/>
      <c r="Z799" s="159"/>
      <c r="AA799" s="159"/>
      <c r="AB799" s="159"/>
      <c r="AC799" s="159"/>
      <c r="AD799" s="159"/>
      <c r="AE799" s="159"/>
      <c r="AF799" s="159"/>
      <c r="AG799" s="159"/>
      <c r="AH799" s="159"/>
      <c r="AI799" s="9"/>
      <c r="AJ799" s="153"/>
      <c r="AK799" s="160"/>
      <c r="AL799" s="9"/>
    </row>
    <row r="800" ht="15.75" customHeight="1">
      <c r="A800" s="148"/>
      <c r="B800" s="149"/>
      <c r="C800" s="150"/>
      <c r="D800" s="150"/>
      <c r="E800" s="151"/>
      <c r="F800" s="149"/>
      <c r="G800" s="148"/>
      <c r="H800" s="148"/>
      <c r="I800" s="152"/>
      <c r="J800" s="152"/>
      <c r="K800" s="9"/>
      <c r="L800" s="153"/>
      <c r="M800" s="153"/>
      <c r="N800" s="153"/>
      <c r="O800" s="153"/>
      <c r="P800" s="154"/>
      <c r="Q800" s="155"/>
      <c r="R800" s="161"/>
      <c r="S800" s="157"/>
      <c r="T800" s="158"/>
      <c r="U800" s="158"/>
      <c r="V800" s="158"/>
      <c r="W800" s="157"/>
      <c r="X800" s="159"/>
      <c r="Y800" s="159"/>
      <c r="Z800" s="159"/>
      <c r="AA800" s="159"/>
      <c r="AB800" s="159"/>
      <c r="AC800" s="159"/>
      <c r="AD800" s="159"/>
      <c r="AE800" s="159"/>
      <c r="AF800" s="159"/>
      <c r="AG800" s="159"/>
      <c r="AH800" s="159"/>
      <c r="AI800" s="9"/>
      <c r="AJ800" s="153"/>
      <c r="AK800" s="160"/>
      <c r="AL800" s="9"/>
    </row>
    <row r="801" ht="15.75" customHeight="1">
      <c r="A801" s="148"/>
      <c r="B801" s="149"/>
      <c r="C801" s="150"/>
      <c r="D801" s="150"/>
      <c r="E801" s="151"/>
      <c r="F801" s="149"/>
      <c r="G801" s="148"/>
      <c r="H801" s="148"/>
      <c r="I801" s="152"/>
      <c r="J801" s="152"/>
      <c r="K801" s="9"/>
      <c r="L801" s="153"/>
      <c r="M801" s="153"/>
      <c r="N801" s="153"/>
      <c r="O801" s="153"/>
      <c r="P801" s="154"/>
      <c r="Q801" s="155"/>
      <c r="R801" s="161"/>
      <c r="S801" s="157"/>
      <c r="T801" s="158"/>
      <c r="U801" s="158"/>
      <c r="V801" s="158"/>
      <c r="W801" s="157"/>
      <c r="X801" s="159"/>
      <c r="Y801" s="159"/>
      <c r="Z801" s="159"/>
      <c r="AA801" s="159"/>
      <c r="AB801" s="159"/>
      <c r="AC801" s="159"/>
      <c r="AD801" s="159"/>
      <c r="AE801" s="159"/>
      <c r="AF801" s="159"/>
      <c r="AG801" s="159"/>
      <c r="AH801" s="159"/>
      <c r="AI801" s="9"/>
      <c r="AJ801" s="153"/>
      <c r="AK801" s="160"/>
      <c r="AL801" s="9"/>
    </row>
    <row r="802" ht="15.75" customHeight="1">
      <c r="A802" s="148"/>
      <c r="B802" s="149"/>
      <c r="C802" s="150"/>
      <c r="D802" s="150"/>
      <c r="E802" s="151"/>
      <c r="F802" s="149"/>
      <c r="G802" s="148"/>
      <c r="H802" s="148"/>
      <c r="I802" s="152"/>
      <c r="J802" s="152"/>
      <c r="K802" s="9"/>
      <c r="L802" s="153"/>
      <c r="M802" s="153"/>
      <c r="N802" s="153"/>
      <c r="O802" s="153"/>
      <c r="P802" s="154"/>
      <c r="Q802" s="155"/>
      <c r="R802" s="161"/>
      <c r="S802" s="157"/>
      <c r="T802" s="158"/>
      <c r="U802" s="158"/>
      <c r="V802" s="158"/>
      <c r="W802" s="157"/>
      <c r="X802" s="159"/>
      <c r="Y802" s="159"/>
      <c r="Z802" s="159"/>
      <c r="AA802" s="159"/>
      <c r="AB802" s="159"/>
      <c r="AC802" s="159"/>
      <c r="AD802" s="159"/>
      <c r="AE802" s="159"/>
      <c r="AF802" s="159"/>
      <c r="AG802" s="159"/>
      <c r="AH802" s="159"/>
      <c r="AI802" s="9"/>
      <c r="AJ802" s="153"/>
      <c r="AK802" s="160"/>
      <c r="AL802" s="9"/>
    </row>
    <row r="803" ht="15.75" customHeight="1">
      <c r="A803" s="148"/>
      <c r="B803" s="149"/>
      <c r="C803" s="150"/>
      <c r="D803" s="150"/>
      <c r="E803" s="151"/>
      <c r="F803" s="149"/>
      <c r="G803" s="148"/>
      <c r="H803" s="148"/>
      <c r="I803" s="152"/>
      <c r="J803" s="152"/>
      <c r="K803" s="9"/>
      <c r="L803" s="153"/>
      <c r="M803" s="153"/>
      <c r="N803" s="153"/>
      <c r="O803" s="153"/>
      <c r="P803" s="154"/>
      <c r="Q803" s="155"/>
      <c r="R803" s="161"/>
      <c r="S803" s="157"/>
      <c r="T803" s="158"/>
      <c r="U803" s="158"/>
      <c r="V803" s="158"/>
      <c r="W803" s="157"/>
      <c r="X803" s="159"/>
      <c r="Y803" s="159"/>
      <c r="Z803" s="159"/>
      <c r="AA803" s="159"/>
      <c r="AB803" s="159"/>
      <c r="AC803" s="159"/>
      <c r="AD803" s="159"/>
      <c r="AE803" s="159"/>
      <c r="AF803" s="159"/>
      <c r="AG803" s="159"/>
      <c r="AH803" s="159"/>
      <c r="AI803" s="9"/>
      <c r="AJ803" s="153"/>
      <c r="AK803" s="160"/>
      <c r="AL803" s="9"/>
    </row>
    <row r="804" ht="15.75" customHeight="1">
      <c r="A804" s="148"/>
      <c r="B804" s="149"/>
      <c r="C804" s="150"/>
      <c r="D804" s="150"/>
      <c r="E804" s="151"/>
      <c r="F804" s="149"/>
      <c r="G804" s="148"/>
      <c r="H804" s="148"/>
      <c r="I804" s="152"/>
      <c r="J804" s="152"/>
      <c r="K804" s="9"/>
      <c r="L804" s="153"/>
      <c r="M804" s="153"/>
      <c r="N804" s="153"/>
      <c r="O804" s="153"/>
      <c r="P804" s="154"/>
      <c r="Q804" s="155"/>
      <c r="R804" s="161"/>
      <c r="S804" s="157"/>
      <c r="T804" s="158"/>
      <c r="U804" s="158"/>
      <c r="V804" s="158"/>
      <c r="W804" s="157"/>
      <c r="X804" s="159"/>
      <c r="Y804" s="159"/>
      <c r="Z804" s="159"/>
      <c r="AA804" s="159"/>
      <c r="AB804" s="159"/>
      <c r="AC804" s="159"/>
      <c r="AD804" s="159"/>
      <c r="AE804" s="159"/>
      <c r="AF804" s="159"/>
      <c r="AG804" s="159"/>
      <c r="AH804" s="159"/>
      <c r="AI804" s="9"/>
      <c r="AJ804" s="153"/>
      <c r="AK804" s="160"/>
      <c r="AL804" s="9"/>
    </row>
    <row r="805" ht="15.75" customHeight="1">
      <c r="A805" s="148"/>
      <c r="B805" s="149"/>
      <c r="C805" s="150"/>
      <c r="D805" s="150"/>
      <c r="E805" s="151"/>
      <c r="F805" s="149"/>
      <c r="G805" s="148"/>
      <c r="H805" s="148"/>
      <c r="I805" s="152"/>
      <c r="J805" s="152"/>
      <c r="K805" s="9"/>
      <c r="L805" s="153"/>
      <c r="M805" s="153"/>
      <c r="N805" s="153"/>
      <c r="O805" s="153"/>
      <c r="P805" s="154"/>
      <c r="Q805" s="155"/>
      <c r="R805" s="161"/>
      <c r="S805" s="157"/>
      <c r="T805" s="158"/>
      <c r="U805" s="158"/>
      <c r="V805" s="158"/>
      <c r="W805" s="157"/>
      <c r="X805" s="159"/>
      <c r="Y805" s="159"/>
      <c r="Z805" s="159"/>
      <c r="AA805" s="159"/>
      <c r="AB805" s="159"/>
      <c r="AC805" s="159"/>
      <c r="AD805" s="159"/>
      <c r="AE805" s="159"/>
      <c r="AF805" s="159"/>
      <c r="AG805" s="159"/>
      <c r="AH805" s="159"/>
      <c r="AI805" s="9"/>
      <c r="AJ805" s="153"/>
      <c r="AK805" s="160"/>
      <c r="AL805" s="9"/>
    </row>
    <row r="806" ht="15.75" customHeight="1">
      <c r="A806" s="148"/>
      <c r="B806" s="149"/>
      <c r="C806" s="150"/>
      <c r="D806" s="150"/>
      <c r="E806" s="151"/>
      <c r="F806" s="149"/>
      <c r="G806" s="148"/>
      <c r="H806" s="148"/>
      <c r="I806" s="152"/>
      <c r="J806" s="152"/>
      <c r="K806" s="9"/>
      <c r="L806" s="153"/>
      <c r="M806" s="153"/>
      <c r="N806" s="153"/>
      <c r="O806" s="153"/>
      <c r="P806" s="154"/>
      <c r="Q806" s="155"/>
      <c r="R806" s="161"/>
      <c r="S806" s="157"/>
      <c r="T806" s="158"/>
      <c r="U806" s="158"/>
      <c r="V806" s="158"/>
      <c r="W806" s="157"/>
      <c r="X806" s="159"/>
      <c r="Y806" s="159"/>
      <c r="Z806" s="159"/>
      <c r="AA806" s="159"/>
      <c r="AB806" s="159"/>
      <c r="AC806" s="159"/>
      <c r="AD806" s="159"/>
      <c r="AE806" s="159"/>
      <c r="AF806" s="159"/>
      <c r="AG806" s="159"/>
      <c r="AH806" s="159"/>
      <c r="AI806" s="9"/>
      <c r="AJ806" s="153"/>
      <c r="AK806" s="160"/>
      <c r="AL806" s="9"/>
    </row>
    <row r="807" ht="15.75" customHeight="1">
      <c r="A807" s="148"/>
      <c r="B807" s="149"/>
      <c r="C807" s="150"/>
      <c r="D807" s="150"/>
      <c r="E807" s="151"/>
      <c r="F807" s="149"/>
      <c r="G807" s="148"/>
      <c r="H807" s="148"/>
      <c r="I807" s="152"/>
      <c r="J807" s="152"/>
      <c r="K807" s="9"/>
      <c r="L807" s="153"/>
      <c r="M807" s="153"/>
      <c r="N807" s="153"/>
      <c r="O807" s="153"/>
      <c r="P807" s="154"/>
      <c r="Q807" s="155"/>
      <c r="R807" s="161"/>
      <c r="S807" s="157"/>
      <c r="T807" s="158"/>
      <c r="U807" s="158"/>
      <c r="V807" s="158"/>
      <c r="W807" s="157"/>
      <c r="X807" s="159"/>
      <c r="Y807" s="159"/>
      <c r="Z807" s="159"/>
      <c r="AA807" s="159"/>
      <c r="AB807" s="159"/>
      <c r="AC807" s="159"/>
      <c r="AD807" s="159"/>
      <c r="AE807" s="159"/>
      <c r="AF807" s="159"/>
      <c r="AG807" s="159"/>
      <c r="AH807" s="159"/>
      <c r="AI807" s="9"/>
      <c r="AJ807" s="153"/>
      <c r="AK807" s="160"/>
      <c r="AL807" s="9"/>
    </row>
    <row r="808" ht="15.75" customHeight="1">
      <c r="A808" s="148"/>
      <c r="B808" s="149"/>
      <c r="C808" s="150"/>
      <c r="D808" s="150"/>
      <c r="E808" s="151"/>
      <c r="F808" s="149"/>
      <c r="G808" s="148"/>
      <c r="H808" s="148"/>
      <c r="I808" s="152"/>
      <c r="J808" s="152"/>
      <c r="K808" s="9"/>
      <c r="L808" s="153"/>
      <c r="M808" s="153"/>
      <c r="N808" s="153"/>
      <c r="O808" s="153"/>
      <c r="P808" s="154"/>
      <c r="Q808" s="155"/>
      <c r="R808" s="161"/>
      <c r="S808" s="157"/>
      <c r="T808" s="158"/>
      <c r="U808" s="158"/>
      <c r="V808" s="158"/>
      <c r="W808" s="157"/>
      <c r="X808" s="159"/>
      <c r="Y808" s="159"/>
      <c r="Z808" s="159"/>
      <c r="AA808" s="159"/>
      <c r="AB808" s="159"/>
      <c r="AC808" s="159"/>
      <c r="AD808" s="159"/>
      <c r="AE808" s="159"/>
      <c r="AF808" s="159"/>
      <c r="AG808" s="159"/>
      <c r="AH808" s="159"/>
      <c r="AI808" s="9"/>
      <c r="AJ808" s="153"/>
      <c r="AK808" s="160"/>
      <c r="AL808" s="9"/>
    </row>
    <row r="809" ht="15.75" customHeight="1">
      <c r="A809" s="148"/>
      <c r="B809" s="149"/>
      <c r="C809" s="150"/>
      <c r="D809" s="150"/>
      <c r="E809" s="151"/>
      <c r="F809" s="149"/>
      <c r="G809" s="148"/>
      <c r="H809" s="148"/>
      <c r="I809" s="152"/>
      <c r="J809" s="152"/>
      <c r="K809" s="9"/>
      <c r="L809" s="153"/>
      <c r="M809" s="153"/>
      <c r="N809" s="153"/>
      <c r="O809" s="153"/>
      <c r="P809" s="154"/>
      <c r="Q809" s="155"/>
      <c r="R809" s="161"/>
      <c r="S809" s="157"/>
      <c r="T809" s="158"/>
      <c r="U809" s="158"/>
      <c r="V809" s="158"/>
      <c r="W809" s="157"/>
      <c r="X809" s="159"/>
      <c r="Y809" s="159"/>
      <c r="Z809" s="159"/>
      <c r="AA809" s="159"/>
      <c r="AB809" s="159"/>
      <c r="AC809" s="159"/>
      <c r="AD809" s="159"/>
      <c r="AE809" s="159"/>
      <c r="AF809" s="159"/>
      <c r="AG809" s="159"/>
      <c r="AH809" s="159"/>
      <c r="AI809" s="9"/>
      <c r="AJ809" s="153"/>
      <c r="AK809" s="160"/>
      <c r="AL809" s="9"/>
    </row>
    <row r="810" ht="15.75" customHeight="1">
      <c r="A810" s="148"/>
      <c r="B810" s="149"/>
      <c r="C810" s="150"/>
      <c r="D810" s="150"/>
      <c r="E810" s="151"/>
      <c r="F810" s="149"/>
      <c r="G810" s="148"/>
      <c r="H810" s="148"/>
      <c r="I810" s="152"/>
      <c r="J810" s="152"/>
      <c r="K810" s="9"/>
      <c r="L810" s="153"/>
      <c r="M810" s="153"/>
      <c r="N810" s="153"/>
      <c r="O810" s="153"/>
      <c r="P810" s="154"/>
      <c r="Q810" s="155"/>
      <c r="R810" s="161"/>
      <c r="S810" s="157"/>
      <c r="T810" s="158"/>
      <c r="U810" s="158"/>
      <c r="V810" s="158"/>
      <c r="W810" s="157"/>
      <c r="X810" s="159"/>
      <c r="Y810" s="159"/>
      <c r="Z810" s="159"/>
      <c r="AA810" s="159"/>
      <c r="AB810" s="159"/>
      <c r="AC810" s="159"/>
      <c r="AD810" s="159"/>
      <c r="AE810" s="159"/>
      <c r="AF810" s="159"/>
      <c r="AG810" s="159"/>
      <c r="AH810" s="159"/>
      <c r="AI810" s="9"/>
      <c r="AJ810" s="153"/>
      <c r="AK810" s="160"/>
      <c r="AL810" s="9"/>
    </row>
    <row r="811" ht="15.75" customHeight="1">
      <c r="A811" s="148"/>
      <c r="B811" s="149"/>
      <c r="C811" s="150"/>
      <c r="D811" s="150"/>
      <c r="E811" s="151"/>
      <c r="F811" s="149"/>
      <c r="G811" s="148"/>
      <c r="H811" s="148"/>
      <c r="I811" s="152"/>
      <c r="J811" s="152"/>
      <c r="K811" s="9"/>
      <c r="L811" s="153"/>
      <c r="M811" s="153"/>
      <c r="N811" s="153"/>
      <c r="O811" s="153"/>
      <c r="P811" s="154"/>
      <c r="Q811" s="155"/>
      <c r="R811" s="161"/>
      <c r="S811" s="157"/>
      <c r="T811" s="158"/>
      <c r="U811" s="158"/>
      <c r="V811" s="158"/>
      <c r="W811" s="157"/>
      <c r="X811" s="159"/>
      <c r="Y811" s="159"/>
      <c r="Z811" s="159"/>
      <c r="AA811" s="159"/>
      <c r="AB811" s="159"/>
      <c r="AC811" s="159"/>
      <c r="AD811" s="159"/>
      <c r="AE811" s="159"/>
      <c r="AF811" s="159"/>
      <c r="AG811" s="159"/>
      <c r="AH811" s="159"/>
      <c r="AI811" s="9"/>
      <c r="AJ811" s="153"/>
      <c r="AK811" s="160"/>
      <c r="AL811" s="9"/>
    </row>
    <row r="812" ht="15.75" customHeight="1">
      <c r="A812" s="148"/>
      <c r="B812" s="149"/>
      <c r="C812" s="150"/>
      <c r="D812" s="150"/>
      <c r="E812" s="151"/>
      <c r="F812" s="149"/>
      <c r="G812" s="148"/>
      <c r="H812" s="148"/>
      <c r="I812" s="152"/>
      <c r="J812" s="152"/>
      <c r="K812" s="9"/>
      <c r="L812" s="153"/>
      <c r="M812" s="153"/>
      <c r="N812" s="153"/>
      <c r="O812" s="153"/>
      <c r="P812" s="154"/>
      <c r="Q812" s="155"/>
      <c r="R812" s="161"/>
      <c r="S812" s="157"/>
      <c r="T812" s="158"/>
      <c r="U812" s="158"/>
      <c r="V812" s="158"/>
      <c r="W812" s="157"/>
      <c r="X812" s="159"/>
      <c r="Y812" s="159"/>
      <c r="Z812" s="159"/>
      <c r="AA812" s="159"/>
      <c r="AB812" s="159"/>
      <c r="AC812" s="159"/>
      <c r="AD812" s="159"/>
      <c r="AE812" s="159"/>
      <c r="AF812" s="159"/>
      <c r="AG812" s="159"/>
      <c r="AH812" s="159"/>
      <c r="AI812" s="9"/>
      <c r="AJ812" s="153"/>
      <c r="AK812" s="160"/>
      <c r="AL812" s="9"/>
    </row>
    <row r="813" ht="15.75" customHeight="1">
      <c r="A813" s="148"/>
      <c r="B813" s="149"/>
      <c r="C813" s="150"/>
      <c r="D813" s="150"/>
      <c r="E813" s="151"/>
      <c r="F813" s="149"/>
      <c r="G813" s="148"/>
      <c r="H813" s="148"/>
      <c r="I813" s="152"/>
      <c r="J813" s="152"/>
      <c r="K813" s="9"/>
      <c r="L813" s="153"/>
      <c r="M813" s="153"/>
      <c r="N813" s="153"/>
      <c r="O813" s="153"/>
      <c r="P813" s="154"/>
      <c r="Q813" s="155"/>
      <c r="R813" s="161"/>
      <c r="S813" s="157"/>
      <c r="T813" s="158"/>
      <c r="U813" s="158"/>
      <c r="V813" s="158"/>
      <c r="W813" s="157"/>
      <c r="X813" s="159"/>
      <c r="Y813" s="159"/>
      <c r="Z813" s="159"/>
      <c r="AA813" s="159"/>
      <c r="AB813" s="159"/>
      <c r="AC813" s="159"/>
      <c r="AD813" s="159"/>
      <c r="AE813" s="159"/>
      <c r="AF813" s="159"/>
      <c r="AG813" s="159"/>
      <c r="AH813" s="159"/>
      <c r="AI813" s="9"/>
      <c r="AJ813" s="153"/>
      <c r="AK813" s="160"/>
      <c r="AL813" s="9"/>
    </row>
    <row r="814" ht="15.75" customHeight="1">
      <c r="A814" s="148"/>
      <c r="B814" s="149"/>
      <c r="C814" s="150"/>
      <c r="D814" s="150"/>
      <c r="E814" s="151"/>
      <c r="F814" s="149"/>
      <c r="G814" s="148"/>
      <c r="H814" s="148"/>
      <c r="I814" s="152"/>
      <c r="J814" s="152"/>
      <c r="K814" s="9"/>
      <c r="L814" s="153"/>
      <c r="M814" s="153"/>
      <c r="N814" s="153"/>
      <c r="O814" s="153"/>
      <c r="P814" s="154"/>
      <c r="Q814" s="155"/>
      <c r="R814" s="161"/>
      <c r="S814" s="157"/>
      <c r="T814" s="158"/>
      <c r="U814" s="158"/>
      <c r="V814" s="158"/>
      <c r="W814" s="157"/>
      <c r="X814" s="159"/>
      <c r="Y814" s="159"/>
      <c r="Z814" s="159"/>
      <c r="AA814" s="159"/>
      <c r="AB814" s="159"/>
      <c r="AC814" s="159"/>
      <c r="AD814" s="159"/>
      <c r="AE814" s="159"/>
      <c r="AF814" s="159"/>
      <c r="AG814" s="159"/>
      <c r="AH814" s="159"/>
      <c r="AI814" s="9"/>
      <c r="AJ814" s="153"/>
      <c r="AK814" s="160"/>
      <c r="AL814" s="9"/>
    </row>
    <row r="815" ht="15.75" customHeight="1">
      <c r="A815" s="148"/>
      <c r="B815" s="149"/>
      <c r="C815" s="150"/>
      <c r="D815" s="150"/>
      <c r="E815" s="151"/>
      <c r="F815" s="149"/>
      <c r="G815" s="148"/>
      <c r="H815" s="148"/>
      <c r="I815" s="152"/>
      <c r="J815" s="152"/>
      <c r="K815" s="9"/>
      <c r="L815" s="153"/>
      <c r="M815" s="153"/>
      <c r="N815" s="153"/>
      <c r="O815" s="153"/>
      <c r="P815" s="154"/>
      <c r="Q815" s="155"/>
      <c r="R815" s="161"/>
      <c r="S815" s="157"/>
      <c r="T815" s="158"/>
      <c r="U815" s="158"/>
      <c r="V815" s="158"/>
      <c r="W815" s="157"/>
      <c r="X815" s="159"/>
      <c r="Y815" s="159"/>
      <c r="Z815" s="159"/>
      <c r="AA815" s="159"/>
      <c r="AB815" s="159"/>
      <c r="AC815" s="159"/>
      <c r="AD815" s="159"/>
      <c r="AE815" s="159"/>
      <c r="AF815" s="159"/>
      <c r="AG815" s="159"/>
      <c r="AH815" s="159"/>
      <c r="AI815" s="9"/>
      <c r="AJ815" s="153"/>
      <c r="AK815" s="160"/>
      <c r="AL815" s="9"/>
    </row>
    <row r="816" ht="15.75" customHeight="1">
      <c r="A816" s="148"/>
      <c r="B816" s="149"/>
      <c r="C816" s="150"/>
      <c r="D816" s="150"/>
      <c r="E816" s="151"/>
      <c r="F816" s="149"/>
      <c r="G816" s="148"/>
      <c r="H816" s="148"/>
      <c r="I816" s="152"/>
      <c r="J816" s="152"/>
      <c r="K816" s="9"/>
      <c r="L816" s="153"/>
      <c r="M816" s="153"/>
      <c r="N816" s="153"/>
      <c r="O816" s="153"/>
      <c r="P816" s="154"/>
      <c r="Q816" s="155"/>
      <c r="R816" s="161"/>
      <c r="S816" s="157"/>
      <c r="T816" s="158"/>
      <c r="U816" s="158"/>
      <c r="V816" s="158"/>
      <c r="W816" s="157"/>
      <c r="X816" s="159"/>
      <c r="Y816" s="159"/>
      <c r="Z816" s="159"/>
      <c r="AA816" s="159"/>
      <c r="AB816" s="159"/>
      <c r="AC816" s="159"/>
      <c r="AD816" s="159"/>
      <c r="AE816" s="159"/>
      <c r="AF816" s="159"/>
      <c r="AG816" s="159"/>
      <c r="AH816" s="159"/>
      <c r="AI816" s="9"/>
      <c r="AJ816" s="153"/>
      <c r="AK816" s="160"/>
      <c r="AL816" s="9"/>
    </row>
    <row r="817" ht="15.75" customHeight="1">
      <c r="A817" s="148"/>
      <c r="B817" s="149"/>
      <c r="C817" s="150"/>
      <c r="D817" s="150"/>
      <c r="E817" s="151"/>
      <c r="F817" s="149"/>
      <c r="G817" s="148"/>
      <c r="H817" s="148"/>
      <c r="I817" s="152"/>
      <c r="J817" s="152"/>
      <c r="K817" s="9"/>
      <c r="L817" s="153"/>
      <c r="M817" s="153"/>
      <c r="N817" s="153"/>
      <c r="O817" s="153"/>
      <c r="P817" s="154"/>
      <c r="Q817" s="155"/>
      <c r="R817" s="161"/>
      <c r="S817" s="157"/>
      <c r="T817" s="158"/>
      <c r="U817" s="158"/>
      <c r="V817" s="158"/>
      <c r="W817" s="157"/>
      <c r="X817" s="159"/>
      <c r="Y817" s="159"/>
      <c r="Z817" s="159"/>
      <c r="AA817" s="159"/>
      <c r="AB817" s="159"/>
      <c r="AC817" s="159"/>
      <c r="AD817" s="159"/>
      <c r="AE817" s="159"/>
      <c r="AF817" s="159"/>
      <c r="AG817" s="159"/>
      <c r="AH817" s="159"/>
      <c r="AI817" s="9"/>
      <c r="AJ817" s="153"/>
      <c r="AK817" s="160"/>
      <c r="AL817" s="9"/>
    </row>
    <row r="818" ht="15.75" customHeight="1">
      <c r="A818" s="148"/>
      <c r="B818" s="149"/>
      <c r="C818" s="150"/>
      <c r="D818" s="150"/>
      <c r="E818" s="151"/>
      <c r="F818" s="149"/>
      <c r="G818" s="148"/>
      <c r="H818" s="148"/>
      <c r="I818" s="152"/>
      <c r="J818" s="152"/>
      <c r="K818" s="9"/>
      <c r="L818" s="153"/>
      <c r="M818" s="153"/>
      <c r="N818" s="153"/>
      <c r="O818" s="153"/>
      <c r="P818" s="154"/>
      <c r="Q818" s="155"/>
      <c r="R818" s="161"/>
      <c r="S818" s="157"/>
      <c r="T818" s="158"/>
      <c r="U818" s="158"/>
      <c r="V818" s="158"/>
      <c r="W818" s="157"/>
      <c r="X818" s="159"/>
      <c r="Y818" s="159"/>
      <c r="Z818" s="159"/>
      <c r="AA818" s="159"/>
      <c r="AB818" s="159"/>
      <c r="AC818" s="159"/>
      <c r="AD818" s="159"/>
      <c r="AE818" s="159"/>
      <c r="AF818" s="159"/>
      <c r="AG818" s="159"/>
      <c r="AH818" s="159"/>
      <c r="AI818" s="9"/>
      <c r="AJ818" s="153"/>
      <c r="AK818" s="160"/>
      <c r="AL818" s="9"/>
    </row>
    <row r="819" ht="15.75" customHeight="1">
      <c r="A819" s="148"/>
      <c r="B819" s="149"/>
      <c r="C819" s="150"/>
      <c r="D819" s="150"/>
      <c r="E819" s="151"/>
      <c r="F819" s="149"/>
      <c r="G819" s="148"/>
      <c r="H819" s="148"/>
      <c r="I819" s="152"/>
      <c r="J819" s="152"/>
      <c r="K819" s="9"/>
      <c r="L819" s="153"/>
      <c r="M819" s="153"/>
      <c r="N819" s="153"/>
      <c r="O819" s="153"/>
      <c r="P819" s="154"/>
      <c r="Q819" s="155"/>
      <c r="R819" s="161"/>
      <c r="S819" s="157"/>
      <c r="T819" s="158"/>
      <c r="U819" s="158"/>
      <c r="V819" s="158"/>
      <c r="W819" s="157"/>
      <c r="X819" s="159"/>
      <c r="Y819" s="159"/>
      <c r="Z819" s="159"/>
      <c r="AA819" s="159"/>
      <c r="AB819" s="159"/>
      <c r="AC819" s="159"/>
      <c r="AD819" s="159"/>
      <c r="AE819" s="159"/>
      <c r="AF819" s="159"/>
      <c r="AG819" s="159"/>
      <c r="AH819" s="159"/>
      <c r="AI819" s="9"/>
      <c r="AJ819" s="153"/>
      <c r="AK819" s="160"/>
      <c r="AL819" s="9"/>
    </row>
    <row r="820" ht="15.75" customHeight="1">
      <c r="A820" s="148"/>
      <c r="B820" s="149"/>
      <c r="C820" s="150"/>
      <c r="D820" s="150"/>
      <c r="E820" s="151"/>
      <c r="F820" s="149"/>
      <c r="G820" s="148"/>
      <c r="H820" s="148"/>
      <c r="I820" s="152"/>
      <c r="J820" s="152"/>
      <c r="K820" s="9"/>
      <c r="L820" s="153"/>
      <c r="M820" s="153"/>
      <c r="N820" s="153"/>
      <c r="O820" s="153"/>
      <c r="P820" s="154"/>
      <c r="Q820" s="155"/>
      <c r="R820" s="161"/>
      <c r="S820" s="157"/>
      <c r="T820" s="158"/>
      <c r="U820" s="158"/>
      <c r="V820" s="158"/>
      <c r="W820" s="157"/>
      <c r="X820" s="159"/>
      <c r="Y820" s="159"/>
      <c r="Z820" s="159"/>
      <c r="AA820" s="159"/>
      <c r="AB820" s="159"/>
      <c r="AC820" s="159"/>
      <c r="AD820" s="159"/>
      <c r="AE820" s="159"/>
      <c r="AF820" s="159"/>
      <c r="AG820" s="159"/>
      <c r="AH820" s="159"/>
      <c r="AI820" s="9"/>
      <c r="AJ820" s="153"/>
      <c r="AK820" s="160"/>
      <c r="AL820" s="9"/>
    </row>
    <row r="821" ht="15.75" customHeight="1">
      <c r="A821" s="148"/>
      <c r="B821" s="149"/>
      <c r="C821" s="150"/>
      <c r="D821" s="150"/>
      <c r="E821" s="151"/>
      <c r="F821" s="149"/>
      <c r="G821" s="148"/>
      <c r="H821" s="148"/>
      <c r="I821" s="152"/>
      <c r="J821" s="152"/>
      <c r="K821" s="9"/>
      <c r="L821" s="153"/>
      <c r="M821" s="153"/>
      <c r="N821" s="153"/>
      <c r="O821" s="153"/>
      <c r="P821" s="154"/>
      <c r="Q821" s="155"/>
      <c r="R821" s="161"/>
      <c r="S821" s="157"/>
      <c r="T821" s="158"/>
      <c r="U821" s="158"/>
      <c r="V821" s="158"/>
      <c r="W821" s="157"/>
      <c r="X821" s="159"/>
      <c r="Y821" s="159"/>
      <c r="Z821" s="159"/>
      <c r="AA821" s="159"/>
      <c r="AB821" s="159"/>
      <c r="AC821" s="159"/>
      <c r="AD821" s="159"/>
      <c r="AE821" s="159"/>
      <c r="AF821" s="159"/>
      <c r="AG821" s="159"/>
      <c r="AH821" s="159"/>
      <c r="AI821" s="9"/>
      <c r="AJ821" s="153"/>
      <c r="AK821" s="160"/>
      <c r="AL821" s="9"/>
    </row>
    <row r="822" ht="15.75" customHeight="1">
      <c r="A822" s="148"/>
      <c r="B822" s="149"/>
      <c r="C822" s="150"/>
      <c r="D822" s="150"/>
      <c r="E822" s="151"/>
      <c r="F822" s="149"/>
      <c r="G822" s="148"/>
      <c r="H822" s="148"/>
      <c r="I822" s="152"/>
      <c r="J822" s="152"/>
      <c r="K822" s="9"/>
      <c r="L822" s="153"/>
      <c r="M822" s="153"/>
      <c r="N822" s="153"/>
      <c r="O822" s="153"/>
      <c r="P822" s="154"/>
      <c r="Q822" s="155"/>
      <c r="R822" s="161"/>
      <c r="S822" s="157"/>
      <c r="T822" s="158"/>
      <c r="U822" s="158"/>
      <c r="V822" s="158"/>
      <c r="W822" s="157"/>
      <c r="X822" s="159"/>
      <c r="Y822" s="159"/>
      <c r="Z822" s="159"/>
      <c r="AA822" s="159"/>
      <c r="AB822" s="159"/>
      <c r="AC822" s="159"/>
      <c r="AD822" s="159"/>
      <c r="AE822" s="159"/>
      <c r="AF822" s="159"/>
      <c r="AG822" s="159"/>
      <c r="AH822" s="159"/>
      <c r="AI822" s="9"/>
      <c r="AJ822" s="153"/>
      <c r="AK822" s="160"/>
      <c r="AL822" s="9"/>
    </row>
    <row r="823" ht="15.75" customHeight="1">
      <c r="A823" s="148"/>
      <c r="B823" s="149"/>
      <c r="C823" s="150"/>
      <c r="D823" s="150"/>
      <c r="E823" s="151"/>
      <c r="F823" s="149"/>
      <c r="G823" s="148"/>
      <c r="H823" s="148"/>
      <c r="I823" s="152"/>
      <c r="J823" s="152"/>
      <c r="K823" s="9"/>
      <c r="L823" s="153"/>
      <c r="M823" s="153"/>
      <c r="N823" s="153"/>
      <c r="O823" s="153"/>
      <c r="P823" s="154"/>
      <c r="Q823" s="155"/>
      <c r="R823" s="161"/>
      <c r="S823" s="157"/>
      <c r="T823" s="158"/>
      <c r="U823" s="158"/>
      <c r="V823" s="158"/>
      <c r="W823" s="157"/>
      <c r="X823" s="159"/>
      <c r="Y823" s="159"/>
      <c r="Z823" s="159"/>
      <c r="AA823" s="159"/>
      <c r="AB823" s="159"/>
      <c r="AC823" s="159"/>
      <c r="AD823" s="159"/>
      <c r="AE823" s="159"/>
      <c r="AF823" s="159"/>
      <c r="AG823" s="159"/>
      <c r="AH823" s="159"/>
      <c r="AI823" s="9"/>
      <c r="AJ823" s="153"/>
      <c r="AK823" s="160"/>
      <c r="AL823" s="9"/>
    </row>
    <row r="824" ht="15.75" customHeight="1">
      <c r="A824" s="148"/>
      <c r="B824" s="149"/>
      <c r="C824" s="150"/>
      <c r="D824" s="150"/>
      <c r="E824" s="151"/>
      <c r="F824" s="149"/>
      <c r="G824" s="148"/>
      <c r="H824" s="148"/>
      <c r="I824" s="152"/>
      <c r="J824" s="152"/>
      <c r="K824" s="9"/>
      <c r="L824" s="153"/>
      <c r="M824" s="153"/>
      <c r="N824" s="153"/>
      <c r="O824" s="153"/>
      <c r="P824" s="154"/>
      <c r="Q824" s="155"/>
      <c r="R824" s="161"/>
      <c r="S824" s="157"/>
      <c r="T824" s="158"/>
      <c r="U824" s="158"/>
      <c r="V824" s="158"/>
      <c r="W824" s="157"/>
      <c r="X824" s="159"/>
      <c r="Y824" s="159"/>
      <c r="Z824" s="159"/>
      <c r="AA824" s="159"/>
      <c r="AB824" s="159"/>
      <c r="AC824" s="159"/>
      <c r="AD824" s="159"/>
      <c r="AE824" s="159"/>
      <c r="AF824" s="159"/>
      <c r="AG824" s="159"/>
      <c r="AH824" s="159"/>
      <c r="AI824" s="9"/>
      <c r="AJ824" s="153"/>
      <c r="AK824" s="160"/>
      <c r="AL824" s="9"/>
    </row>
    <row r="825" ht="15.75" customHeight="1">
      <c r="A825" s="148"/>
      <c r="B825" s="149"/>
      <c r="C825" s="150"/>
      <c r="D825" s="150"/>
      <c r="E825" s="151"/>
      <c r="F825" s="149"/>
      <c r="G825" s="148"/>
      <c r="H825" s="148"/>
      <c r="I825" s="152"/>
      <c r="J825" s="152"/>
      <c r="K825" s="9"/>
      <c r="L825" s="153"/>
      <c r="M825" s="153"/>
      <c r="N825" s="153"/>
      <c r="O825" s="153"/>
      <c r="P825" s="154"/>
      <c r="Q825" s="155"/>
      <c r="R825" s="161"/>
      <c r="S825" s="157"/>
      <c r="T825" s="158"/>
      <c r="U825" s="158"/>
      <c r="V825" s="158"/>
      <c r="W825" s="157"/>
      <c r="X825" s="159"/>
      <c r="Y825" s="159"/>
      <c r="Z825" s="159"/>
      <c r="AA825" s="159"/>
      <c r="AB825" s="159"/>
      <c r="AC825" s="159"/>
      <c r="AD825" s="159"/>
      <c r="AE825" s="159"/>
      <c r="AF825" s="159"/>
      <c r="AG825" s="159"/>
      <c r="AH825" s="159"/>
      <c r="AI825" s="9"/>
      <c r="AJ825" s="153"/>
      <c r="AK825" s="160"/>
      <c r="AL825" s="9"/>
    </row>
    <row r="826" ht="15.75" customHeight="1">
      <c r="A826" s="148"/>
      <c r="B826" s="149"/>
      <c r="C826" s="150"/>
      <c r="D826" s="150"/>
      <c r="E826" s="151"/>
      <c r="F826" s="149"/>
      <c r="G826" s="148"/>
      <c r="H826" s="148"/>
      <c r="I826" s="152"/>
      <c r="J826" s="152"/>
      <c r="K826" s="9"/>
      <c r="L826" s="153"/>
      <c r="M826" s="153"/>
      <c r="N826" s="153"/>
      <c r="O826" s="153"/>
      <c r="P826" s="154"/>
      <c r="Q826" s="155"/>
      <c r="R826" s="161"/>
      <c r="S826" s="157"/>
      <c r="T826" s="158"/>
      <c r="U826" s="158"/>
      <c r="V826" s="158"/>
      <c r="W826" s="157"/>
      <c r="X826" s="159"/>
      <c r="Y826" s="159"/>
      <c r="Z826" s="159"/>
      <c r="AA826" s="159"/>
      <c r="AB826" s="159"/>
      <c r="AC826" s="159"/>
      <c r="AD826" s="159"/>
      <c r="AE826" s="159"/>
      <c r="AF826" s="159"/>
      <c r="AG826" s="159"/>
      <c r="AH826" s="159"/>
      <c r="AI826" s="9"/>
      <c r="AJ826" s="153"/>
      <c r="AK826" s="160"/>
      <c r="AL826" s="9"/>
    </row>
    <row r="827" ht="15.75" customHeight="1">
      <c r="A827" s="148"/>
      <c r="B827" s="149"/>
      <c r="C827" s="150"/>
      <c r="D827" s="150"/>
      <c r="E827" s="151"/>
      <c r="F827" s="149"/>
      <c r="G827" s="148"/>
      <c r="H827" s="148"/>
      <c r="I827" s="152"/>
      <c r="J827" s="152"/>
      <c r="K827" s="9"/>
      <c r="L827" s="153"/>
      <c r="M827" s="153"/>
      <c r="N827" s="153"/>
      <c r="O827" s="153"/>
      <c r="P827" s="154"/>
      <c r="Q827" s="155"/>
      <c r="R827" s="161"/>
      <c r="S827" s="157"/>
      <c r="T827" s="158"/>
      <c r="U827" s="158"/>
      <c r="V827" s="158"/>
      <c r="W827" s="157"/>
      <c r="X827" s="159"/>
      <c r="Y827" s="159"/>
      <c r="Z827" s="159"/>
      <c r="AA827" s="159"/>
      <c r="AB827" s="159"/>
      <c r="AC827" s="159"/>
      <c r="AD827" s="159"/>
      <c r="AE827" s="159"/>
      <c r="AF827" s="159"/>
      <c r="AG827" s="159"/>
      <c r="AH827" s="159"/>
      <c r="AI827" s="9"/>
      <c r="AJ827" s="153"/>
      <c r="AK827" s="160"/>
      <c r="AL827" s="9"/>
    </row>
    <row r="828" ht="15.75" customHeight="1">
      <c r="A828" s="148"/>
      <c r="B828" s="149"/>
      <c r="C828" s="150"/>
      <c r="D828" s="150"/>
      <c r="E828" s="151"/>
      <c r="F828" s="149"/>
      <c r="G828" s="148"/>
      <c r="H828" s="148"/>
      <c r="I828" s="152"/>
      <c r="J828" s="152"/>
      <c r="K828" s="9"/>
      <c r="L828" s="153"/>
      <c r="M828" s="153"/>
      <c r="N828" s="153"/>
      <c r="O828" s="153"/>
      <c r="P828" s="154"/>
      <c r="Q828" s="155"/>
      <c r="R828" s="161"/>
      <c r="S828" s="157"/>
      <c r="T828" s="158"/>
      <c r="U828" s="158"/>
      <c r="V828" s="158"/>
      <c r="W828" s="157"/>
      <c r="X828" s="159"/>
      <c r="Y828" s="159"/>
      <c r="Z828" s="159"/>
      <c r="AA828" s="159"/>
      <c r="AB828" s="159"/>
      <c r="AC828" s="159"/>
      <c r="AD828" s="159"/>
      <c r="AE828" s="159"/>
      <c r="AF828" s="159"/>
      <c r="AG828" s="159"/>
      <c r="AH828" s="159"/>
      <c r="AI828" s="9"/>
      <c r="AJ828" s="153"/>
      <c r="AK828" s="160"/>
      <c r="AL828" s="9"/>
    </row>
    <row r="829" ht="15.75" customHeight="1">
      <c r="A829" s="148"/>
      <c r="B829" s="149"/>
      <c r="C829" s="150"/>
      <c r="D829" s="150"/>
      <c r="E829" s="151"/>
      <c r="F829" s="149"/>
      <c r="G829" s="148"/>
      <c r="H829" s="148"/>
      <c r="I829" s="152"/>
      <c r="J829" s="152"/>
      <c r="K829" s="9"/>
      <c r="L829" s="153"/>
      <c r="M829" s="153"/>
      <c r="N829" s="153"/>
      <c r="O829" s="153"/>
      <c r="P829" s="154"/>
      <c r="Q829" s="155"/>
      <c r="R829" s="161"/>
      <c r="S829" s="157"/>
      <c r="T829" s="158"/>
      <c r="U829" s="158"/>
      <c r="V829" s="158"/>
      <c r="W829" s="157"/>
      <c r="X829" s="159"/>
      <c r="Y829" s="159"/>
      <c r="Z829" s="159"/>
      <c r="AA829" s="159"/>
      <c r="AB829" s="159"/>
      <c r="AC829" s="159"/>
      <c r="AD829" s="159"/>
      <c r="AE829" s="159"/>
      <c r="AF829" s="159"/>
      <c r="AG829" s="159"/>
      <c r="AH829" s="159"/>
      <c r="AI829" s="9"/>
      <c r="AJ829" s="153"/>
      <c r="AK829" s="160"/>
      <c r="AL829" s="9"/>
    </row>
    <row r="830" ht="15.75" customHeight="1">
      <c r="A830" s="148"/>
      <c r="B830" s="149"/>
      <c r="C830" s="150"/>
      <c r="D830" s="150"/>
      <c r="E830" s="151"/>
      <c r="F830" s="149"/>
      <c r="G830" s="148"/>
      <c r="H830" s="148"/>
      <c r="I830" s="152"/>
      <c r="J830" s="152"/>
      <c r="K830" s="9"/>
      <c r="L830" s="153"/>
      <c r="M830" s="153"/>
      <c r="N830" s="153"/>
      <c r="O830" s="153"/>
      <c r="P830" s="154"/>
      <c r="Q830" s="155"/>
      <c r="R830" s="161"/>
      <c r="S830" s="157"/>
      <c r="T830" s="158"/>
      <c r="U830" s="158"/>
      <c r="V830" s="158"/>
      <c r="W830" s="157"/>
      <c r="X830" s="159"/>
      <c r="Y830" s="159"/>
      <c r="Z830" s="159"/>
      <c r="AA830" s="159"/>
      <c r="AB830" s="159"/>
      <c r="AC830" s="159"/>
      <c r="AD830" s="159"/>
      <c r="AE830" s="159"/>
      <c r="AF830" s="159"/>
      <c r="AG830" s="159"/>
      <c r="AH830" s="159"/>
      <c r="AI830" s="9"/>
      <c r="AJ830" s="153"/>
      <c r="AK830" s="160"/>
      <c r="AL830" s="9"/>
    </row>
    <row r="831" ht="15.75" customHeight="1">
      <c r="A831" s="148"/>
      <c r="B831" s="149"/>
      <c r="C831" s="150"/>
      <c r="D831" s="150"/>
      <c r="E831" s="151"/>
      <c r="F831" s="149"/>
      <c r="G831" s="148"/>
      <c r="H831" s="148"/>
      <c r="I831" s="152"/>
      <c r="J831" s="152"/>
      <c r="K831" s="9"/>
      <c r="L831" s="153"/>
      <c r="M831" s="153"/>
      <c r="N831" s="153"/>
      <c r="O831" s="153"/>
      <c r="P831" s="154"/>
      <c r="Q831" s="155"/>
      <c r="R831" s="161"/>
      <c r="S831" s="157"/>
      <c r="T831" s="158"/>
      <c r="U831" s="158"/>
      <c r="V831" s="158"/>
      <c r="W831" s="157"/>
      <c r="X831" s="159"/>
      <c r="Y831" s="159"/>
      <c r="Z831" s="159"/>
      <c r="AA831" s="159"/>
      <c r="AB831" s="159"/>
      <c r="AC831" s="159"/>
      <c r="AD831" s="159"/>
      <c r="AE831" s="159"/>
      <c r="AF831" s="159"/>
      <c r="AG831" s="159"/>
      <c r="AH831" s="159"/>
      <c r="AI831" s="9"/>
      <c r="AJ831" s="153"/>
      <c r="AK831" s="160"/>
      <c r="AL831" s="9"/>
    </row>
    <row r="832" ht="15.75" customHeight="1">
      <c r="A832" s="148"/>
      <c r="B832" s="149"/>
      <c r="C832" s="150"/>
      <c r="D832" s="150"/>
      <c r="E832" s="151"/>
      <c r="F832" s="149"/>
      <c r="G832" s="148"/>
      <c r="H832" s="148"/>
      <c r="I832" s="152"/>
      <c r="J832" s="152"/>
      <c r="K832" s="9"/>
      <c r="L832" s="153"/>
      <c r="M832" s="153"/>
      <c r="N832" s="153"/>
      <c r="O832" s="153"/>
      <c r="P832" s="154"/>
      <c r="Q832" s="155"/>
      <c r="R832" s="161"/>
      <c r="S832" s="157"/>
      <c r="T832" s="158"/>
      <c r="U832" s="158"/>
      <c r="V832" s="158"/>
      <c r="W832" s="157"/>
      <c r="X832" s="159"/>
      <c r="Y832" s="159"/>
      <c r="Z832" s="159"/>
      <c r="AA832" s="159"/>
      <c r="AB832" s="159"/>
      <c r="AC832" s="159"/>
      <c r="AD832" s="159"/>
      <c r="AE832" s="159"/>
      <c r="AF832" s="159"/>
      <c r="AG832" s="159"/>
      <c r="AH832" s="159"/>
      <c r="AI832" s="9"/>
      <c r="AJ832" s="153"/>
      <c r="AK832" s="160"/>
      <c r="AL832" s="9"/>
    </row>
    <row r="833" ht="15.75" customHeight="1">
      <c r="A833" s="148"/>
      <c r="B833" s="149"/>
      <c r="C833" s="150"/>
      <c r="D833" s="150"/>
      <c r="E833" s="151"/>
      <c r="F833" s="149"/>
      <c r="G833" s="148"/>
      <c r="H833" s="148"/>
      <c r="I833" s="152"/>
      <c r="J833" s="152"/>
      <c r="K833" s="9"/>
      <c r="L833" s="153"/>
      <c r="M833" s="153"/>
      <c r="N833" s="153"/>
      <c r="O833" s="153"/>
      <c r="P833" s="154"/>
      <c r="Q833" s="155"/>
      <c r="R833" s="161"/>
      <c r="S833" s="157"/>
      <c r="T833" s="158"/>
      <c r="U833" s="158"/>
      <c r="V833" s="158"/>
      <c r="W833" s="157"/>
      <c r="X833" s="159"/>
      <c r="Y833" s="159"/>
      <c r="Z833" s="159"/>
      <c r="AA833" s="159"/>
      <c r="AB833" s="159"/>
      <c r="AC833" s="159"/>
      <c r="AD833" s="159"/>
      <c r="AE833" s="159"/>
      <c r="AF833" s="159"/>
      <c r="AG833" s="159"/>
      <c r="AH833" s="159"/>
      <c r="AI833" s="9"/>
      <c r="AJ833" s="153"/>
      <c r="AK833" s="160"/>
      <c r="AL833" s="9"/>
    </row>
    <row r="834" ht="15.75" customHeight="1">
      <c r="A834" s="148"/>
      <c r="B834" s="149"/>
      <c r="C834" s="150"/>
      <c r="D834" s="150"/>
      <c r="E834" s="151"/>
      <c r="F834" s="149"/>
      <c r="G834" s="148"/>
      <c r="H834" s="148"/>
      <c r="I834" s="152"/>
      <c r="J834" s="152"/>
      <c r="K834" s="9"/>
      <c r="L834" s="153"/>
      <c r="M834" s="153"/>
      <c r="N834" s="153"/>
      <c r="O834" s="153"/>
      <c r="P834" s="154"/>
      <c r="Q834" s="155"/>
      <c r="R834" s="161"/>
      <c r="S834" s="157"/>
      <c r="T834" s="158"/>
      <c r="U834" s="158"/>
      <c r="V834" s="158"/>
      <c r="W834" s="157"/>
      <c r="X834" s="159"/>
      <c r="Y834" s="159"/>
      <c r="Z834" s="159"/>
      <c r="AA834" s="159"/>
      <c r="AB834" s="159"/>
      <c r="AC834" s="159"/>
      <c r="AD834" s="159"/>
      <c r="AE834" s="159"/>
      <c r="AF834" s="159"/>
      <c r="AG834" s="159"/>
      <c r="AH834" s="159"/>
      <c r="AI834" s="9"/>
      <c r="AJ834" s="153"/>
      <c r="AK834" s="160"/>
      <c r="AL834" s="9"/>
    </row>
    <row r="835" ht="15.75" customHeight="1">
      <c r="A835" s="148"/>
      <c r="B835" s="149"/>
      <c r="C835" s="150"/>
      <c r="D835" s="150"/>
      <c r="E835" s="151"/>
      <c r="F835" s="149"/>
      <c r="G835" s="148"/>
      <c r="H835" s="148"/>
      <c r="I835" s="152"/>
      <c r="J835" s="152"/>
      <c r="K835" s="9"/>
      <c r="L835" s="153"/>
      <c r="M835" s="153"/>
      <c r="N835" s="153"/>
      <c r="O835" s="153"/>
      <c r="P835" s="154"/>
      <c r="Q835" s="155"/>
      <c r="R835" s="161"/>
      <c r="S835" s="157"/>
      <c r="T835" s="158"/>
      <c r="U835" s="158"/>
      <c r="V835" s="158"/>
      <c r="W835" s="157"/>
      <c r="X835" s="159"/>
      <c r="Y835" s="159"/>
      <c r="Z835" s="159"/>
      <c r="AA835" s="159"/>
      <c r="AB835" s="159"/>
      <c r="AC835" s="159"/>
      <c r="AD835" s="159"/>
      <c r="AE835" s="159"/>
      <c r="AF835" s="159"/>
      <c r="AG835" s="159"/>
      <c r="AH835" s="159"/>
      <c r="AI835" s="9"/>
      <c r="AJ835" s="153"/>
      <c r="AK835" s="160"/>
      <c r="AL835" s="9"/>
    </row>
    <row r="836" ht="15.75" customHeight="1">
      <c r="A836" s="148"/>
      <c r="B836" s="149"/>
      <c r="C836" s="150"/>
      <c r="D836" s="150"/>
      <c r="E836" s="151"/>
      <c r="F836" s="149"/>
      <c r="G836" s="148"/>
      <c r="H836" s="148"/>
      <c r="I836" s="152"/>
      <c r="J836" s="152"/>
      <c r="K836" s="9"/>
      <c r="L836" s="153"/>
      <c r="M836" s="153"/>
      <c r="N836" s="153"/>
      <c r="O836" s="153"/>
      <c r="P836" s="154"/>
      <c r="Q836" s="155"/>
      <c r="R836" s="161"/>
      <c r="S836" s="157"/>
      <c r="T836" s="158"/>
      <c r="U836" s="158"/>
      <c r="V836" s="158"/>
      <c r="W836" s="157"/>
      <c r="X836" s="159"/>
      <c r="Y836" s="159"/>
      <c r="Z836" s="159"/>
      <c r="AA836" s="159"/>
      <c r="AB836" s="159"/>
      <c r="AC836" s="159"/>
      <c r="AD836" s="159"/>
      <c r="AE836" s="159"/>
      <c r="AF836" s="159"/>
      <c r="AG836" s="159"/>
      <c r="AH836" s="159"/>
      <c r="AI836" s="9"/>
      <c r="AJ836" s="153"/>
      <c r="AK836" s="160"/>
      <c r="AL836" s="9"/>
    </row>
    <row r="837" ht="15.75" customHeight="1">
      <c r="A837" s="148"/>
      <c r="B837" s="149"/>
      <c r="C837" s="150"/>
      <c r="D837" s="150"/>
      <c r="E837" s="151"/>
      <c r="F837" s="149"/>
      <c r="G837" s="148"/>
      <c r="H837" s="148"/>
      <c r="I837" s="152"/>
      <c r="J837" s="152"/>
      <c r="K837" s="9"/>
      <c r="L837" s="153"/>
      <c r="M837" s="153"/>
      <c r="N837" s="153"/>
      <c r="O837" s="153"/>
      <c r="P837" s="154"/>
      <c r="Q837" s="155"/>
      <c r="R837" s="161"/>
      <c r="S837" s="157"/>
      <c r="T837" s="158"/>
      <c r="U837" s="158"/>
      <c r="V837" s="158"/>
      <c r="W837" s="157"/>
      <c r="X837" s="159"/>
      <c r="Y837" s="159"/>
      <c r="Z837" s="159"/>
      <c r="AA837" s="159"/>
      <c r="AB837" s="159"/>
      <c r="AC837" s="159"/>
      <c r="AD837" s="159"/>
      <c r="AE837" s="159"/>
      <c r="AF837" s="159"/>
      <c r="AG837" s="159"/>
      <c r="AH837" s="159"/>
      <c r="AI837" s="9"/>
      <c r="AJ837" s="153"/>
      <c r="AK837" s="160"/>
      <c r="AL837" s="9"/>
    </row>
    <row r="838" ht="15.75" customHeight="1">
      <c r="A838" s="148"/>
      <c r="B838" s="149"/>
      <c r="C838" s="150"/>
      <c r="D838" s="150"/>
      <c r="E838" s="151"/>
      <c r="F838" s="149"/>
      <c r="G838" s="148"/>
      <c r="H838" s="148"/>
      <c r="I838" s="152"/>
      <c r="J838" s="152"/>
      <c r="K838" s="9"/>
      <c r="L838" s="153"/>
      <c r="M838" s="153"/>
      <c r="N838" s="153"/>
      <c r="O838" s="153"/>
      <c r="P838" s="154"/>
      <c r="Q838" s="155"/>
      <c r="R838" s="161"/>
      <c r="S838" s="157"/>
      <c r="T838" s="158"/>
      <c r="U838" s="158"/>
      <c r="V838" s="158"/>
      <c r="W838" s="157"/>
      <c r="X838" s="159"/>
      <c r="Y838" s="159"/>
      <c r="Z838" s="159"/>
      <c r="AA838" s="159"/>
      <c r="AB838" s="159"/>
      <c r="AC838" s="159"/>
      <c r="AD838" s="159"/>
      <c r="AE838" s="159"/>
      <c r="AF838" s="159"/>
      <c r="AG838" s="159"/>
      <c r="AH838" s="159"/>
      <c r="AI838" s="9"/>
      <c r="AJ838" s="153"/>
      <c r="AK838" s="160"/>
      <c r="AL838" s="9"/>
    </row>
    <row r="839" ht="15.75" customHeight="1">
      <c r="A839" s="148"/>
      <c r="B839" s="149"/>
      <c r="C839" s="150"/>
      <c r="D839" s="150"/>
      <c r="E839" s="151"/>
      <c r="F839" s="149"/>
      <c r="G839" s="148"/>
      <c r="H839" s="148"/>
      <c r="I839" s="152"/>
      <c r="J839" s="152"/>
      <c r="K839" s="9"/>
      <c r="L839" s="153"/>
      <c r="M839" s="153"/>
      <c r="N839" s="153"/>
      <c r="O839" s="153"/>
      <c r="P839" s="154"/>
      <c r="Q839" s="155"/>
      <c r="R839" s="161"/>
      <c r="S839" s="157"/>
      <c r="T839" s="158"/>
      <c r="U839" s="158"/>
      <c r="V839" s="158"/>
      <c r="W839" s="157"/>
      <c r="X839" s="159"/>
      <c r="Y839" s="159"/>
      <c r="Z839" s="159"/>
      <c r="AA839" s="159"/>
      <c r="AB839" s="159"/>
      <c r="AC839" s="159"/>
      <c r="AD839" s="159"/>
      <c r="AE839" s="159"/>
      <c r="AF839" s="159"/>
      <c r="AG839" s="159"/>
      <c r="AH839" s="159"/>
      <c r="AI839" s="9"/>
      <c r="AJ839" s="153"/>
      <c r="AK839" s="160"/>
      <c r="AL839" s="9"/>
    </row>
    <row r="840" ht="15.75" customHeight="1">
      <c r="A840" s="148"/>
      <c r="B840" s="149"/>
      <c r="C840" s="150"/>
      <c r="D840" s="150"/>
      <c r="E840" s="151"/>
      <c r="F840" s="149"/>
      <c r="G840" s="148"/>
      <c r="H840" s="148"/>
      <c r="I840" s="152"/>
      <c r="J840" s="152"/>
      <c r="K840" s="9"/>
      <c r="L840" s="153"/>
      <c r="M840" s="153"/>
      <c r="N840" s="153"/>
      <c r="O840" s="153"/>
      <c r="P840" s="154"/>
      <c r="Q840" s="155"/>
      <c r="R840" s="161"/>
      <c r="S840" s="157"/>
      <c r="T840" s="158"/>
      <c r="U840" s="158"/>
      <c r="V840" s="158"/>
      <c r="W840" s="157"/>
      <c r="X840" s="159"/>
      <c r="Y840" s="159"/>
      <c r="Z840" s="159"/>
      <c r="AA840" s="159"/>
      <c r="AB840" s="159"/>
      <c r="AC840" s="159"/>
      <c r="AD840" s="159"/>
      <c r="AE840" s="159"/>
      <c r="AF840" s="159"/>
      <c r="AG840" s="159"/>
      <c r="AH840" s="159"/>
      <c r="AI840" s="9"/>
      <c r="AJ840" s="153"/>
      <c r="AK840" s="160"/>
      <c r="AL840" s="9"/>
    </row>
    <row r="841" ht="15.75" customHeight="1">
      <c r="A841" s="148"/>
      <c r="B841" s="149"/>
      <c r="C841" s="150"/>
      <c r="D841" s="150"/>
      <c r="E841" s="151"/>
      <c r="F841" s="149"/>
      <c r="G841" s="148"/>
      <c r="H841" s="148"/>
      <c r="I841" s="152"/>
      <c r="J841" s="152"/>
      <c r="K841" s="9"/>
      <c r="L841" s="153"/>
      <c r="M841" s="153"/>
      <c r="N841" s="153"/>
      <c r="O841" s="153"/>
      <c r="P841" s="154"/>
      <c r="Q841" s="155"/>
      <c r="R841" s="161"/>
      <c r="S841" s="157"/>
      <c r="T841" s="158"/>
      <c r="U841" s="158"/>
      <c r="V841" s="158"/>
      <c r="W841" s="157"/>
      <c r="X841" s="159"/>
      <c r="Y841" s="159"/>
      <c r="Z841" s="159"/>
      <c r="AA841" s="159"/>
      <c r="AB841" s="159"/>
      <c r="AC841" s="159"/>
      <c r="AD841" s="159"/>
      <c r="AE841" s="159"/>
      <c r="AF841" s="159"/>
      <c r="AG841" s="159"/>
      <c r="AH841" s="159"/>
      <c r="AI841" s="9"/>
      <c r="AJ841" s="153"/>
      <c r="AK841" s="160"/>
      <c r="AL841" s="9"/>
    </row>
    <row r="842" ht="15.75" customHeight="1">
      <c r="A842" s="148"/>
      <c r="B842" s="149"/>
      <c r="C842" s="150"/>
      <c r="D842" s="150"/>
      <c r="E842" s="151"/>
      <c r="F842" s="149"/>
      <c r="G842" s="148"/>
      <c r="H842" s="148"/>
      <c r="I842" s="152"/>
      <c r="J842" s="152"/>
      <c r="K842" s="9"/>
      <c r="L842" s="153"/>
      <c r="M842" s="153"/>
      <c r="N842" s="153"/>
      <c r="O842" s="153"/>
      <c r="P842" s="154"/>
      <c r="Q842" s="155"/>
      <c r="R842" s="161"/>
      <c r="S842" s="157"/>
      <c r="T842" s="158"/>
      <c r="U842" s="158"/>
      <c r="V842" s="158"/>
      <c r="W842" s="157"/>
      <c r="X842" s="159"/>
      <c r="Y842" s="159"/>
      <c r="Z842" s="159"/>
      <c r="AA842" s="159"/>
      <c r="AB842" s="159"/>
      <c r="AC842" s="159"/>
      <c r="AD842" s="159"/>
      <c r="AE842" s="159"/>
      <c r="AF842" s="159"/>
      <c r="AG842" s="159"/>
      <c r="AH842" s="159"/>
      <c r="AI842" s="9"/>
      <c r="AJ842" s="153"/>
      <c r="AK842" s="160"/>
      <c r="AL842" s="9"/>
    </row>
    <row r="843" ht="15.75" customHeight="1">
      <c r="A843" s="148"/>
      <c r="B843" s="149"/>
      <c r="C843" s="150"/>
      <c r="D843" s="150"/>
      <c r="E843" s="151"/>
      <c r="F843" s="149"/>
      <c r="G843" s="148"/>
      <c r="H843" s="148"/>
      <c r="I843" s="152"/>
      <c r="J843" s="152"/>
      <c r="K843" s="9"/>
      <c r="L843" s="153"/>
      <c r="M843" s="153"/>
      <c r="N843" s="153"/>
      <c r="O843" s="153"/>
      <c r="P843" s="154"/>
      <c r="Q843" s="155"/>
      <c r="R843" s="161"/>
      <c r="S843" s="157"/>
      <c r="T843" s="158"/>
      <c r="U843" s="158"/>
      <c r="V843" s="158"/>
      <c r="W843" s="157"/>
      <c r="X843" s="159"/>
      <c r="Y843" s="159"/>
      <c r="Z843" s="159"/>
      <c r="AA843" s="159"/>
      <c r="AB843" s="159"/>
      <c r="AC843" s="159"/>
      <c r="AD843" s="159"/>
      <c r="AE843" s="159"/>
      <c r="AF843" s="159"/>
      <c r="AG843" s="159"/>
      <c r="AH843" s="159"/>
      <c r="AI843" s="9"/>
      <c r="AJ843" s="153"/>
      <c r="AK843" s="160"/>
      <c r="AL843" s="9"/>
    </row>
    <row r="844" ht="15.75" customHeight="1">
      <c r="A844" s="148"/>
      <c r="B844" s="149"/>
      <c r="C844" s="150"/>
      <c r="D844" s="150"/>
      <c r="E844" s="151"/>
      <c r="F844" s="149"/>
      <c r="G844" s="148"/>
      <c r="H844" s="148"/>
      <c r="I844" s="152"/>
      <c r="J844" s="152"/>
      <c r="K844" s="9"/>
      <c r="L844" s="153"/>
      <c r="M844" s="153"/>
      <c r="N844" s="153"/>
      <c r="O844" s="153"/>
      <c r="P844" s="154"/>
      <c r="Q844" s="155"/>
      <c r="R844" s="161"/>
      <c r="S844" s="157"/>
      <c r="T844" s="158"/>
      <c r="U844" s="158"/>
      <c r="V844" s="158"/>
      <c r="W844" s="157"/>
      <c r="X844" s="159"/>
      <c r="Y844" s="159"/>
      <c r="Z844" s="159"/>
      <c r="AA844" s="159"/>
      <c r="AB844" s="159"/>
      <c r="AC844" s="159"/>
      <c r="AD844" s="159"/>
      <c r="AE844" s="159"/>
      <c r="AF844" s="159"/>
      <c r="AG844" s="159"/>
      <c r="AH844" s="159"/>
      <c r="AI844" s="9"/>
      <c r="AJ844" s="153"/>
      <c r="AK844" s="160"/>
      <c r="AL844" s="9"/>
    </row>
    <row r="845" ht="15.75" customHeight="1">
      <c r="A845" s="148"/>
      <c r="B845" s="149"/>
      <c r="C845" s="150"/>
      <c r="D845" s="150"/>
      <c r="E845" s="151"/>
      <c r="F845" s="149"/>
      <c r="G845" s="148"/>
      <c r="H845" s="148"/>
      <c r="I845" s="152"/>
      <c r="J845" s="152"/>
      <c r="K845" s="9"/>
      <c r="L845" s="153"/>
      <c r="M845" s="153"/>
      <c r="N845" s="153"/>
      <c r="O845" s="153"/>
      <c r="P845" s="154"/>
      <c r="Q845" s="155"/>
      <c r="R845" s="161"/>
      <c r="S845" s="157"/>
      <c r="T845" s="158"/>
      <c r="U845" s="158"/>
      <c r="V845" s="158"/>
      <c r="W845" s="157"/>
      <c r="X845" s="159"/>
      <c r="Y845" s="159"/>
      <c r="Z845" s="159"/>
      <c r="AA845" s="159"/>
      <c r="AB845" s="159"/>
      <c r="AC845" s="159"/>
      <c r="AD845" s="159"/>
      <c r="AE845" s="159"/>
      <c r="AF845" s="159"/>
      <c r="AG845" s="159"/>
      <c r="AH845" s="159"/>
      <c r="AI845" s="9"/>
      <c r="AJ845" s="153"/>
      <c r="AK845" s="160"/>
      <c r="AL845" s="9"/>
    </row>
    <row r="846" ht="15.75" customHeight="1">
      <c r="A846" s="148"/>
      <c r="B846" s="149"/>
      <c r="C846" s="150"/>
      <c r="D846" s="150"/>
      <c r="E846" s="151"/>
      <c r="F846" s="149"/>
      <c r="G846" s="148"/>
      <c r="H846" s="148"/>
      <c r="I846" s="152"/>
      <c r="J846" s="152"/>
      <c r="K846" s="9"/>
      <c r="L846" s="153"/>
      <c r="M846" s="153"/>
      <c r="N846" s="153"/>
      <c r="O846" s="153"/>
      <c r="P846" s="154"/>
      <c r="Q846" s="155"/>
      <c r="R846" s="161"/>
      <c r="S846" s="157"/>
      <c r="T846" s="158"/>
      <c r="U846" s="158"/>
      <c r="V846" s="158"/>
      <c r="W846" s="157"/>
      <c r="X846" s="159"/>
      <c r="Y846" s="159"/>
      <c r="Z846" s="159"/>
      <c r="AA846" s="159"/>
      <c r="AB846" s="159"/>
      <c r="AC846" s="159"/>
      <c r="AD846" s="159"/>
      <c r="AE846" s="159"/>
      <c r="AF846" s="159"/>
      <c r="AG846" s="159"/>
      <c r="AH846" s="159"/>
      <c r="AI846" s="9"/>
      <c r="AJ846" s="153"/>
      <c r="AK846" s="160"/>
      <c r="AL846" s="9"/>
    </row>
    <row r="847" ht="15.75" customHeight="1">
      <c r="A847" s="148"/>
      <c r="B847" s="149"/>
      <c r="C847" s="150"/>
      <c r="D847" s="150"/>
      <c r="E847" s="151"/>
      <c r="F847" s="149"/>
      <c r="G847" s="148"/>
      <c r="H847" s="148"/>
      <c r="I847" s="152"/>
      <c r="J847" s="152"/>
      <c r="K847" s="9"/>
      <c r="L847" s="153"/>
      <c r="M847" s="153"/>
      <c r="N847" s="153"/>
      <c r="O847" s="153"/>
      <c r="P847" s="154"/>
      <c r="Q847" s="155"/>
      <c r="R847" s="161"/>
      <c r="S847" s="157"/>
      <c r="T847" s="158"/>
      <c r="U847" s="158"/>
      <c r="V847" s="158"/>
      <c r="W847" s="157"/>
      <c r="X847" s="159"/>
      <c r="Y847" s="159"/>
      <c r="Z847" s="159"/>
      <c r="AA847" s="159"/>
      <c r="AB847" s="159"/>
      <c r="AC847" s="159"/>
      <c r="AD847" s="159"/>
      <c r="AE847" s="159"/>
      <c r="AF847" s="159"/>
      <c r="AG847" s="159"/>
      <c r="AH847" s="159"/>
      <c r="AI847" s="9"/>
      <c r="AJ847" s="153"/>
      <c r="AK847" s="160"/>
      <c r="AL847" s="9"/>
    </row>
    <row r="848" ht="15.75" customHeight="1">
      <c r="A848" s="148"/>
      <c r="B848" s="149"/>
      <c r="C848" s="150"/>
      <c r="D848" s="150"/>
      <c r="E848" s="151"/>
      <c r="F848" s="149"/>
      <c r="G848" s="148"/>
      <c r="H848" s="148"/>
      <c r="I848" s="152"/>
      <c r="J848" s="152"/>
      <c r="K848" s="9"/>
      <c r="L848" s="153"/>
      <c r="M848" s="153"/>
      <c r="N848" s="153"/>
      <c r="O848" s="153"/>
      <c r="P848" s="154"/>
      <c r="Q848" s="155"/>
      <c r="R848" s="161"/>
      <c r="S848" s="157"/>
      <c r="T848" s="158"/>
      <c r="U848" s="158"/>
      <c r="V848" s="158"/>
      <c r="W848" s="157"/>
      <c r="X848" s="159"/>
      <c r="Y848" s="159"/>
      <c r="Z848" s="159"/>
      <c r="AA848" s="159"/>
      <c r="AB848" s="159"/>
      <c r="AC848" s="159"/>
      <c r="AD848" s="159"/>
      <c r="AE848" s="159"/>
      <c r="AF848" s="159"/>
      <c r="AG848" s="159"/>
      <c r="AH848" s="159"/>
      <c r="AI848" s="9"/>
      <c r="AJ848" s="153"/>
      <c r="AK848" s="160"/>
      <c r="AL848" s="9"/>
    </row>
    <row r="849" ht="15.75" customHeight="1">
      <c r="A849" s="148"/>
      <c r="B849" s="149"/>
      <c r="C849" s="150"/>
      <c r="D849" s="150"/>
      <c r="E849" s="151"/>
      <c r="F849" s="149"/>
      <c r="G849" s="148"/>
      <c r="H849" s="148"/>
      <c r="I849" s="152"/>
      <c r="J849" s="152"/>
      <c r="K849" s="9"/>
      <c r="L849" s="153"/>
      <c r="M849" s="153"/>
      <c r="N849" s="153"/>
      <c r="O849" s="153"/>
      <c r="P849" s="154"/>
      <c r="Q849" s="155"/>
      <c r="R849" s="161"/>
      <c r="S849" s="157"/>
      <c r="T849" s="158"/>
      <c r="U849" s="158"/>
      <c r="V849" s="158"/>
      <c r="W849" s="157"/>
      <c r="X849" s="159"/>
      <c r="Y849" s="159"/>
      <c r="Z849" s="159"/>
      <c r="AA849" s="159"/>
      <c r="AB849" s="159"/>
      <c r="AC849" s="159"/>
      <c r="AD849" s="159"/>
      <c r="AE849" s="159"/>
      <c r="AF849" s="159"/>
      <c r="AG849" s="159"/>
      <c r="AH849" s="159"/>
      <c r="AI849" s="9"/>
      <c r="AJ849" s="153"/>
      <c r="AK849" s="160"/>
      <c r="AL849" s="9"/>
    </row>
    <row r="850" ht="15.75" customHeight="1">
      <c r="A850" s="148"/>
      <c r="B850" s="149"/>
      <c r="C850" s="150"/>
      <c r="D850" s="150"/>
      <c r="E850" s="151"/>
      <c r="F850" s="149"/>
      <c r="G850" s="148"/>
      <c r="H850" s="148"/>
      <c r="I850" s="152"/>
      <c r="J850" s="152"/>
      <c r="K850" s="9"/>
      <c r="L850" s="153"/>
      <c r="M850" s="153"/>
      <c r="N850" s="153"/>
      <c r="O850" s="153"/>
      <c r="P850" s="154"/>
      <c r="Q850" s="155"/>
      <c r="R850" s="161"/>
      <c r="S850" s="157"/>
      <c r="T850" s="158"/>
      <c r="U850" s="158"/>
      <c r="V850" s="158"/>
      <c r="W850" s="157"/>
      <c r="X850" s="159"/>
      <c r="Y850" s="159"/>
      <c r="Z850" s="159"/>
      <c r="AA850" s="159"/>
      <c r="AB850" s="159"/>
      <c r="AC850" s="159"/>
      <c r="AD850" s="159"/>
      <c r="AE850" s="159"/>
      <c r="AF850" s="159"/>
      <c r="AG850" s="159"/>
      <c r="AH850" s="159"/>
      <c r="AI850" s="9"/>
      <c r="AJ850" s="153"/>
      <c r="AK850" s="160"/>
      <c r="AL850" s="9"/>
    </row>
    <row r="851" ht="15.75" customHeight="1">
      <c r="A851" s="148"/>
      <c r="B851" s="149"/>
      <c r="C851" s="150"/>
      <c r="D851" s="150"/>
      <c r="E851" s="151"/>
      <c r="F851" s="149"/>
      <c r="G851" s="148"/>
      <c r="H851" s="148"/>
      <c r="I851" s="152"/>
      <c r="J851" s="152"/>
      <c r="K851" s="9"/>
      <c r="L851" s="153"/>
      <c r="M851" s="153"/>
      <c r="N851" s="153"/>
      <c r="O851" s="153"/>
      <c r="P851" s="154"/>
      <c r="Q851" s="155"/>
      <c r="R851" s="161"/>
      <c r="S851" s="157"/>
      <c r="T851" s="158"/>
      <c r="U851" s="158"/>
      <c r="V851" s="158"/>
      <c r="W851" s="157"/>
      <c r="X851" s="159"/>
      <c r="Y851" s="159"/>
      <c r="Z851" s="159"/>
      <c r="AA851" s="159"/>
      <c r="AB851" s="159"/>
      <c r="AC851" s="159"/>
      <c r="AD851" s="159"/>
      <c r="AE851" s="159"/>
      <c r="AF851" s="159"/>
      <c r="AG851" s="159"/>
      <c r="AH851" s="159"/>
      <c r="AI851" s="9"/>
      <c r="AJ851" s="153"/>
      <c r="AK851" s="160"/>
      <c r="AL851" s="9"/>
    </row>
    <row r="852" ht="15.75" customHeight="1">
      <c r="A852" s="148"/>
      <c r="B852" s="149"/>
      <c r="C852" s="150"/>
      <c r="D852" s="150"/>
      <c r="E852" s="151"/>
      <c r="F852" s="149"/>
      <c r="G852" s="148"/>
      <c r="H852" s="148"/>
      <c r="I852" s="152"/>
      <c r="J852" s="152"/>
      <c r="K852" s="9"/>
      <c r="L852" s="153"/>
      <c r="M852" s="153"/>
      <c r="N852" s="153"/>
      <c r="O852" s="153"/>
      <c r="P852" s="154"/>
      <c r="Q852" s="155"/>
      <c r="R852" s="161"/>
      <c r="S852" s="157"/>
      <c r="T852" s="158"/>
      <c r="U852" s="158"/>
      <c r="V852" s="158"/>
      <c r="W852" s="157"/>
      <c r="X852" s="159"/>
      <c r="Y852" s="159"/>
      <c r="Z852" s="159"/>
      <c r="AA852" s="159"/>
      <c r="AB852" s="159"/>
      <c r="AC852" s="159"/>
      <c r="AD852" s="159"/>
      <c r="AE852" s="159"/>
      <c r="AF852" s="159"/>
      <c r="AG852" s="159"/>
      <c r="AH852" s="159"/>
      <c r="AI852" s="9"/>
      <c r="AJ852" s="153"/>
      <c r="AK852" s="160"/>
      <c r="AL852" s="9"/>
    </row>
    <row r="853" ht="15.75" customHeight="1">
      <c r="A853" s="148"/>
      <c r="B853" s="149"/>
      <c r="C853" s="150"/>
      <c r="D853" s="150"/>
      <c r="E853" s="151"/>
      <c r="F853" s="149"/>
      <c r="G853" s="148"/>
      <c r="H853" s="148"/>
      <c r="I853" s="152"/>
      <c r="J853" s="152"/>
      <c r="K853" s="9"/>
      <c r="L853" s="153"/>
      <c r="M853" s="153"/>
      <c r="N853" s="153"/>
      <c r="O853" s="153"/>
      <c r="P853" s="154"/>
      <c r="Q853" s="155"/>
      <c r="R853" s="161"/>
      <c r="S853" s="157"/>
      <c r="T853" s="158"/>
      <c r="U853" s="158"/>
      <c r="V853" s="158"/>
      <c r="W853" s="157"/>
      <c r="X853" s="159"/>
      <c r="Y853" s="159"/>
      <c r="Z853" s="159"/>
      <c r="AA853" s="159"/>
      <c r="AB853" s="159"/>
      <c r="AC853" s="159"/>
      <c r="AD853" s="159"/>
      <c r="AE853" s="159"/>
      <c r="AF853" s="159"/>
      <c r="AG853" s="159"/>
      <c r="AH853" s="159"/>
      <c r="AI853" s="9"/>
      <c r="AJ853" s="153"/>
      <c r="AK853" s="160"/>
      <c r="AL853" s="9"/>
    </row>
    <row r="854" ht="15.75" customHeight="1">
      <c r="A854" s="148"/>
      <c r="B854" s="149"/>
      <c r="C854" s="150"/>
      <c r="D854" s="150"/>
      <c r="E854" s="151"/>
      <c r="F854" s="149"/>
      <c r="G854" s="148"/>
      <c r="H854" s="148"/>
      <c r="I854" s="152"/>
      <c r="J854" s="152"/>
      <c r="K854" s="9"/>
      <c r="L854" s="153"/>
      <c r="M854" s="153"/>
      <c r="N854" s="153"/>
      <c r="O854" s="153"/>
      <c r="P854" s="154"/>
      <c r="Q854" s="155"/>
      <c r="R854" s="161"/>
      <c r="S854" s="157"/>
      <c r="T854" s="158"/>
      <c r="U854" s="158"/>
      <c r="V854" s="158"/>
      <c r="W854" s="157"/>
      <c r="X854" s="159"/>
      <c r="Y854" s="159"/>
      <c r="Z854" s="159"/>
      <c r="AA854" s="159"/>
      <c r="AB854" s="159"/>
      <c r="AC854" s="159"/>
      <c r="AD854" s="159"/>
      <c r="AE854" s="159"/>
      <c r="AF854" s="159"/>
      <c r="AG854" s="159"/>
      <c r="AH854" s="159"/>
      <c r="AI854" s="9"/>
      <c r="AJ854" s="153"/>
      <c r="AK854" s="160"/>
      <c r="AL854" s="9"/>
    </row>
    <row r="855" ht="15.75" customHeight="1">
      <c r="A855" s="148"/>
      <c r="B855" s="149"/>
      <c r="C855" s="150"/>
      <c r="D855" s="150"/>
      <c r="E855" s="151"/>
      <c r="F855" s="149"/>
      <c r="G855" s="148"/>
      <c r="H855" s="148"/>
      <c r="I855" s="152"/>
      <c r="J855" s="152"/>
      <c r="K855" s="9"/>
      <c r="L855" s="153"/>
      <c r="M855" s="153"/>
      <c r="N855" s="153"/>
      <c r="O855" s="153"/>
      <c r="P855" s="154"/>
      <c r="Q855" s="155"/>
      <c r="R855" s="161"/>
      <c r="S855" s="157"/>
      <c r="T855" s="158"/>
      <c r="U855" s="158"/>
      <c r="V855" s="158"/>
      <c r="W855" s="157"/>
      <c r="X855" s="159"/>
      <c r="Y855" s="159"/>
      <c r="Z855" s="159"/>
      <c r="AA855" s="159"/>
      <c r="AB855" s="159"/>
      <c r="AC855" s="159"/>
      <c r="AD855" s="159"/>
      <c r="AE855" s="159"/>
      <c r="AF855" s="159"/>
      <c r="AG855" s="159"/>
      <c r="AH855" s="159"/>
      <c r="AI855" s="9"/>
      <c r="AJ855" s="153"/>
      <c r="AK855" s="160"/>
      <c r="AL855" s="9"/>
    </row>
    <row r="856" ht="15.75" customHeight="1">
      <c r="A856" s="148"/>
      <c r="B856" s="149"/>
      <c r="C856" s="150"/>
      <c r="D856" s="150"/>
      <c r="E856" s="151"/>
      <c r="F856" s="149"/>
      <c r="G856" s="148"/>
      <c r="H856" s="148"/>
      <c r="I856" s="152"/>
      <c r="J856" s="152"/>
      <c r="K856" s="9"/>
      <c r="L856" s="153"/>
      <c r="M856" s="153"/>
      <c r="N856" s="153"/>
      <c r="O856" s="153"/>
      <c r="P856" s="154"/>
      <c r="Q856" s="155"/>
      <c r="R856" s="161"/>
      <c r="S856" s="157"/>
      <c r="T856" s="158"/>
      <c r="U856" s="158"/>
      <c r="V856" s="158"/>
      <c r="W856" s="157"/>
      <c r="X856" s="159"/>
      <c r="Y856" s="159"/>
      <c r="Z856" s="159"/>
      <c r="AA856" s="159"/>
      <c r="AB856" s="159"/>
      <c r="AC856" s="159"/>
      <c r="AD856" s="159"/>
      <c r="AE856" s="159"/>
      <c r="AF856" s="159"/>
      <c r="AG856" s="159"/>
      <c r="AH856" s="159"/>
      <c r="AI856" s="9"/>
      <c r="AJ856" s="153"/>
      <c r="AK856" s="160"/>
      <c r="AL856" s="9"/>
    </row>
    <row r="857" ht="15.75" customHeight="1">
      <c r="A857" s="148"/>
      <c r="B857" s="149"/>
      <c r="C857" s="150"/>
      <c r="D857" s="150"/>
      <c r="E857" s="151"/>
      <c r="F857" s="149"/>
      <c r="G857" s="148"/>
      <c r="H857" s="148"/>
      <c r="I857" s="152"/>
      <c r="J857" s="152"/>
      <c r="K857" s="9"/>
      <c r="L857" s="153"/>
      <c r="M857" s="153"/>
      <c r="N857" s="153"/>
      <c r="O857" s="153"/>
      <c r="P857" s="154"/>
      <c r="Q857" s="155"/>
      <c r="R857" s="161"/>
      <c r="S857" s="157"/>
      <c r="T857" s="158"/>
      <c r="U857" s="158"/>
      <c r="V857" s="158"/>
      <c r="W857" s="157"/>
      <c r="X857" s="159"/>
      <c r="Y857" s="159"/>
      <c r="Z857" s="159"/>
      <c r="AA857" s="159"/>
      <c r="AB857" s="159"/>
      <c r="AC857" s="159"/>
      <c r="AD857" s="159"/>
      <c r="AE857" s="159"/>
      <c r="AF857" s="159"/>
      <c r="AG857" s="159"/>
      <c r="AH857" s="159"/>
      <c r="AI857" s="9"/>
      <c r="AJ857" s="153"/>
      <c r="AK857" s="160"/>
      <c r="AL857" s="9"/>
    </row>
    <row r="858" ht="15.75" customHeight="1">
      <c r="A858" s="148"/>
      <c r="B858" s="149"/>
      <c r="C858" s="150"/>
      <c r="D858" s="150"/>
      <c r="E858" s="151"/>
      <c r="F858" s="149"/>
      <c r="G858" s="148"/>
      <c r="H858" s="148"/>
      <c r="I858" s="152"/>
      <c r="J858" s="152"/>
      <c r="K858" s="9"/>
      <c r="L858" s="153"/>
      <c r="M858" s="153"/>
      <c r="N858" s="153"/>
      <c r="O858" s="153"/>
      <c r="P858" s="154"/>
      <c r="Q858" s="155"/>
      <c r="R858" s="161"/>
      <c r="S858" s="157"/>
      <c r="T858" s="158"/>
      <c r="U858" s="158"/>
      <c r="V858" s="158"/>
      <c r="W858" s="157"/>
      <c r="X858" s="159"/>
      <c r="Y858" s="159"/>
      <c r="Z858" s="159"/>
      <c r="AA858" s="159"/>
      <c r="AB858" s="159"/>
      <c r="AC858" s="159"/>
      <c r="AD858" s="159"/>
      <c r="AE858" s="159"/>
      <c r="AF858" s="159"/>
      <c r="AG858" s="159"/>
      <c r="AH858" s="159"/>
      <c r="AI858" s="9"/>
      <c r="AJ858" s="153"/>
      <c r="AK858" s="160"/>
      <c r="AL858" s="9"/>
    </row>
    <row r="859" ht="15.75" customHeight="1">
      <c r="A859" s="148"/>
      <c r="B859" s="149"/>
      <c r="C859" s="150"/>
      <c r="D859" s="150"/>
      <c r="E859" s="151"/>
      <c r="F859" s="149"/>
      <c r="G859" s="148"/>
      <c r="H859" s="148"/>
      <c r="I859" s="152"/>
      <c r="J859" s="152"/>
      <c r="K859" s="9"/>
      <c r="L859" s="153"/>
      <c r="M859" s="153"/>
      <c r="N859" s="153"/>
      <c r="O859" s="153"/>
      <c r="P859" s="154"/>
      <c r="Q859" s="155"/>
      <c r="R859" s="161"/>
      <c r="S859" s="157"/>
      <c r="T859" s="158"/>
      <c r="U859" s="158"/>
      <c r="V859" s="158"/>
      <c r="W859" s="157"/>
      <c r="X859" s="159"/>
      <c r="Y859" s="159"/>
      <c r="Z859" s="159"/>
      <c r="AA859" s="159"/>
      <c r="AB859" s="159"/>
      <c r="AC859" s="159"/>
      <c r="AD859" s="159"/>
      <c r="AE859" s="159"/>
      <c r="AF859" s="159"/>
      <c r="AG859" s="159"/>
      <c r="AH859" s="159"/>
      <c r="AI859" s="9"/>
      <c r="AJ859" s="153"/>
      <c r="AK859" s="160"/>
      <c r="AL859" s="9"/>
    </row>
    <row r="860" ht="15.75" customHeight="1">
      <c r="A860" s="148"/>
      <c r="B860" s="149"/>
      <c r="C860" s="150"/>
      <c r="D860" s="150"/>
      <c r="E860" s="151"/>
      <c r="F860" s="149"/>
      <c r="G860" s="148"/>
      <c r="H860" s="148"/>
      <c r="I860" s="152"/>
      <c r="J860" s="152"/>
      <c r="K860" s="9"/>
      <c r="L860" s="153"/>
      <c r="M860" s="153"/>
      <c r="N860" s="153"/>
      <c r="O860" s="153"/>
      <c r="P860" s="154"/>
      <c r="Q860" s="155"/>
      <c r="R860" s="161"/>
      <c r="S860" s="157"/>
      <c r="T860" s="158"/>
      <c r="U860" s="158"/>
      <c r="V860" s="158"/>
      <c r="W860" s="157"/>
      <c r="X860" s="159"/>
      <c r="Y860" s="159"/>
      <c r="Z860" s="159"/>
      <c r="AA860" s="159"/>
      <c r="AB860" s="159"/>
      <c r="AC860" s="159"/>
      <c r="AD860" s="159"/>
      <c r="AE860" s="159"/>
      <c r="AF860" s="159"/>
      <c r="AG860" s="159"/>
      <c r="AH860" s="159"/>
      <c r="AI860" s="9"/>
      <c r="AJ860" s="153"/>
      <c r="AK860" s="160"/>
      <c r="AL860" s="9"/>
    </row>
    <row r="861" ht="15.75" customHeight="1">
      <c r="A861" s="148"/>
      <c r="B861" s="149"/>
      <c r="C861" s="150"/>
      <c r="D861" s="150"/>
      <c r="E861" s="151"/>
      <c r="F861" s="149"/>
      <c r="G861" s="148"/>
      <c r="H861" s="148"/>
      <c r="I861" s="152"/>
      <c r="J861" s="152"/>
      <c r="K861" s="9"/>
      <c r="L861" s="153"/>
      <c r="M861" s="153"/>
      <c r="N861" s="153"/>
      <c r="O861" s="153"/>
      <c r="P861" s="154"/>
      <c r="Q861" s="155"/>
      <c r="R861" s="161"/>
      <c r="S861" s="157"/>
      <c r="T861" s="158"/>
      <c r="U861" s="158"/>
      <c r="V861" s="158"/>
      <c r="W861" s="157"/>
      <c r="X861" s="159"/>
      <c r="Y861" s="159"/>
      <c r="Z861" s="159"/>
      <c r="AA861" s="159"/>
      <c r="AB861" s="159"/>
      <c r="AC861" s="159"/>
      <c r="AD861" s="159"/>
      <c r="AE861" s="159"/>
      <c r="AF861" s="159"/>
      <c r="AG861" s="159"/>
      <c r="AH861" s="159"/>
      <c r="AI861" s="9"/>
      <c r="AJ861" s="153"/>
      <c r="AK861" s="160"/>
      <c r="AL861" s="9"/>
    </row>
    <row r="862" ht="15.75" customHeight="1">
      <c r="A862" s="148"/>
      <c r="B862" s="149"/>
      <c r="C862" s="150"/>
      <c r="D862" s="150"/>
      <c r="E862" s="151"/>
      <c r="F862" s="149"/>
      <c r="G862" s="148"/>
      <c r="H862" s="148"/>
      <c r="I862" s="152"/>
      <c r="J862" s="152"/>
      <c r="K862" s="9"/>
      <c r="L862" s="153"/>
      <c r="M862" s="153"/>
      <c r="N862" s="153"/>
      <c r="O862" s="153"/>
      <c r="P862" s="154"/>
      <c r="Q862" s="155"/>
      <c r="R862" s="161"/>
      <c r="S862" s="157"/>
      <c r="T862" s="158"/>
      <c r="U862" s="158"/>
      <c r="V862" s="158"/>
      <c r="W862" s="157"/>
      <c r="X862" s="159"/>
      <c r="Y862" s="159"/>
      <c r="Z862" s="159"/>
      <c r="AA862" s="159"/>
      <c r="AB862" s="159"/>
      <c r="AC862" s="159"/>
      <c r="AD862" s="159"/>
      <c r="AE862" s="159"/>
      <c r="AF862" s="159"/>
      <c r="AG862" s="159"/>
      <c r="AH862" s="159"/>
      <c r="AI862" s="9"/>
      <c r="AJ862" s="153"/>
      <c r="AK862" s="160"/>
      <c r="AL862" s="9"/>
    </row>
    <row r="863" ht="15.75" customHeight="1">
      <c r="A863" s="148"/>
      <c r="B863" s="149"/>
      <c r="C863" s="150"/>
      <c r="D863" s="150"/>
      <c r="E863" s="151"/>
      <c r="F863" s="149"/>
      <c r="G863" s="148"/>
      <c r="H863" s="148"/>
      <c r="I863" s="152"/>
      <c r="J863" s="152"/>
      <c r="K863" s="9"/>
      <c r="L863" s="153"/>
      <c r="M863" s="153"/>
      <c r="N863" s="153"/>
      <c r="O863" s="153"/>
      <c r="P863" s="154"/>
      <c r="Q863" s="155"/>
      <c r="R863" s="161"/>
      <c r="S863" s="157"/>
      <c r="T863" s="158"/>
      <c r="U863" s="158"/>
      <c r="V863" s="158"/>
      <c r="W863" s="157"/>
      <c r="X863" s="159"/>
      <c r="Y863" s="159"/>
      <c r="Z863" s="159"/>
      <c r="AA863" s="159"/>
      <c r="AB863" s="159"/>
      <c r="AC863" s="159"/>
      <c r="AD863" s="159"/>
      <c r="AE863" s="159"/>
      <c r="AF863" s="159"/>
      <c r="AG863" s="159"/>
      <c r="AH863" s="159"/>
      <c r="AI863" s="9"/>
      <c r="AJ863" s="153"/>
      <c r="AK863" s="160"/>
      <c r="AL863" s="9"/>
    </row>
    <row r="864" ht="15.75" customHeight="1">
      <c r="A864" s="148"/>
      <c r="B864" s="149"/>
      <c r="C864" s="150"/>
      <c r="D864" s="150"/>
      <c r="E864" s="151"/>
      <c r="F864" s="149"/>
      <c r="G864" s="148"/>
      <c r="H864" s="148"/>
      <c r="I864" s="152"/>
      <c r="J864" s="152"/>
      <c r="K864" s="9"/>
      <c r="L864" s="153"/>
      <c r="M864" s="153"/>
      <c r="N864" s="153"/>
      <c r="O864" s="153"/>
      <c r="P864" s="154"/>
      <c r="Q864" s="155"/>
      <c r="R864" s="161"/>
      <c r="S864" s="157"/>
      <c r="T864" s="158"/>
      <c r="U864" s="158"/>
      <c r="V864" s="158"/>
      <c r="W864" s="157"/>
      <c r="X864" s="159"/>
      <c r="Y864" s="159"/>
      <c r="Z864" s="159"/>
      <c r="AA864" s="159"/>
      <c r="AB864" s="159"/>
      <c r="AC864" s="159"/>
      <c r="AD864" s="159"/>
      <c r="AE864" s="159"/>
      <c r="AF864" s="159"/>
      <c r="AG864" s="159"/>
      <c r="AH864" s="159"/>
      <c r="AI864" s="9"/>
      <c r="AJ864" s="153"/>
      <c r="AK864" s="160"/>
      <c r="AL864" s="9"/>
    </row>
    <row r="865" ht="15.75" customHeight="1">
      <c r="A865" s="148"/>
      <c r="B865" s="149"/>
      <c r="C865" s="150"/>
      <c r="D865" s="150"/>
      <c r="E865" s="151"/>
      <c r="F865" s="149"/>
      <c r="G865" s="148"/>
      <c r="H865" s="148"/>
      <c r="I865" s="152"/>
      <c r="J865" s="152"/>
      <c r="K865" s="9"/>
      <c r="L865" s="153"/>
      <c r="M865" s="153"/>
      <c r="N865" s="153"/>
      <c r="O865" s="153"/>
      <c r="P865" s="154"/>
      <c r="Q865" s="155"/>
      <c r="R865" s="161"/>
      <c r="S865" s="157"/>
      <c r="T865" s="158"/>
      <c r="U865" s="158"/>
      <c r="V865" s="158"/>
      <c r="W865" s="157"/>
      <c r="X865" s="159"/>
      <c r="Y865" s="159"/>
      <c r="Z865" s="159"/>
      <c r="AA865" s="159"/>
      <c r="AB865" s="159"/>
      <c r="AC865" s="159"/>
      <c r="AD865" s="159"/>
      <c r="AE865" s="159"/>
      <c r="AF865" s="159"/>
      <c r="AG865" s="159"/>
      <c r="AH865" s="159"/>
      <c r="AI865" s="9"/>
      <c r="AJ865" s="153"/>
      <c r="AK865" s="160"/>
      <c r="AL865" s="9"/>
    </row>
    <row r="866" ht="15.75" customHeight="1">
      <c r="A866" s="148"/>
      <c r="B866" s="149"/>
      <c r="C866" s="150"/>
      <c r="D866" s="150"/>
      <c r="E866" s="151"/>
      <c r="F866" s="149"/>
      <c r="G866" s="148"/>
      <c r="H866" s="148"/>
      <c r="I866" s="152"/>
      <c r="J866" s="152"/>
      <c r="K866" s="9"/>
      <c r="L866" s="153"/>
      <c r="M866" s="153"/>
      <c r="N866" s="153"/>
      <c r="O866" s="153"/>
      <c r="P866" s="154"/>
      <c r="Q866" s="155"/>
      <c r="R866" s="161"/>
      <c r="S866" s="157"/>
      <c r="T866" s="158"/>
      <c r="U866" s="158"/>
      <c r="V866" s="158"/>
      <c r="W866" s="157"/>
      <c r="X866" s="159"/>
      <c r="Y866" s="159"/>
      <c r="Z866" s="159"/>
      <c r="AA866" s="159"/>
      <c r="AB866" s="159"/>
      <c r="AC866" s="159"/>
      <c r="AD866" s="159"/>
      <c r="AE866" s="159"/>
      <c r="AF866" s="159"/>
      <c r="AG866" s="159"/>
      <c r="AH866" s="159"/>
      <c r="AI866" s="9"/>
      <c r="AJ866" s="153"/>
      <c r="AK866" s="160"/>
      <c r="AL866" s="9"/>
    </row>
    <row r="867" ht="15.75" customHeight="1">
      <c r="A867" s="148"/>
      <c r="B867" s="149"/>
      <c r="C867" s="150"/>
      <c r="D867" s="150"/>
      <c r="E867" s="151"/>
      <c r="F867" s="149"/>
      <c r="G867" s="148"/>
      <c r="H867" s="148"/>
      <c r="I867" s="152"/>
      <c r="J867" s="152"/>
      <c r="K867" s="9"/>
      <c r="L867" s="153"/>
      <c r="M867" s="153"/>
      <c r="N867" s="153"/>
      <c r="O867" s="153"/>
      <c r="P867" s="154"/>
      <c r="Q867" s="155"/>
      <c r="R867" s="161"/>
      <c r="S867" s="157"/>
      <c r="T867" s="158"/>
      <c r="U867" s="158"/>
      <c r="V867" s="158"/>
      <c r="W867" s="157"/>
      <c r="X867" s="159"/>
      <c r="Y867" s="159"/>
      <c r="Z867" s="159"/>
      <c r="AA867" s="159"/>
      <c r="AB867" s="159"/>
      <c r="AC867" s="159"/>
      <c r="AD867" s="159"/>
      <c r="AE867" s="159"/>
      <c r="AF867" s="159"/>
      <c r="AG867" s="159"/>
      <c r="AH867" s="159"/>
      <c r="AI867" s="9"/>
      <c r="AJ867" s="153"/>
      <c r="AK867" s="160"/>
      <c r="AL867" s="9"/>
    </row>
    <row r="868" ht="15.75" customHeight="1">
      <c r="A868" s="148"/>
      <c r="B868" s="149"/>
      <c r="C868" s="150"/>
      <c r="D868" s="150"/>
      <c r="E868" s="151"/>
      <c r="F868" s="149"/>
      <c r="G868" s="148"/>
      <c r="H868" s="148"/>
      <c r="I868" s="152"/>
      <c r="J868" s="152"/>
      <c r="K868" s="9"/>
      <c r="L868" s="153"/>
      <c r="M868" s="153"/>
      <c r="N868" s="153"/>
      <c r="O868" s="153"/>
      <c r="P868" s="154"/>
      <c r="Q868" s="155"/>
      <c r="R868" s="161"/>
      <c r="S868" s="157"/>
      <c r="T868" s="158"/>
      <c r="U868" s="158"/>
      <c r="V868" s="158"/>
      <c r="W868" s="157"/>
      <c r="X868" s="159"/>
      <c r="Y868" s="159"/>
      <c r="Z868" s="159"/>
      <c r="AA868" s="159"/>
      <c r="AB868" s="159"/>
      <c r="AC868" s="159"/>
      <c r="AD868" s="159"/>
      <c r="AE868" s="159"/>
      <c r="AF868" s="159"/>
      <c r="AG868" s="159"/>
      <c r="AH868" s="159"/>
      <c r="AI868" s="9"/>
      <c r="AJ868" s="153"/>
      <c r="AK868" s="160"/>
      <c r="AL868" s="9"/>
    </row>
    <row r="869" ht="15.75" customHeight="1">
      <c r="A869" s="148"/>
      <c r="B869" s="149"/>
      <c r="C869" s="150"/>
      <c r="D869" s="150"/>
      <c r="E869" s="151"/>
      <c r="F869" s="149"/>
      <c r="G869" s="148"/>
      <c r="H869" s="148"/>
      <c r="I869" s="152"/>
      <c r="J869" s="152"/>
      <c r="K869" s="9"/>
      <c r="L869" s="153"/>
      <c r="M869" s="153"/>
      <c r="N869" s="153"/>
      <c r="O869" s="153"/>
      <c r="P869" s="154"/>
      <c r="Q869" s="155"/>
      <c r="R869" s="161"/>
      <c r="S869" s="157"/>
      <c r="T869" s="158"/>
      <c r="U869" s="158"/>
      <c r="V869" s="158"/>
      <c r="W869" s="157"/>
      <c r="X869" s="159"/>
      <c r="Y869" s="159"/>
      <c r="Z869" s="159"/>
      <c r="AA869" s="159"/>
      <c r="AB869" s="159"/>
      <c r="AC869" s="159"/>
      <c r="AD869" s="159"/>
      <c r="AE869" s="159"/>
      <c r="AF869" s="159"/>
      <c r="AG869" s="159"/>
      <c r="AH869" s="159"/>
      <c r="AI869" s="9"/>
      <c r="AJ869" s="153"/>
      <c r="AK869" s="160"/>
      <c r="AL869" s="9"/>
    </row>
    <row r="870" ht="15.75" customHeight="1">
      <c r="A870" s="148"/>
      <c r="B870" s="149"/>
      <c r="C870" s="150"/>
      <c r="D870" s="150"/>
      <c r="E870" s="151"/>
      <c r="F870" s="149"/>
      <c r="G870" s="148"/>
      <c r="H870" s="148"/>
      <c r="I870" s="152"/>
      <c r="J870" s="152"/>
      <c r="K870" s="9"/>
      <c r="L870" s="153"/>
      <c r="M870" s="153"/>
      <c r="N870" s="153"/>
      <c r="O870" s="153"/>
      <c r="P870" s="154"/>
      <c r="Q870" s="155"/>
      <c r="R870" s="161"/>
      <c r="S870" s="157"/>
      <c r="T870" s="158"/>
      <c r="U870" s="158"/>
      <c r="V870" s="158"/>
      <c r="W870" s="157"/>
      <c r="X870" s="159"/>
      <c r="Y870" s="159"/>
      <c r="Z870" s="159"/>
      <c r="AA870" s="159"/>
      <c r="AB870" s="159"/>
      <c r="AC870" s="159"/>
      <c r="AD870" s="159"/>
      <c r="AE870" s="159"/>
      <c r="AF870" s="159"/>
      <c r="AG870" s="159"/>
      <c r="AH870" s="159"/>
      <c r="AI870" s="9"/>
      <c r="AJ870" s="153"/>
      <c r="AK870" s="160"/>
      <c r="AL870" s="9"/>
    </row>
    <row r="871" ht="15.75" customHeight="1">
      <c r="A871" s="148"/>
      <c r="B871" s="149"/>
      <c r="C871" s="150"/>
      <c r="D871" s="150"/>
      <c r="E871" s="151"/>
      <c r="F871" s="149"/>
      <c r="G871" s="148"/>
      <c r="H871" s="148"/>
      <c r="I871" s="152"/>
      <c r="J871" s="152"/>
      <c r="K871" s="9"/>
      <c r="L871" s="153"/>
      <c r="M871" s="153"/>
      <c r="N871" s="153"/>
      <c r="O871" s="153"/>
      <c r="P871" s="154"/>
      <c r="Q871" s="155"/>
      <c r="R871" s="161"/>
      <c r="S871" s="157"/>
      <c r="T871" s="158"/>
      <c r="U871" s="158"/>
      <c r="V871" s="158"/>
      <c r="W871" s="157"/>
      <c r="X871" s="159"/>
      <c r="Y871" s="159"/>
      <c r="Z871" s="159"/>
      <c r="AA871" s="159"/>
      <c r="AB871" s="159"/>
      <c r="AC871" s="159"/>
      <c r="AD871" s="159"/>
      <c r="AE871" s="159"/>
      <c r="AF871" s="159"/>
      <c r="AG871" s="159"/>
      <c r="AH871" s="159"/>
      <c r="AI871" s="9"/>
      <c r="AJ871" s="153"/>
      <c r="AK871" s="160"/>
      <c r="AL871" s="9"/>
    </row>
    <row r="872" ht="15.75" customHeight="1">
      <c r="A872" s="148"/>
      <c r="B872" s="149"/>
      <c r="C872" s="150"/>
      <c r="D872" s="150"/>
      <c r="E872" s="151"/>
      <c r="F872" s="149"/>
      <c r="G872" s="148"/>
      <c r="H872" s="148"/>
      <c r="I872" s="152"/>
      <c r="J872" s="152"/>
      <c r="K872" s="9"/>
      <c r="L872" s="153"/>
      <c r="M872" s="153"/>
      <c r="N872" s="153"/>
      <c r="O872" s="153"/>
      <c r="P872" s="154"/>
      <c r="Q872" s="155"/>
      <c r="R872" s="161"/>
      <c r="S872" s="157"/>
      <c r="T872" s="158"/>
      <c r="U872" s="158"/>
      <c r="V872" s="158"/>
      <c r="W872" s="157"/>
      <c r="X872" s="159"/>
      <c r="Y872" s="159"/>
      <c r="Z872" s="159"/>
      <c r="AA872" s="159"/>
      <c r="AB872" s="159"/>
      <c r="AC872" s="159"/>
      <c r="AD872" s="159"/>
      <c r="AE872" s="159"/>
      <c r="AF872" s="159"/>
      <c r="AG872" s="159"/>
      <c r="AH872" s="159"/>
      <c r="AI872" s="9"/>
      <c r="AJ872" s="153"/>
      <c r="AK872" s="160"/>
      <c r="AL872" s="9"/>
    </row>
    <row r="873" ht="15.75" customHeight="1">
      <c r="A873" s="148"/>
      <c r="B873" s="149"/>
      <c r="C873" s="150"/>
      <c r="D873" s="150"/>
      <c r="E873" s="151"/>
      <c r="F873" s="149"/>
      <c r="G873" s="148"/>
      <c r="H873" s="148"/>
      <c r="I873" s="152"/>
      <c r="J873" s="152"/>
      <c r="K873" s="9"/>
      <c r="L873" s="153"/>
      <c r="M873" s="153"/>
      <c r="N873" s="153"/>
      <c r="O873" s="153"/>
      <c r="P873" s="154"/>
      <c r="Q873" s="155"/>
      <c r="R873" s="161"/>
      <c r="S873" s="157"/>
      <c r="T873" s="158"/>
      <c r="U873" s="158"/>
      <c r="V873" s="158"/>
      <c r="W873" s="157"/>
      <c r="X873" s="159"/>
      <c r="Y873" s="159"/>
      <c r="Z873" s="159"/>
      <c r="AA873" s="159"/>
      <c r="AB873" s="159"/>
      <c r="AC873" s="159"/>
      <c r="AD873" s="159"/>
      <c r="AE873" s="159"/>
      <c r="AF873" s="159"/>
      <c r="AG873" s="159"/>
      <c r="AH873" s="159"/>
      <c r="AI873" s="9"/>
      <c r="AJ873" s="153"/>
      <c r="AK873" s="160"/>
      <c r="AL873" s="9"/>
    </row>
    <row r="874" ht="15.75" customHeight="1">
      <c r="A874" s="148"/>
      <c r="B874" s="149"/>
      <c r="C874" s="150"/>
      <c r="D874" s="150"/>
      <c r="E874" s="151"/>
      <c r="F874" s="149"/>
      <c r="G874" s="148"/>
      <c r="H874" s="148"/>
      <c r="I874" s="152"/>
      <c r="J874" s="152"/>
      <c r="K874" s="9"/>
      <c r="L874" s="153"/>
      <c r="M874" s="153"/>
      <c r="N874" s="153"/>
      <c r="O874" s="153"/>
      <c r="P874" s="154"/>
      <c r="Q874" s="155"/>
      <c r="R874" s="161"/>
      <c r="S874" s="157"/>
      <c r="T874" s="158"/>
      <c r="U874" s="158"/>
      <c r="V874" s="158"/>
      <c r="W874" s="157"/>
      <c r="X874" s="159"/>
      <c r="Y874" s="159"/>
      <c r="Z874" s="159"/>
      <c r="AA874" s="159"/>
      <c r="AB874" s="159"/>
      <c r="AC874" s="159"/>
      <c r="AD874" s="159"/>
      <c r="AE874" s="159"/>
      <c r="AF874" s="159"/>
      <c r="AG874" s="159"/>
      <c r="AH874" s="159"/>
      <c r="AI874" s="9"/>
      <c r="AJ874" s="153"/>
      <c r="AK874" s="160"/>
      <c r="AL874" s="9"/>
    </row>
    <row r="875" ht="15.75" customHeight="1">
      <c r="A875" s="148"/>
      <c r="B875" s="149"/>
      <c r="C875" s="150"/>
      <c r="D875" s="150"/>
      <c r="E875" s="151"/>
      <c r="F875" s="149"/>
      <c r="G875" s="148"/>
      <c r="H875" s="148"/>
      <c r="I875" s="152"/>
      <c r="J875" s="152"/>
      <c r="K875" s="9"/>
      <c r="L875" s="153"/>
      <c r="M875" s="153"/>
      <c r="N875" s="153"/>
      <c r="O875" s="153"/>
      <c r="P875" s="154"/>
      <c r="Q875" s="155"/>
      <c r="R875" s="161"/>
      <c r="S875" s="157"/>
      <c r="T875" s="158"/>
      <c r="U875" s="158"/>
      <c r="V875" s="158"/>
      <c r="W875" s="157"/>
      <c r="X875" s="159"/>
      <c r="Y875" s="159"/>
      <c r="Z875" s="159"/>
      <c r="AA875" s="159"/>
      <c r="AB875" s="159"/>
      <c r="AC875" s="159"/>
      <c r="AD875" s="159"/>
      <c r="AE875" s="159"/>
      <c r="AF875" s="159"/>
      <c r="AG875" s="159"/>
      <c r="AH875" s="159"/>
      <c r="AI875" s="9"/>
      <c r="AJ875" s="153"/>
      <c r="AK875" s="160"/>
      <c r="AL875" s="9"/>
    </row>
    <row r="876" ht="15.75" customHeight="1">
      <c r="A876" s="148"/>
      <c r="B876" s="149"/>
      <c r="C876" s="150"/>
      <c r="D876" s="150"/>
      <c r="E876" s="151"/>
      <c r="F876" s="149"/>
      <c r="G876" s="148"/>
      <c r="H876" s="148"/>
      <c r="I876" s="152"/>
      <c r="J876" s="152"/>
      <c r="K876" s="9"/>
      <c r="L876" s="153"/>
      <c r="M876" s="153"/>
      <c r="N876" s="153"/>
      <c r="O876" s="153"/>
      <c r="P876" s="154"/>
      <c r="Q876" s="155"/>
      <c r="R876" s="161"/>
      <c r="S876" s="157"/>
      <c r="T876" s="158"/>
      <c r="U876" s="158"/>
      <c r="V876" s="158"/>
      <c r="W876" s="157"/>
      <c r="X876" s="159"/>
      <c r="Y876" s="159"/>
      <c r="Z876" s="159"/>
      <c r="AA876" s="159"/>
      <c r="AB876" s="159"/>
      <c r="AC876" s="159"/>
      <c r="AD876" s="159"/>
      <c r="AE876" s="159"/>
      <c r="AF876" s="159"/>
      <c r="AG876" s="159"/>
      <c r="AH876" s="159"/>
      <c r="AI876" s="9"/>
      <c r="AJ876" s="153"/>
      <c r="AK876" s="160"/>
      <c r="AL876" s="9"/>
    </row>
    <row r="877" ht="15.75" customHeight="1">
      <c r="A877" s="148"/>
      <c r="B877" s="149"/>
      <c r="C877" s="150"/>
      <c r="D877" s="150"/>
      <c r="E877" s="151"/>
      <c r="F877" s="149"/>
      <c r="G877" s="148"/>
      <c r="H877" s="148"/>
      <c r="I877" s="152"/>
      <c r="J877" s="152"/>
      <c r="K877" s="9"/>
      <c r="L877" s="153"/>
      <c r="M877" s="153"/>
      <c r="N877" s="153"/>
      <c r="O877" s="153"/>
      <c r="P877" s="154"/>
      <c r="Q877" s="155"/>
      <c r="R877" s="161"/>
      <c r="S877" s="157"/>
      <c r="T877" s="158"/>
      <c r="U877" s="158"/>
      <c r="V877" s="158"/>
      <c r="W877" s="157"/>
      <c r="X877" s="159"/>
      <c r="Y877" s="159"/>
      <c r="Z877" s="159"/>
      <c r="AA877" s="159"/>
      <c r="AB877" s="159"/>
      <c r="AC877" s="159"/>
      <c r="AD877" s="159"/>
      <c r="AE877" s="159"/>
      <c r="AF877" s="159"/>
      <c r="AG877" s="159"/>
      <c r="AH877" s="159"/>
      <c r="AI877" s="9"/>
      <c r="AJ877" s="153"/>
      <c r="AK877" s="160"/>
      <c r="AL877" s="9"/>
    </row>
    <row r="878" ht="15.75" customHeight="1">
      <c r="A878" s="148"/>
      <c r="B878" s="149"/>
      <c r="C878" s="150"/>
      <c r="D878" s="150"/>
      <c r="E878" s="151"/>
      <c r="F878" s="149"/>
      <c r="G878" s="148"/>
      <c r="H878" s="148"/>
      <c r="I878" s="152"/>
      <c r="J878" s="152"/>
      <c r="K878" s="9"/>
      <c r="L878" s="153"/>
      <c r="M878" s="153"/>
      <c r="N878" s="153"/>
      <c r="O878" s="153"/>
      <c r="P878" s="154"/>
      <c r="Q878" s="155"/>
      <c r="R878" s="161"/>
      <c r="S878" s="157"/>
      <c r="T878" s="158"/>
      <c r="U878" s="158"/>
      <c r="V878" s="158"/>
      <c r="W878" s="157"/>
      <c r="X878" s="159"/>
      <c r="Y878" s="159"/>
      <c r="Z878" s="159"/>
      <c r="AA878" s="159"/>
      <c r="AB878" s="159"/>
      <c r="AC878" s="159"/>
      <c r="AD878" s="159"/>
      <c r="AE878" s="159"/>
      <c r="AF878" s="159"/>
      <c r="AG878" s="159"/>
      <c r="AH878" s="159"/>
      <c r="AI878" s="9"/>
      <c r="AJ878" s="153"/>
      <c r="AK878" s="160"/>
      <c r="AL878" s="9"/>
    </row>
    <row r="879" ht="15.75" customHeight="1">
      <c r="A879" s="148"/>
      <c r="B879" s="149"/>
      <c r="C879" s="150"/>
      <c r="D879" s="150"/>
      <c r="E879" s="151"/>
      <c r="F879" s="149"/>
      <c r="G879" s="148"/>
      <c r="H879" s="148"/>
      <c r="I879" s="152"/>
      <c r="J879" s="152"/>
      <c r="K879" s="9"/>
      <c r="L879" s="153"/>
      <c r="M879" s="153"/>
      <c r="N879" s="153"/>
      <c r="O879" s="153"/>
      <c r="P879" s="154"/>
      <c r="Q879" s="155"/>
      <c r="R879" s="161"/>
      <c r="S879" s="157"/>
      <c r="T879" s="158"/>
      <c r="U879" s="158"/>
      <c r="V879" s="158"/>
      <c r="W879" s="157"/>
      <c r="X879" s="159"/>
      <c r="Y879" s="159"/>
      <c r="Z879" s="159"/>
      <c r="AA879" s="159"/>
      <c r="AB879" s="159"/>
      <c r="AC879" s="159"/>
      <c r="AD879" s="159"/>
      <c r="AE879" s="159"/>
      <c r="AF879" s="159"/>
      <c r="AG879" s="159"/>
      <c r="AH879" s="159"/>
      <c r="AI879" s="9"/>
      <c r="AJ879" s="153"/>
      <c r="AK879" s="160"/>
      <c r="AL879" s="9"/>
    </row>
    <row r="880" ht="15.75" customHeight="1">
      <c r="A880" s="148"/>
      <c r="B880" s="149"/>
      <c r="C880" s="150"/>
      <c r="D880" s="150"/>
      <c r="E880" s="151"/>
      <c r="F880" s="149"/>
      <c r="G880" s="148"/>
      <c r="H880" s="148"/>
      <c r="I880" s="152"/>
      <c r="J880" s="152"/>
      <c r="K880" s="9"/>
      <c r="L880" s="153"/>
      <c r="M880" s="153"/>
      <c r="N880" s="153"/>
      <c r="O880" s="153"/>
      <c r="P880" s="154"/>
      <c r="Q880" s="155"/>
      <c r="R880" s="161"/>
      <c r="S880" s="157"/>
      <c r="T880" s="158"/>
      <c r="U880" s="158"/>
      <c r="V880" s="158"/>
      <c r="W880" s="157"/>
      <c r="X880" s="159"/>
      <c r="Y880" s="159"/>
      <c r="Z880" s="159"/>
      <c r="AA880" s="159"/>
      <c r="AB880" s="159"/>
      <c r="AC880" s="159"/>
      <c r="AD880" s="159"/>
      <c r="AE880" s="159"/>
      <c r="AF880" s="159"/>
      <c r="AG880" s="159"/>
      <c r="AH880" s="159"/>
      <c r="AI880" s="9"/>
      <c r="AJ880" s="153"/>
      <c r="AK880" s="160"/>
      <c r="AL880" s="9"/>
    </row>
    <row r="881" ht="15.75" customHeight="1">
      <c r="A881" s="148"/>
      <c r="B881" s="149"/>
      <c r="C881" s="150"/>
      <c r="D881" s="150"/>
      <c r="E881" s="151"/>
      <c r="F881" s="149"/>
      <c r="G881" s="148"/>
      <c r="H881" s="148"/>
      <c r="I881" s="152"/>
      <c r="J881" s="152"/>
      <c r="K881" s="9"/>
      <c r="L881" s="153"/>
      <c r="M881" s="153"/>
      <c r="N881" s="153"/>
      <c r="O881" s="153"/>
      <c r="P881" s="154"/>
      <c r="Q881" s="155"/>
      <c r="R881" s="161"/>
      <c r="S881" s="157"/>
      <c r="T881" s="158"/>
      <c r="U881" s="158"/>
      <c r="V881" s="158"/>
      <c r="W881" s="157"/>
      <c r="X881" s="159"/>
      <c r="Y881" s="159"/>
      <c r="Z881" s="159"/>
      <c r="AA881" s="159"/>
      <c r="AB881" s="159"/>
      <c r="AC881" s="159"/>
      <c r="AD881" s="159"/>
      <c r="AE881" s="159"/>
      <c r="AF881" s="159"/>
      <c r="AG881" s="159"/>
      <c r="AH881" s="159"/>
      <c r="AI881" s="9"/>
      <c r="AJ881" s="153"/>
      <c r="AK881" s="160"/>
      <c r="AL881" s="9"/>
    </row>
    <row r="882" ht="15.75" customHeight="1">
      <c r="A882" s="148"/>
      <c r="B882" s="149"/>
      <c r="C882" s="150"/>
      <c r="D882" s="150"/>
      <c r="E882" s="151"/>
      <c r="F882" s="149"/>
      <c r="G882" s="148"/>
      <c r="H882" s="148"/>
      <c r="I882" s="152"/>
      <c r="J882" s="152"/>
      <c r="K882" s="9"/>
      <c r="L882" s="153"/>
      <c r="M882" s="153"/>
      <c r="N882" s="153"/>
      <c r="O882" s="153"/>
      <c r="P882" s="154"/>
      <c r="Q882" s="155"/>
      <c r="R882" s="161"/>
      <c r="S882" s="157"/>
      <c r="T882" s="158"/>
      <c r="U882" s="158"/>
      <c r="V882" s="158"/>
      <c r="W882" s="157"/>
      <c r="X882" s="159"/>
      <c r="Y882" s="159"/>
      <c r="Z882" s="159"/>
      <c r="AA882" s="159"/>
      <c r="AB882" s="159"/>
      <c r="AC882" s="159"/>
      <c r="AD882" s="159"/>
      <c r="AE882" s="159"/>
      <c r="AF882" s="159"/>
      <c r="AG882" s="159"/>
      <c r="AH882" s="159"/>
      <c r="AI882" s="9"/>
      <c r="AJ882" s="153"/>
      <c r="AK882" s="160"/>
      <c r="AL882" s="9"/>
    </row>
    <row r="883" ht="15.75" customHeight="1">
      <c r="A883" s="148"/>
      <c r="B883" s="149"/>
      <c r="C883" s="150"/>
      <c r="D883" s="150"/>
      <c r="E883" s="151"/>
      <c r="F883" s="149"/>
      <c r="G883" s="148"/>
      <c r="H883" s="148"/>
      <c r="I883" s="152"/>
      <c r="J883" s="152"/>
      <c r="K883" s="9"/>
      <c r="L883" s="153"/>
      <c r="M883" s="153"/>
      <c r="N883" s="153"/>
      <c r="O883" s="153"/>
      <c r="P883" s="154"/>
      <c r="Q883" s="155"/>
      <c r="R883" s="161"/>
      <c r="S883" s="157"/>
      <c r="T883" s="158"/>
      <c r="U883" s="158"/>
      <c r="V883" s="158"/>
      <c r="W883" s="157"/>
      <c r="X883" s="159"/>
      <c r="Y883" s="159"/>
      <c r="Z883" s="159"/>
      <c r="AA883" s="159"/>
      <c r="AB883" s="159"/>
      <c r="AC883" s="159"/>
      <c r="AD883" s="159"/>
      <c r="AE883" s="159"/>
      <c r="AF883" s="159"/>
      <c r="AG883" s="159"/>
      <c r="AH883" s="159"/>
      <c r="AI883" s="9"/>
      <c r="AJ883" s="153"/>
      <c r="AK883" s="160"/>
      <c r="AL883" s="9"/>
    </row>
    <row r="884" ht="15.75" customHeight="1">
      <c r="A884" s="148"/>
      <c r="B884" s="149"/>
      <c r="C884" s="150"/>
      <c r="D884" s="150"/>
      <c r="E884" s="151"/>
      <c r="F884" s="149"/>
      <c r="G884" s="148"/>
      <c r="H884" s="148"/>
      <c r="I884" s="152"/>
      <c r="J884" s="152"/>
      <c r="K884" s="9"/>
      <c r="L884" s="153"/>
      <c r="M884" s="153"/>
      <c r="N884" s="153"/>
      <c r="O884" s="153"/>
      <c r="P884" s="154"/>
      <c r="Q884" s="155"/>
      <c r="R884" s="161"/>
      <c r="S884" s="157"/>
      <c r="T884" s="158"/>
      <c r="U884" s="158"/>
      <c r="V884" s="158"/>
      <c r="W884" s="157"/>
      <c r="X884" s="159"/>
      <c r="Y884" s="159"/>
      <c r="Z884" s="159"/>
      <c r="AA884" s="159"/>
      <c r="AB884" s="159"/>
      <c r="AC884" s="159"/>
      <c r="AD884" s="159"/>
      <c r="AE884" s="159"/>
      <c r="AF884" s="159"/>
      <c r="AG884" s="159"/>
      <c r="AH884" s="159"/>
      <c r="AI884" s="9"/>
      <c r="AJ884" s="153"/>
      <c r="AK884" s="160"/>
      <c r="AL884" s="9"/>
    </row>
    <row r="885" ht="15.75" customHeight="1">
      <c r="A885" s="148"/>
      <c r="B885" s="149"/>
      <c r="C885" s="150"/>
      <c r="D885" s="150"/>
      <c r="E885" s="151"/>
      <c r="F885" s="149"/>
      <c r="G885" s="148"/>
      <c r="H885" s="148"/>
      <c r="I885" s="152"/>
      <c r="J885" s="152"/>
      <c r="K885" s="9"/>
      <c r="L885" s="153"/>
      <c r="M885" s="153"/>
      <c r="N885" s="153"/>
      <c r="O885" s="153"/>
      <c r="P885" s="154"/>
      <c r="Q885" s="155"/>
      <c r="R885" s="161"/>
      <c r="S885" s="157"/>
      <c r="T885" s="158"/>
      <c r="U885" s="158"/>
      <c r="V885" s="158"/>
      <c r="W885" s="157"/>
      <c r="X885" s="159"/>
      <c r="Y885" s="159"/>
      <c r="Z885" s="159"/>
      <c r="AA885" s="159"/>
      <c r="AB885" s="159"/>
      <c r="AC885" s="159"/>
      <c r="AD885" s="159"/>
      <c r="AE885" s="159"/>
      <c r="AF885" s="159"/>
      <c r="AG885" s="159"/>
      <c r="AH885" s="159"/>
      <c r="AI885" s="9"/>
      <c r="AJ885" s="153"/>
      <c r="AK885" s="160"/>
      <c r="AL885" s="9"/>
    </row>
    <row r="886" ht="15.75" customHeight="1">
      <c r="A886" s="148"/>
      <c r="B886" s="149"/>
      <c r="C886" s="150"/>
      <c r="D886" s="150"/>
      <c r="E886" s="151"/>
      <c r="F886" s="149"/>
      <c r="G886" s="148"/>
      <c r="H886" s="148"/>
      <c r="I886" s="152"/>
      <c r="J886" s="152"/>
      <c r="K886" s="9"/>
      <c r="L886" s="153"/>
      <c r="M886" s="153"/>
      <c r="N886" s="153"/>
      <c r="O886" s="153"/>
      <c r="P886" s="154"/>
      <c r="Q886" s="155"/>
      <c r="R886" s="161"/>
      <c r="S886" s="157"/>
      <c r="T886" s="158"/>
      <c r="U886" s="158"/>
      <c r="V886" s="158"/>
      <c r="W886" s="157"/>
      <c r="X886" s="159"/>
      <c r="Y886" s="159"/>
      <c r="Z886" s="159"/>
      <c r="AA886" s="159"/>
      <c r="AB886" s="159"/>
      <c r="AC886" s="159"/>
      <c r="AD886" s="159"/>
      <c r="AE886" s="159"/>
      <c r="AF886" s="159"/>
      <c r="AG886" s="159"/>
      <c r="AH886" s="159"/>
      <c r="AI886" s="9"/>
      <c r="AJ886" s="153"/>
      <c r="AK886" s="160"/>
      <c r="AL886" s="9"/>
    </row>
    <row r="887" ht="15.75" customHeight="1">
      <c r="A887" s="148"/>
      <c r="B887" s="149"/>
      <c r="C887" s="150"/>
      <c r="D887" s="150"/>
      <c r="E887" s="151"/>
      <c r="F887" s="149"/>
      <c r="G887" s="148"/>
      <c r="H887" s="148"/>
      <c r="I887" s="152"/>
      <c r="J887" s="152"/>
      <c r="K887" s="9"/>
      <c r="L887" s="153"/>
      <c r="M887" s="153"/>
      <c r="N887" s="153"/>
      <c r="O887" s="153"/>
      <c r="P887" s="154"/>
      <c r="Q887" s="155"/>
      <c r="R887" s="161"/>
      <c r="S887" s="157"/>
      <c r="T887" s="158"/>
      <c r="U887" s="158"/>
      <c r="V887" s="158"/>
      <c r="W887" s="157"/>
      <c r="X887" s="159"/>
      <c r="Y887" s="159"/>
      <c r="Z887" s="159"/>
      <c r="AA887" s="159"/>
      <c r="AB887" s="159"/>
      <c r="AC887" s="159"/>
      <c r="AD887" s="159"/>
      <c r="AE887" s="159"/>
      <c r="AF887" s="159"/>
      <c r="AG887" s="159"/>
      <c r="AH887" s="159"/>
      <c r="AI887" s="9"/>
      <c r="AJ887" s="153"/>
      <c r="AK887" s="160"/>
      <c r="AL887" s="9"/>
    </row>
    <row r="888" ht="15.75" customHeight="1">
      <c r="A888" s="148"/>
      <c r="B888" s="149"/>
      <c r="C888" s="150"/>
      <c r="D888" s="150"/>
      <c r="E888" s="151"/>
      <c r="F888" s="149"/>
      <c r="G888" s="148"/>
      <c r="H888" s="148"/>
      <c r="I888" s="152"/>
      <c r="J888" s="152"/>
      <c r="K888" s="9"/>
      <c r="L888" s="153"/>
      <c r="M888" s="153"/>
      <c r="N888" s="153"/>
      <c r="O888" s="153"/>
      <c r="P888" s="154"/>
      <c r="Q888" s="155"/>
      <c r="R888" s="161"/>
      <c r="S888" s="157"/>
      <c r="T888" s="158"/>
      <c r="U888" s="158"/>
      <c r="V888" s="158"/>
      <c r="W888" s="157"/>
      <c r="X888" s="159"/>
      <c r="Y888" s="159"/>
      <c r="Z888" s="159"/>
      <c r="AA888" s="159"/>
      <c r="AB888" s="159"/>
      <c r="AC888" s="159"/>
      <c r="AD888" s="159"/>
      <c r="AE888" s="159"/>
      <c r="AF888" s="159"/>
      <c r="AG888" s="159"/>
      <c r="AH888" s="159"/>
      <c r="AI888" s="9"/>
      <c r="AJ888" s="153"/>
      <c r="AK888" s="160"/>
      <c r="AL888" s="9"/>
    </row>
    <row r="889" ht="15.75" customHeight="1">
      <c r="A889" s="148"/>
      <c r="B889" s="149"/>
      <c r="C889" s="150"/>
      <c r="D889" s="150"/>
      <c r="E889" s="151"/>
      <c r="F889" s="149"/>
      <c r="G889" s="148"/>
      <c r="H889" s="148"/>
      <c r="I889" s="152"/>
      <c r="J889" s="152"/>
      <c r="K889" s="9"/>
      <c r="L889" s="153"/>
      <c r="M889" s="153"/>
      <c r="N889" s="153"/>
      <c r="O889" s="153"/>
      <c r="P889" s="154"/>
      <c r="Q889" s="155"/>
      <c r="R889" s="161"/>
      <c r="S889" s="157"/>
      <c r="T889" s="158"/>
      <c r="U889" s="158"/>
      <c r="V889" s="158"/>
      <c r="W889" s="157"/>
      <c r="X889" s="159"/>
      <c r="Y889" s="159"/>
      <c r="Z889" s="159"/>
      <c r="AA889" s="159"/>
      <c r="AB889" s="159"/>
      <c r="AC889" s="159"/>
      <c r="AD889" s="159"/>
      <c r="AE889" s="159"/>
      <c r="AF889" s="159"/>
      <c r="AG889" s="159"/>
      <c r="AH889" s="159"/>
      <c r="AI889" s="9"/>
      <c r="AJ889" s="153"/>
      <c r="AK889" s="160"/>
      <c r="AL889" s="9"/>
    </row>
    <row r="890" ht="15.75" customHeight="1">
      <c r="A890" s="148"/>
      <c r="B890" s="149"/>
      <c r="C890" s="150"/>
      <c r="D890" s="150"/>
      <c r="E890" s="151"/>
      <c r="F890" s="149"/>
      <c r="G890" s="148"/>
      <c r="H890" s="148"/>
      <c r="I890" s="152"/>
      <c r="J890" s="152"/>
      <c r="K890" s="9"/>
      <c r="L890" s="153"/>
      <c r="M890" s="153"/>
      <c r="N890" s="153"/>
      <c r="O890" s="153"/>
      <c r="P890" s="154"/>
      <c r="Q890" s="155"/>
      <c r="R890" s="161"/>
      <c r="S890" s="157"/>
      <c r="T890" s="158"/>
      <c r="U890" s="158"/>
      <c r="V890" s="158"/>
      <c r="W890" s="157"/>
      <c r="X890" s="159"/>
      <c r="Y890" s="159"/>
      <c r="Z890" s="159"/>
      <c r="AA890" s="159"/>
      <c r="AB890" s="159"/>
      <c r="AC890" s="159"/>
      <c r="AD890" s="159"/>
      <c r="AE890" s="159"/>
      <c r="AF890" s="159"/>
      <c r="AG890" s="159"/>
      <c r="AH890" s="159"/>
      <c r="AI890" s="9"/>
      <c r="AJ890" s="153"/>
      <c r="AK890" s="160"/>
      <c r="AL890" s="9"/>
    </row>
    <row r="891" ht="15.75" customHeight="1">
      <c r="A891" s="148"/>
      <c r="B891" s="149"/>
      <c r="C891" s="150"/>
      <c r="D891" s="150"/>
      <c r="E891" s="151"/>
      <c r="F891" s="149"/>
      <c r="G891" s="148"/>
      <c r="H891" s="148"/>
      <c r="I891" s="152"/>
      <c r="J891" s="152"/>
      <c r="K891" s="9"/>
      <c r="L891" s="153"/>
      <c r="M891" s="153"/>
      <c r="N891" s="153"/>
      <c r="O891" s="153"/>
      <c r="P891" s="154"/>
      <c r="Q891" s="155"/>
      <c r="R891" s="161"/>
      <c r="S891" s="157"/>
      <c r="T891" s="158"/>
      <c r="U891" s="158"/>
      <c r="V891" s="158"/>
      <c r="W891" s="157"/>
      <c r="X891" s="159"/>
      <c r="Y891" s="159"/>
      <c r="Z891" s="159"/>
      <c r="AA891" s="159"/>
      <c r="AB891" s="159"/>
      <c r="AC891" s="159"/>
      <c r="AD891" s="159"/>
      <c r="AE891" s="159"/>
      <c r="AF891" s="159"/>
      <c r="AG891" s="159"/>
      <c r="AH891" s="159"/>
      <c r="AI891" s="9"/>
      <c r="AJ891" s="153"/>
      <c r="AK891" s="160"/>
      <c r="AL891" s="9"/>
    </row>
    <row r="892" ht="15.75" customHeight="1">
      <c r="A892" s="148"/>
      <c r="B892" s="149"/>
      <c r="C892" s="150"/>
      <c r="D892" s="150"/>
      <c r="E892" s="151"/>
      <c r="F892" s="149"/>
      <c r="G892" s="148"/>
      <c r="H892" s="148"/>
      <c r="I892" s="152"/>
      <c r="J892" s="152"/>
      <c r="K892" s="9"/>
      <c r="L892" s="153"/>
      <c r="M892" s="153"/>
      <c r="N892" s="153"/>
      <c r="O892" s="153"/>
      <c r="P892" s="154"/>
      <c r="Q892" s="155"/>
      <c r="R892" s="161"/>
      <c r="S892" s="157"/>
      <c r="T892" s="158"/>
      <c r="U892" s="158"/>
      <c r="V892" s="158"/>
      <c r="W892" s="157"/>
      <c r="X892" s="159"/>
      <c r="Y892" s="159"/>
      <c r="Z892" s="159"/>
      <c r="AA892" s="159"/>
      <c r="AB892" s="159"/>
      <c r="AC892" s="159"/>
      <c r="AD892" s="159"/>
      <c r="AE892" s="159"/>
      <c r="AF892" s="159"/>
      <c r="AG892" s="159"/>
      <c r="AH892" s="159"/>
      <c r="AI892" s="9"/>
      <c r="AJ892" s="153"/>
      <c r="AK892" s="160"/>
      <c r="AL892" s="9"/>
    </row>
    <row r="893" ht="15.75" customHeight="1">
      <c r="A893" s="148"/>
      <c r="B893" s="149"/>
      <c r="C893" s="150"/>
      <c r="D893" s="150"/>
      <c r="E893" s="151"/>
      <c r="F893" s="149"/>
      <c r="G893" s="148"/>
      <c r="H893" s="148"/>
      <c r="I893" s="152"/>
      <c r="J893" s="152"/>
      <c r="K893" s="9"/>
      <c r="L893" s="153"/>
      <c r="M893" s="153"/>
      <c r="N893" s="153"/>
      <c r="O893" s="153"/>
      <c r="P893" s="154"/>
      <c r="Q893" s="155"/>
      <c r="R893" s="161"/>
      <c r="S893" s="157"/>
      <c r="T893" s="158"/>
      <c r="U893" s="158"/>
      <c r="V893" s="158"/>
      <c r="W893" s="157"/>
      <c r="X893" s="159"/>
      <c r="Y893" s="159"/>
      <c r="Z893" s="159"/>
      <c r="AA893" s="159"/>
      <c r="AB893" s="159"/>
      <c r="AC893" s="159"/>
      <c r="AD893" s="159"/>
      <c r="AE893" s="159"/>
      <c r="AF893" s="159"/>
      <c r="AG893" s="159"/>
      <c r="AH893" s="159"/>
      <c r="AI893" s="9"/>
      <c r="AJ893" s="153"/>
      <c r="AK893" s="160"/>
      <c r="AL893" s="9"/>
    </row>
    <row r="894" ht="15.75" customHeight="1">
      <c r="A894" s="148"/>
      <c r="B894" s="149"/>
      <c r="C894" s="150"/>
      <c r="D894" s="150"/>
      <c r="E894" s="151"/>
      <c r="F894" s="149"/>
      <c r="G894" s="148"/>
      <c r="H894" s="148"/>
      <c r="I894" s="152"/>
      <c r="J894" s="152"/>
      <c r="K894" s="9"/>
      <c r="L894" s="153"/>
      <c r="M894" s="153"/>
      <c r="N894" s="153"/>
      <c r="O894" s="153"/>
      <c r="P894" s="154"/>
      <c r="Q894" s="155"/>
      <c r="R894" s="161"/>
      <c r="S894" s="157"/>
      <c r="T894" s="158"/>
      <c r="U894" s="158"/>
      <c r="V894" s="158"/>
      <c r="W894" s="157"/>
      <c r="X894" s="159"/>
      <c r="Y894" s="159"/>
      <c r="Z894" s="159"/>
      <c r="AA894" s="159"/>
      <c r="AB894" s="159"/>
      <c r="AC894" s="159"/>
      <c r="AD894" s="159"/>
      <c r="AE894" s="159"/>
      <c r="AF894" s="159"/>
      <c r="AG894" s="159"/>
      <c r="AH894" s="159"/>
      <c r="AI894" s="9"/>
      <c r="AJ894" s="153"/>
      <c r="AK894" s="160"/>
      <c r="AL894" s="9"/>
    </row>
    <row r="895" ht="15.75" customHeight="1">
      <c r="A895" s="148"/>
      <c r="B895" s="149"/>
      <c r="C895" s="150"/>
      <c r="D895" s="150"/>
      <c r="E895" s="151"/>
      <c r="F895" s="149"/>
      <c r="G895" s="148"/>
      <c r="H895" s="148"/>
      <c r="I895" s="152"/>
      <c r="J895" s="152"/>
      <c r="K895" s="9"/>
      <c r="L895" s="153"/>
      <c r="M895" s="153"/>
      <c r="N895" s="153"/>
      <c r="O895" s="153"/>
      <c r="P895" s="154"/>
      <c r="Q895" s="155"/>
      <c r="R895" s="161"/>
      <c r="S895" s="157"/>
      <c r="T895" s="158"/>
      <c r="U895" s="158"/>
      <c r="V895" s="158"/>
      <c r="W895" s="157"/>
      <c r="X895" s="159"/>
      <c r="Y895" s="159"/>
      <c r="Z895" s="159"/>
      <c r="AA895" s="159"/>
      <c r="AB895" s="159"/>
      <c r="AC895" s="159"/>
      <c r="AD895" s="159"/>
      <c r="AE895" s="159"/>
      <c r="AF895" s="159"/>
      <c r="AG895" s="159"/>
      <c r="AH895" s="159"/>
      <c r="AI895" s="9"/>
      <c r="AJ895" s="153"/>
      <c r="AK895" s="160"/>
      <c r="AL895" s="9"/>
    </row>
    <row r="896" ht="15.75" customHeight="1">
      <c r="A896" s="148"/>
      <c r="B896" s="149"/>
      <c r="C896" s="150"/>
      <c r="D896" s="150"/>
      <c r="E896" s="151"/>
      <c r="F896" s="149"/>
      <c r="G896" s="148"/>
      <c r="H896" s="148"/>
      <c r="I896" s="152"/>
      <c r="J896" s="152"/>
      <c r="K896" s="9"/>
      <c r="L896" s="153"/>
      <c r="M896" s="153"/>
      <c r="N896" s="153"/>
      <c r="O896" s="153"/>
      <c r="P896" s="154"/>
      <c r="Q896" s="155"/>
      <c r="R896" s="161"/>
      <c r="S896" s="157"/>
      <c r="T896" s="158"/>
      <c r="U896" s="158"/>
      <c r="V896" s="158"/>
      <c r="W896" s="157"/>
      <c r="X896" s="159"/>
      <c r="Y896" s="159"/>
      <c r="Z896" s="159"/>
      <c r="AA896" s="159"/>
      <c r="AB896" s="159"/>
      <c r="AC896" s="159"/>
      <c r="AD896" s="159"/>
      <c r="AE896" s="159"/>
      <c r="AF896" s="159"/>
      <c r="AG896" s="159"/>
      <c r="AH896" s="159"/>
      <c r="AI896" s="9"/>
      <c r="AJ896" s="153"/>
      <c r="AK896" s="160"/>
      <c r="AL896" s="9"/>
    </row>
    <row r="897" ht="15.75" customHeight="1">
      <c r="A897" s="148"/>
      <c r="B897" s="149"/>
      <c r="C897" s="150"/>
      <c r="D897" s="150"/>
      <c r="E897" s="151"/>
      <c r="F897" s="149"/>
      <c r="G897" s="148"/>
      <c r="H897" s="148"/>
      <c r="I897" s="152"/>
      <c r="J897" s="152"/>
      <c r="K897" s="9"/>
      <c r="L897" s="153"/>
      <c r="M897" s="153"/>
      <c r="N897" s="153"/>
      <c r="O897" s="153"/>
      <c r="P897" s="154"/>
      <c r="Q897" s="155"/>
      <c r="R897" s="161"/>
      <c r="S897" s="157"/>
      <c r="T897" s="158"/>
      <c r="U897" s="158"/>
      <c r="V897" s="158"/>
      <c r="W897" s="157"/>
      <c r="X897" s="159"/>
      <c r="Y897" s="159"/>
      <c r="Z897" s="159"/>
      <c r="AA897" s="159"/>
      <c r="AB897" s="159"/>
      <c r="AC897" s="159"/>
      <c r="AD897" s="159"/>
      <c r="AE897" s="159"/>
      <c r="AF897" s="159"/>
      <c r="AG897" s="159"/>
      <c r="AH897" s="159"/>
      <c r="AI897" s="9"/>
      <c r="AJ897" s="153"/>
      <c r="AK897" s="160"/>
      <c r="AL897" s="9"/>
    </row>
    <row r="898" ht="15.75" customHeight="1">
      <c r="A898" s="148"/>
      <c r="B898" s="149"/>
      <c r="C898" s="150"/>
      <c r="D898" s="150"/>
      <c r="E898" s="151"/>
      <c r="F898" s="149"/>
      <c r="G898" s="148"/>
      <c r="H898" s="148"/>
      <c r="I898" s="152"/>
      <c r="J898" s="152"/>
      <c r="K898" s="9"/>
      <c r="L898" s="153"/>
      <c r="M898" s="153"/>
      <c r="N898" s="153"/>
      <c r="O898" s="153"/>
      <c r="P898" s="154"/>
      <c r="Q898" s="155"/>
      <c r="R898" s="161"/>
      <c r="S898" s="157"/>
      <c r="T898" s="158"/>
      <c r="U898" s="158"/>
      <c r="V898" s="158"/>
      <c r="W898" s="157"/>
      <c r="X898" s="159"/>
      <c r="Y898" s="159"/>
      <c r="Z898" s="159"/>
      <c r="AA898" s="159"/>
      <c r="AB898" s="159"/>
      <c r="AC898" s="159"/>
      <c r="AD898" s="159"/>
      <c r="AE898" s="159"/>
      <c r="AF898" s="159"/>
      <c r="AG898" s="159"/>
      <c r="AH898" s="159"/>
      <c r="AI898" s="9"/>
      <c r="AJ898" s="153"/>
      <c r="AK898" s="160"/>
      <c r="AL898" s="9"/>
    </row>
    <row r="899" ht="15.75" customHeight="1">
      <c r="A899" s="148"/>
      <c r="B899" s="149"/>
      <c r="C899" s="150"/>
      <c r="D899" s="150"/>
      <c r="E899" s="151"/>
      <c r="F899" s="149"/>
      <c r="G899" s="148"/>
      <c r="H899" s="148"/>
      <c r="I899" s="152"/>
      <c r="J899" s="152"/>
      <c r="K899" s="9"/>
      <c r="L899" s="153"/>
      <c r="M899" s="153"/>
      <c r="N899" s="153"/>
      <c r="O899" s="153"/>
      <c r="P899" s="154"/>
      <c r="Q899" s="155"/>
      <c r="R899" s="161"/>
      <c r="S899" s="157"/>
      <c r="T899" s="158"/>
      <c r="U899" s="158"/>
      <c r="V899" s="158"/>
      <c r="W899" s="157"/>
      <c r="X899" s="159"/>
      <c r="Y899" s="159"/>
      <c r="Z899" s="159"/>
      <c r="AA899" s="159"/>
      <c r="AB899" s="159"/>
      <c r="AC899" s="159"/>
      <c r="AD899" s="159"/>
      <c r="AE899" s="159"/>
      <c r="AF899" s="159"/>
      <c r="AG899" s="159"/>
      <c r="AH899" s="159"/>
      <c r="AI899" s="9"/>
      <c r="AJ899" s="153"/>
      <c r="AK899" s="160"/>
      <c r="AL899" s="9"/>
    </row>
    <row r="900" ht="15.75" customHeight="1">
      <c r="A900" s="148"/>
      <c r="B900" s="149"/>
      <c r="C900" s="150"/>
      <c r="D900" s="150"/>
      <c r="E900" s="151"/>
      <c r="F900" s="149"/>
      <c r="G900" s="148"/>
      <c r="H900" s="148"/>
      <c r="I900" s="152"/>
      <c r="J900" s="152"/>
      <c r="K900" s="9"/>
      <c r="L900" s="153"/>
      <c r="M900" s="153"/>
      <c r="N900" s="153"/>
      <c r="O900" s="153"/>
      <c r="P900" s="154"/>
      <c r="Q900" s="155"/>
      <c r="R900" s="161"/>
      <c r="S900" s="157"/>
      <c r="T900" s="158"/>
      <c r="U900" s="158"/>
      <c r="V900" s="158"/>
      <c r="W900" s="157"/>
      <c r="X900" s="159"/>
      <c r="Y900" s="159"/>
      <c r="Z900" s="159"/>
      <c r="AA900" s="159"/>
      <c r="AB900" s="159"/>
      <c r="AC900" s="159"/>
      <c r="AD900" s="159"/>
      <c r="AE900" s="159"/>
      <c r="AF900" s="159"/>
      <c r="AG900" s="159"/>
      <c r="AH900" s="159"/>
      <c r="AI900" s="9"/>
      <c r="AJ900" s="153"/>
      <c r="AK900" s="160"/>
      <c r="AL900" s="9"/>
    </row>
    <row r="901" ht="15.75" customHeight="1">
      <c r="A901" s="148"/>
      <c r="B901" s="149"/>
      <c r="C901" s="150"/>
      <c r="D901" s="150"/>
      <c r="E901" s="151"/>
      <c r="F901" s="149"/>
      <c r="G901" s="148"/>
      <c r="H901" s="148"/>
      <c r="I901" s="152"/>
      <c r="J901" s="152"/>
      <c r="K901" s="9"/>
      <c r="L901" s="153"/>
      <c r="M901" s="153"/>
      <c r="N901" s="153"/>
      <c r="O901" s="153"/>
      <c r="P901" s="154"/>
      <c r="Q901" s="155"/>
      <c r="R901" s="161"/>
      <c r="S901" s="157"/>
      <c r="T901" s="158"/>
      <c r="U901" s="158"/>
      <c r="V901" s="158"/>
      <c r="W901" s="157"/>
      <c r="X901" s="159"/>
      <c r="Y901" s="159"/>
      <c r="Z901" s="159"/>
      <c r="AA901" s="159"/>
      <c r="AB901" s="159"/>
      <c r="AC901" s="159"/>
      <c r="AD901" s="159"/>
      <c r="AE901" s="159"/>
      <c r="AF901" s="159"/>
      <c r="AG901" s="159"/>
      <c r="AH901" s="159"/>
      <c r="AI901" s="9"/>
      <c r="AJ901" s="153"/>
      <c r="AK901" s="160"/>
      <c r="AL901" s="9"/>
    </row>
    <row r="902" ht="15.75" customHeight="1">
      <c r="A902" s="148"/>
      <c r="B902" s="149"/>
      <c r="C902" s="150"/>
      <c r="D902" s="150"/>
      <c r="E902" s="151"/>
      <c r="F902" s="149"/>
      <c r="G902" s="148"/>
      <c r="H902" s="148"/>
      <c r="I902" s="152"/>
      <c r="J902" s="152"/>
      <c r="K902" s="9"/>
      <c r="L902" s="153"/>
      <c r="M902" s="153"/>
      <c r="N902" s="153"/>
      <c r="O902" s="153"/>
      <c r="P902" s="154"/>
      <c r="Q902" s="155"/>
      <c r="R902" s="161"/>
      <c r="S902" s="157"/>
      <c r="T902" s="158"/>
      <c r="U902" s="158"/>
      <c r="V902" s="158"/>
      <c r="W902" s="157"/>
      <c r="X902" s="159"/>
      <c r="Y902" s="159"/>
      <c r="Z902" s="159"/>
      <c r="AA902" s="159"/>
      <c r="AB902" s="159"/>
      <c r="AC902" s="159"/>
      <c r="AD902" s="159"/>
      <c r="AE902" s="159"/>
      <c r="AF902" s="159"/>
      <c r="AG902" s="159"/>
      <c r="AH902" s="159"/>
      <c r="AI902" s="9"/>
      <c r="AJ902" s="153"/>
      <c r="AK902" s="160"/>
      <c r="AL902" s="9"/>
    </row>
    <row r="903" ht="15.75" customHeight="1">
      <c r="A903" s="148"/>
      <c r="B903" s="149"/>
      <c r="C903" s="150"/>
      <c r="D903" s="150"/>
      <c r="E903" s="151"/>
      <c r="F903" s="149"/>
      <c r="G903" s="148"/>
      <c r="H903" s="148"/>
      <c r="I903" s="152"/>
      <c r="J903" s="152"/>
      <c r="K903" s="9"/>
      <c r="L903" s="153"/>
      <c r="M903" s="153"/>
      <c r="N903" s="153"/>
      <c r="O903" s="153"/>
      <c r="P903" s="154"/>
      <c r="Q903" s="155"/>
      <c r="R903" s="161"/>
      <c r="S903" s="157"/>
      <c r="T903" s="158"/>
      <c r="U903" s="158"/>
      <c r="V903" s="158"/>
      <c r="W903" s="157"/>
      <c r="X903" s="159"/>
      <c r="Y903" s="159"/>
      <c r="Z903" s="159"/>
      <c r="AA903" s="159"/>
      <c r="AB903" s="159"/>
      <c r="AC903" s="159"/>
      <c r="AD903" s="159"/>
      <c r="AE903" s="159"/>
      <c r="AF903" s="159"/>
      <c r="AG903" s="159"/>
      <c r="AH903" s="159"/>
      <c r="AI903" s="9"/>
      <c r="AJ903" s="153"/>
      <c r="AK903" s="160"/>
      <c r="AL903" s="9"/>
    </row>
    <row r="904" ht="15.75" customHeight="1">
      <c r="A904" s="148"/>
      <c r="B904" s="149"/>
      <c r="C904" s="150"/>
      <c r="D904" s="150"/>
      <c r="E904" s="151"/>
      <c r="F904" s="149"/>
      <c r="G904" s="148"/>
      <c r="H904" s="148"/>
      <c r="I904" s="152"/>
      <c r="J904" s="152"/>
      <c r="K904" s="9"/>
      <c r="L904" s="153"/>
      <c r="M904" s="153"/>
      <c r="N904" s="153"/>
      <c r="O904" s="153"/>
      <c r="P904" s="154"/>
      <c r="Q904" s="155"/>
      <c r="R904" s="161"/>
      <c r="S904" s="157"/>
      <c r="T904" s="158"/>
      <c r="U904" s="158"/>
      <c r="V904" s="158"/>
      <c r="W904" s="157"/>
      <c r="X904" s="159"/>
      <c r="Y904" s="159"/>
      <c r="Z904" s="159"/>
      <c r="AA904" s="159"/>
      <c r="AB904" s="159"/>
      <c r="AC904" s="159"/>
      <c r="AD904" s="159"/>
      <c r="AE904" s="159"/>
      <c r="AF904" s="159"/>
      <c r="AG904" s="159"/>
      <c r="AH904" s="159"/>
      <c r="AI904" s="9"/>
      <c r="AJ904" s="153"/>
      <c r="AK904" s="160"/>
      <c r="AL904" s="9"/>
    </row>
    <row r="905" ht="15.75" customHeight="1">
      <c r="A905" s="148"/>
      <c r="B905" s="149"/>
      <c r="C905" s="150"/>
      <c r="D905" s="150"/>
      <c r="E905" s="151"/>
      <c r="F905" s="149"/>
      <c r="G905" s="148"/>
      <c r="H905" s="148"/>
      <c r="I905" s="152"/>
      <c r="J905" s="152"/>
      <c r="K905" s="9"/>
      <c r="L905" s="153"/>
      <c r="M905" s="153"/>
      <c r="N905" s="153"/>
      <c r="O905" s="153"/>
      <c r="P905" s="154"/>
      <c r="Q905" s="155"/>
      <c r="R905" s="161"/>
      <c r="S905" s="157"/>
      <c r="T905" s="158"/>
      <c r="U905" s="158"/>
      <c r="V905" s="158"/>
      <c r="W905" s="157"/>
      <c r="X905" s="159"/>
      <c r="Y905" s="159"/>
      <c r="Z905" s="159"/>
      <c r="AA905" s="159"/>
      <c r="AB905" s="159"/>
      <c r="AC905" s="159"/>
      <c r="AD905" s="159"/>
      <c r="AE905" s="159"/>
      <c r="AF905" s="159"/>
      <c r="AG905" s="159"/>
      <c r="AH905" s="159"/>
      <c r="AI905" s="9"/>
      <c r="AJ905" s="153"/>
      <c r="AK905" s="160"/>
      <c r="AL905" s="9"/>
    </row>
    <row r="906" ht="15.75" customHeight="1">
      <c r="A906" s="148"/>
      <c r="B906" s="149"/>
      <c r="C906" s="150"/>
      <c r="D906" s="150"/>
      <c r="E906" s="151"/>
      <c r="F906" s="149"/>
      <c r="G906" s="148"/>
      <c r="H906" s="148"/>
      <c r="I906" s="152"/>
      <c r="J906" s="152"/>
      <c r="K906" s="9"/>
      <c r="L906" s="153"/>
      <c r="M906" s="153"/>
      <c r="N906" s="153"/>
      <c r="O906" s="153"/>
      <c r="P906" s="154"/>
      <c r="Q906" s="155"/>
      <c r="R906" s="161"/>
      <c r="S906" s="157"/>
      <c r="T906" s="158"/>
      <c r="U906" s="158"/>
      <c r="V906" s="158"/>
      <c r="W906" s="157"/>
      <c r="X906" s="159"/>
      <c r="Y906" s="159"/>
      <c r="Z906" s="159"/>
      <c r="AA906" s="159"/>
      <c r="AB906" s="159"/>
      <c r="AC906" s="159"/>
      <c r="AD906" s="159"/>
      <c r="AE906" s="159"/>
      <c r="AF906" s="159"/>
      <c r="AG906" s="159"/>
      <c r="AH906" s="159"/>
      <c r="AI906" s="9"/>
      <c r="AJ906" s="153"/>
      <c r="AK906" s="160"/>
      <c r="AL906" s="9"/>
    </row>
    <row r="907" ht="15.75" customHeight="1">
      <c r="A907" s="148"/>
      <c r="B907" s="149"/>
      <c r="C907" s="150"/>
      <c r="D907" s="150"/>
      <c r="E907" s="151"/>
      <c r="F907" s="149"/>
      <c r="G907" s="148"/>
      <c r="H907" s="148"/>
      <c r="I907" s="152"/>
      <c r="J907" s="152"/>
      <c r="K907" s="9"/>
      <c r="L907" s="153"/>
      <c r="M907" s="153"/>
      <c r="N907" s="153"/>
      <c r="O907" s="153"/>
      <c r="P907" s="154"/>
      <c r="Q907" s="155"/>
      <c r="R907" s="161"/>
      <c r="S907" s="157"/>
      <c r="T907" s="158"/>
      <c r="U907" s="158"/>
      <c r="V907" s="158"/>
      <c r="W907" s="157"/>
      <c r="X907" s="159"/>
      <c r="Y907" s="159"/>
      <c r="Z907" s="159"/>
      <c r="AA907" s="159"/>
      <c r="AB907" s="159"/>
      <c r="AC907" s="159"/>
      <c r="AD907" s="159"/>
      <c r="AE907" s="159"/>
      <c r="AF907" s="159"/>
      <c r="AG907" s="159"/>
      <c r="AH907" s="159"/>
      <c r="AI907" s="9"/>
      <c r="AJ907" s="153"/>
      <c r="AK907" s="160"/>
      <c r="AL907" s="9"/>
    </row>
    <row r="908" ht="15.75" customHeight="1">
      <c r="A908" s="148"/>
      <c r="B908" s="149"/>
      <c r="C908" s="150"/>
      <c r="D908" s="150"/>
      <c r="E908" s="151"/>
      <c r="F908" s="149"/>
      <c r="G908" s="148"/>
      <c r="H908" s="148"/>
      <c r="I908" s="152"/>
      <c r="J908" s="152"/>
      <c r="K908" s="9"/>
      <c r="L908" s="153"/>
      <c r="M908" s="153"/>
      <c r="N908" s="153"/>
      <c r="O908" s="153"/>
      <c r="P908" s="154"/>
      <c r="Q908" s="155"/>
      <c r="R908" s="161"/>
      <c r="S908" s="157"/>
      <c r="T908" s="158"/>
      <c r="U908" s="158"/>
      <c r="V908" s="158"/>
      <c r="W908" s="157"/>
      <c r="X908" s="159"/>
      <c r="Y908" s="159"/>
      <c r="Z908" s="159"/>
      <c r="AA908" s="159"/>
      <c r="AB908" s="159"/>
      <c r="AC908" s="159"/>
      <c r="AD908" s="159"/>
      <c r="AE908" s="159"/>
      <c r="AF908" s="159"/>
      <c r="AG908" s="159"/>
      <c r="AH908" s="159"/>
      <c r="AI908" s="9"/>
      <c r="AJ908" s="153"/>
      <c r="AK908" s="160"/>
      <c r="AL908" s="9"/>
    </row>
    <row r="909" ht="15.75" customHeight="1">
      <c r="A909" s="148"/>
      <c r="B909" s="149"/>
      <c r="C909" s="150"/>
      <c r="D909" s="150"/>
      <c r="E909" s="151"/>
      <c r="F909" s="149"/>
      <c r="G909" s="148"/>
      <c r="H909" s="148"/>
      <c r="I909" s="152"/>
      <c r="J909" s="152"/>
      <c r="K909" s="9"/>
      <c r="L909" s="153"/>
      <c r="M909" s="153"/>
      <c r="N909" s="153"/>
      <c r="O909" s="153"/>
      <c r="P909" s="154"/>
      <c r="Q909" s="155"/>
      <c r="R909" s="161"/>
      <c r="S909" s="157"/>
      <c r="T909" s="158"/>
      <c r="U909" s="158"/>
      <c r="V909" s="158"/>
      <c r="W909" s="157"/>
      <c r="X909" s="159"/>
      <c r="Y909" s="159"/>
      <c r="Z909" s="159"/>
      <c r="AA909" s="159"/>
      <c r="AB909" s="159"/>
      <c r="AC909" s="159"/>
      <c r="AD909" s="159"/>
      <c r="AE909" s="159"/>
      <c r="AF909" s="159"/>
      <c r="AG909" s="159"/>
      <c r="AH909" s="159"/>
      <c r="AI909" s="9"/>
      <c r="AJ909" s="153"/>
      <c r="AK909" s="160"/>
      <c r="AL909" s="9"/>
    </row>
    <row r="910" ht="15.75" customHeight="1">
      <c r="A910" s="148"/>
      <c r="B910" s="149"/>
      <c r="C910" s="150"/>
      <c r="D910" s="150"/>
      <c r="E910" s="151"/>
      <c r="F910" s="149"/>
      <c r="G910" s="148"/>
      <c r="H910" s="148"/>
      <c r="I910" s="152"/>
      <c r="J910" s="152"/>
      <c r="K910" s="9"/>
      <c r="L910" s="153"/>
      <c r="M910" s="153"/>
      <c r="N910" s="153"/>
      <c r="O910" s="153"/>
      <c r="P910" s="154"/>
      <c r="Q910" s="155"/>
      <c r="R910" s="161"/>
      <c r="S910" s="157"/>
      <c r="T910" s="158"/>
      <c r="U910" s="158"/>
      <c r="V910" s="158"/>
      <c r="W910" s="157"/>
      <c r="X910" s="159"/>
      <c r="Y910" s="159"/>
      <c r="Z910" s="159"/>
      <c r="AA910" s="159"/>
      <c r="AB910" s="159"/>
      <c r="AC910" s="159"/>
      <c r="AD910" s="159"/>
      <c r="AE910" s="159"/>
      <c r="AF910" s="159"/>
      <c r="AG910" s="159"/>
      <c r="AH910" s="159"/>
      <c r="AI910" s="9"/>
      <c r="AJ910" s="153"/>
      <c r="AK910" s="160"/>
      <c r="AL910" s="9"/>
    </row>
    <row r="911" ht="15.75" customHeight="1">
      <c r="A911" s="148"/>
      <c r="B911" s="149"/>
      <c r="C911" s="150"/>
      <c r="D911" s="150"/>
      <c r="E911" s="151"/>
      <c r="F911" s="149"/>
      <c r="G911" s="148"/>
      <c r="H911" s="148"/>
      <c r="I911" s="152"/>
      <c r="J911" s="152"/>
      <c r="K911" s="9"/>
      <c r="L911" s="153"/>
      <c r="M911" s="153"/>
      <c r="N911" s="153"/>
      <c r="O911" s="153"/>
      <c r="P911" s="154"/>
      <c r="Q911" s="155"/>
      <c r="R911" s="161"/>
      <c r="S911" s="157"/>
      <c r="T911" s="158"/>
      <c r="U911" s="158"/>
      <c r="V911" s="158"/>
      <c r="W911" s="157"/>
      <c r="X911" s="159"/>
      <c r="Y911" s="159"/>
      <c r="Z911" s="159"/>
      <c r="AA911" s="159"/>
      <c r="AB911" s="159"/>
      <c r="AC911" s="159"/>
      <c r="AD911" s="159"/>
      <c r="AE911" s="159"/>
      <c r="AF911" s="159"/>
      <c r="AG911" s="159"/>
      <c r="AH911" s="159"/>
      <c r="AI911" s="9"/>
      <c r="AJ911" s="153"/>
      <c r="AK911" s="160"/>
      <c r="AL911" s="9"/>
    </row>
    <row r="912" ht="15.75" customHeight="1">
      <c r="A912" s="148"/>
      <c r="B912" s="149"/>
      <c r="C912" s="150"/>
      <c r="D912" s="150"/>
      <c r="E912" s="151"/>
      <c r="F912" s="149"/>
      <c r="G912" s="148"/>
      <c r="H912" s="148"/>
      <c r="I912" s="152"/>
      <c r="J912" s="152"/>
      <c r="K912" s="9"/>
      <c r="L912" s="153"/>
      <c r="M912" s="153"/>
      <c r="N912" s="153"/>
      <c r="O912" s="153"/>
      <c r="P912" s="154"/>
      <c r="Q912" s="155"/>
      <c r="R912" s="161"/>
      <c r="S912" s="157"/>
      <c r="T912" s="158"/>
      <c r="U912" s="158"/>
      <c r="V912" s="158"/>
      <c r="W912" s="157"/>
      <c r="X912" s="159"/>
      <c r="Y912" s="159"/>
      <c r="Z912" s="159"/>
      <c r="AA912" s="159"/>
      <c r="AB912" s="159"/>
      <c r="AC912" s="159"/>
      <c r="AD912" s="159"/>
      <c r="AE912" s="159"/>
      <c r="AF912" s="159"/>
      <c r="AG912" s="159"/>
      <c r="AH912" s="159"/>
      <c r="AI912" s="9"/>
      <c r="AJ912" s="153"/>
      <c r="AK912" s="160"/>
      <c r="AL912" s="9"/>
    </row>
    <row r="913" ht="15.75" customHeight="1">
      <c r="A913" s="148"/>
      <c r="B913" s="149"/>
      <c r="C913" s="150"/>
      <c r="D913" s="150"/>
      <c r="E913" s="151"/>
      <c r="F913" s="149"/>
      <c r="G913" s="148"/>
      <c r="H913" s="148"/>
      <c r="I913" s="152"/>
      <c r="J913" s="152"/>
      <c r="K913" s="9"/>
      <c r="L913" s="153"/>
      <c r="M913" s="153"/>
      <c r="N913" s="153"/>
      <c r="O913" s="153"/>
      <c r="P913" s="154"/>
      <c r="Q913" s="155"/>
      <c r="R913" s="161"/>
      <c r="S913" s="157"/>
      <c r="T913" s="158"/>
      <c r="U913" s="158"/>
      <c r="V913" s="158"/>
      <c r="W913" s="157"/>
      <c r="X913" s="159"/>
      <c r="Y913" s="159"/>
      <c r="Z913" s="159"/>
      <c r="AA913" s="159"/>
      <c r="AB913" s="159"/>
      <c r="AC913" s="159"/>
      <c r="AD913" s="159"/>
      <c r="AE913" s="159"/>
      <c r="AF913" s="159"/>
      <c r="AG913" s="159"/>
      <c r="AH913" s="159"/>
      <c r="AI913" s="9"/>
      <c r="AJ913" s="153"/>
      <c r="AK913" s="160"/>
      <c r="AL913" s="9"/>
    </row>
    <row r="914" ht="15.75" customHeight="1">
      <c r="A914" s="148"/>
      <c r="B914" s="149"/>
      <c r="C914" s="150"/>
      <c r="D914" s="150"/>
      <c r="E914" s="151"/>
      <c r="F914" s="149"/>
      <c r="G914" s="148"/>
      <c r="H914" s="148"/>
      <c r="I914" s="152"/>
      <c r="J914" s="152"/>
      <c r="K914" s="9"/>
      <c r="L914" s="153"/>
      <c r="M914" s="153"/>
      <c r="N914" s="153"/>
      <c r="O914" s="153"/>
      <c r="P914" s="154"/>
      <c r="Q914" s="155"/>
      <c r="R914" s="161"/>
      <c r="S914" s="157"/>
      <c r="T914" s="158"/>
      <c r="U914" s="158"/>
      <c r="V914" s="158"/>
      <c r="W914" s="157"/>
      <c r="X914" s="159"/>
      <c r="Y914" s="159"/>
      <c r="Z914" s="159"/>
      <c r="AA914" s="159"/>
      <c r="AB914" s="159"/>
      <c r="AC914" s="159"/>
      <c r="AD914" s="159"/>
      <c r="AE914" s="159"/>
      <c r="AF914" s="159"/>
      <c r="AG914" s="159"/>
      <c r="AH914" s="159"/>
      <c r="AI914" s="9"/>
      <c r="AJ914" s="153"/>
      <c r="AK914" s="160"/>
      <c r="AL914" s="9"/>
    </row>
    <row r="915" ht="15.75" customHeight="1">
      <c r="A915" s="148"/>
      <c r="B915" s="149"/>
      <c r="C915" s="150"/>
      <c r="D915" s="150"/>
      <c r="E915" s="151"/>
      <c r="F915" s="149"/>
      <c r="G915" s="148"/>
      <c r="H915" s="148"/>
      <c r="I915" s="152"/>
      <c r="J915" s="152"/>
      <c r="K915" s="9"/>
      <c r="L915" s="153"/>
      <c r="M915" s="153"/>
      <c r="N915" s="153"/>
      <c r="O915" s="153"/>
      <c r="P915" s="154"/>
      <c r="Q915" s="155"/>
      <c r="R915" s="161"/>
      <c r="S915" s="157"/>
      <c r="T915" s="158"/>
      <c r="U915" s="158"/>
      <c r="V915" s="158"/>
      <c r="W915" s="157"/>
      <c r="X915" s="159"/>
      <c r="Y915" s="159"/>
      <c r="Z915" s="159"/>
      <c r="AA915" s="159"/>
      <c r="AB915" s="159"/>
      <c r="AC915" s="159"/>
      <c r="AD915" s="159"/>
      <c r="AE915" s="159"/>
      <c r="AF915" s="159"/>
      <c r="AG915" s="159"/>
      <c r="AH915" s="159"/>
      <c r="AI915" s="9"/>
      <c r="AJ915" s="153"/>
      <c r="AK915" s="160"/>
      <c r="AL915" s="9"/>
    </row>
    <row r="916" ht="15.75" customHeight="1">
      <c r="A916" s="148"/>
      <c r="B916" s="149"/>
      <c r="C916" s="150"/>
      <c r="D916" s="150"/>
      <c r="E916" s="151"/>
      <c r="F916" s="149"/>
      <c r="G916" s="148"/>
      <c r="H916" s="148"/>
      <c r="I916" s="152"/>
      <c r="J916" s="152"/>
      <c r="K916" s="9"/>
      <c r="L916" s="153"/>
      <c r="M916" s="153"/>
      <c r="N916" s="153"/>
      <c r="O916" s="153"/>
      <c r="P916" s="154"/>
      <c r="Q916" s="155"/>
      <c r="R916" s="161"/>
      <c r="S916" s="157"/>
      <c r="T916" s="158"/>
      <c r="U916" s="158"/>
      <c r="V916" s="158"/>
      <c r="W916" s="157"/>
      <c r="X916" s="159"/>
      <c r="Y916" s="159"/>
      <c r="Z916" s="159"/>
      <c r="AA916" s="159"/>
      <c r="AB916" s="159"/>
      <c r="AC916" s="159"/>
      <c r="AD916" s="159"/>
      <c r="AE916" s="159"/>
      <c r="AF916" s="159"/>
      <c r="AG916" s="159"/>
      <c r="AH916" s="159"/>
      <c r="AI916" s="9"/>
      <c r="AJ916" s="153"/>
      <c r="AK916" s="160"/>
      <c r="AL916" s="9"/>
    </row>
    <row r="917" ht="15.75" customHeight="1">
      <c r="A917" s="148"/>
      <c r="B917" s="149"/>
      <c r="C917" s="150"/>
      <c r="D917" s="150"/>
      <c r="E917" s="151"/>
      <c r="F917" s="149"/>
      <c r="G917" s="148"/>
      <c r="H917" s="148"/>
      <c r="I917" s="152"/>
      <c r="J917" s="152"/>
      <c r="K917" s="9"/>
      <c r="L917" s="153"/>
      <c r="M917" s="153"/>
      <c r="N917" s="153"/>
      <c r="O917" s="153"/>
      <c r="P917" s="154"/>
      <c r="Q917" s="155"/>
      <c r="R917" s="161"/>
      <c r="S917" s="157"/>
      <c r="T917" s="158"/>
      <c r="U917" s="158"/>
      <c r="V917" s="158"/>
      <c r="W917" s="157"/>
      <c r="X917" s="159"/>
      <c r="Y917" s="159"/>
      <c r="Z917" s="159"/>
      <c r="AA917" s="159"/>
      <c r="AB917" s="159"/>
      <c r="AC917" s="159"/>
      <c r="AD917" s="159"/>
      <c r="AE917" s="159"/>
      <c r="AF917" s="159"/>
      <c r="AG917" s="159"/>
      <c r="AH917" s="159"/>
      <c r="AI917" s="9"/>
      <c r="AJ917" s="153"/>
      <c r="AK917" s="160"/>
      <c r="AL917" s="9"/>
    </row>
    <row r="918" ht="15.75" customHeight="1">
      <c r="A918" s="148"/>
      <c r="B918" s="149"/>
      <c r="C918" s="150"/>
      <c r="D918" s="150"/>
      <c r="E918" s="151"/>
      <c r="F918" s="149"/>
      <c r="G918" s="148"/>
      <c r="H918" s="148"/>
      <c r="I918" s="152"/>
      <c r="J918" s="152"/>
      <c r="K918" s="9"/>
      <c r="L918" s="153"/>
      <c r="M918" s="153"/>
      <c r="N918" s="153"/>
      <c r="O918" s="153"/>
      <c r="P918" s="154"/>
      <c r="Q918" s="155"/>
      <c r="R918" s="161"/>
      <c r="S918" s="157"/>
      <c r="T918" s="158"/>
      <c r="U918" s="158"/>
      <c r="V918" s="158"/>
      <c r="W918" s="157"/>
      <c r="X918" s="159"/>
      <c r="Y918" s="159"/>
      <c r="Z918" s="159"/>
      <c r="AA918" s="159"/>
      <c r="AB918" s="159"/>
      <c r="AC918" s="159"/>
      <c r="AD918" s="159"/>
      <c r="AE918" s="159"/>
      <c r="AF918" s="159"/>
      <c r="AG918" s="159"/>
      <c r="AH918" s="159"/>
      <c r="AI918" s="9"/>
      <c r="AJ918" s="153"/>
      <c r="AK918" s="160"/>
      <c r="AL918" s="9"/>
    </row>
    <row r="919" ht="15.75" customHeight="1">
      <c r="A919" s="148"/>
      <c r="B919" s="149"/>
      <c r="C919" s="150"/>
      <c r="D919" s="150"/>
      <c r="E919" s="151"/>
      <c r="F919" s="149"/>
      <c r="G919" s="148"/>
      <c r="H919" s="148"/>
      <c r="I919" s="152"/>
      <c r="J919" s="152"/>
      <c r="K919" s="9"/>
      <c r="L919" s="153"/>
      <c r="M919" s="153"/>
      <c r="N919" s="153"/>
      <c r="O919" s="153"/>
      <c r="P919" s="154"/>
      <c r="Q919" s="155"/>
      <c r="R919" s="161"/>
      <c r="S919" s="157"/>
      <c r="T919" s="158"/>
      <c r="U919" s="158"/>
      <c r="V919" s="158"/>
      <c r="W919" s="157"/>
      <c r="X919" s="159"/>
      <c r="Y919" s="159"/>
      <c r="Z919" s="159"/>
      <c r="AA919" s="159"/>
      <c r="AB919" s="159"/>
      <c r="AC919" s="159"/>
      <c r="AD919" s="159"/>
      <c r="AE919" s="159"/>
      <c r="AF919" s="159"/>
      <c r="AG919" s="159"/>
      <c r="AH919" s="159"/>
      <c r="AI919" s="9"/>
      <c r="AJ919" s="153"/>
      <c r="AK919" s="160"/>
      <c r="AL919" s="9"/>
    </row>
    <row r="920" ht="15.75" customHeight="1">
      <c r="A920" s="148"/>
      <c r="B920" s="149"/>
      <c r="C920" s="150"/>
      <c r="D920" s="150"/>
      <c r="E920" s="151"/>
      <c r="F920" s="149"/>
      <c r="G920" s="148"/>
      <c r="H920" s="148"/>
      <c r="I920" s="152"/>
      <c r="J920" s="152"/>
      <c r="K920" s="9"/>
      <c r="L920" s="153"/>
      <c r="M920" s="153"/>
      <c r="N920" s="153"/>
      <c r="O920" s="153"/>
      <c r="P920" s="154"/>
      <c r="Q920" s="155"/>
      <c r="R920" s="161"/>
      <c r="S920" s="157"/>
      <c r="T920" s="158"/>
      <c r="U920" s="158"/>
      <c r="V920" s="158"/>
      <c r="W920" s="157"/>
      <c r="X920" s="159"/>
      <c r="Y920" s="159"/>
      <c r="Z920" s="159"/>
      <c r="AA920" s="159"/>
      <c r="AB920" s="159"/>
      <c r="AC920" s="159"/>
      <c r="AD920" s="159"/>
      <c r="AE920" s="159"/>
      <c r="AF920" s="159"/>
      <c r="AG920" s="159"/>
      <c r="AH920" s="159"/>
      <c r="AI920" s="9"/>
      <c r="AJ920" s="153"/>
      <c r="AK920" s="160"/>
      <c r="AL920" s="9"/>
    </row>
    <row r="921" ht="15.75" customHeight="1">
      <c r="A921" s="148"/>
      <c r="B921" s="149"/>
      <c r="C921" s="150"/>
      <c r="D921" s="150"/>
      <c r="E921" s="151"/>
      <c r="F921" s="149"/>
      <c r="G921" s="148"/>
      <c r="H921" s="148"/>
      <c r="I921" s="152"/>
      <c r="J921" s="152"/>
      <c r="K921" s="9"/>
      <c r="L921" s="153"/>
      <c r="M921" s="153"/>
      <c r="N921" s="153"/>
      <c r="O921" s="153"/>
      <c r="P921" s="154"/>
      <c r="Q921" s="155"/>
      <c r="R921" s="161"/>
      <c r="S921" s="157"/>
      <c r="T921" s="158"/>
      <c r="U921" s="158"/>
      <c r="V921" s="158"/>
      <c r="W921" s="157"/>
      <c r="X921" s="159"/>
      <c r="Y921" s="159"/>
      <c r="Z921" s="159"/>
      <c r="AA921" s="159"/>
      <c r="AB921" s="159"/>
      <c r="AC921" s="159"/>
      <c r="AD921" s="159"/>
      <c r="AE921" s="159"/>
      <c r="AF921" s="159"/>
      <c r="AG921" s="159"/>
      <c r="AH921" s="159"/>
      <c r="AI921" s="9"/>
      <c r="AJ921" s="153"/>
      <c r="AK921" s="160"/>
      <c r="AL921" s="9"/>
    </row>
    <row r="922" ht="15.75" customHeight="1">
      <c r="A922" s="148"/>
      <c r="B922" s="149"/>
      <c r="C922" s="150"/>
      <c r="D922" s="150"/>
      <c r="E922" s="151"/>
      <c r="F922" s="149"/>
      <c r="G922" s="148"/>
      <c r="H922" s="148"/>
      <c r="I922" s="152"/>
      <c r="J922" s="152"/>
      <c r="K922" s="9"/>
      <c r="L922" s="153"/>
      <c r="M922" s="153"/>
      <c r="N922" s="153"/>
      <c r="O922" s="153"/>
      <c r="P922" s="154"/>
      <c r="Q922" s="155"/>
      <c r="R922" s="161"/>
      <c r="S922" s="157"/>
      <c r="T922" s="158"/>
      <c r="U922" s="158"/>
      <c r="V922" s="158"/>
      <c r="W922" s="157"/>
      <c r="X922" s="159"/>
      <c r="Y922" s="159"/>
      <c r="Z922" s="159"/>
      <c r="AA922" s="159"/>
      <c r="AB922" s="159"/>
      <c r="AC922" s="159"/>
      <c r="AD922" s="159"/>
      <c r="AE922" s="159"/>
      <c r="AF922" s="159"/>
      <c r="AG922" s="159"/>
      <c r="AH922" s="159"/>
      <c r="AI922" s="9"/>
      <c r="AJ922" s="153"/>
      <c r="AK922" s="160"/>
      <c r="AL922" s="9"/>
    </row>
    <row r="923" ht="15.75" customHeight="1">
      <c r="A923" s="148"/>
      <c r="B923" s="149"/>
      <c r="C923" s="150"/>
      <c r="D923" s="150"/>
      <c r="E923" s="151"/>
      <c r="F923" s="149"/>
      <c r="G923" s="148"/>
      <c r="H923" s="148"/>
      <c r="I923" s="152"/>
      <c r="J923" s="152"/>
      <c r="K923" s="9"/>
      <c r="L923" s="153"/>
      <c r="M923" s="153"/>
      <c r="N923" s="153"/>
      <c r="O923" s="153"/>
      <c r="P923" s="154"/>
      <c r="Q923" s="155"/>
      <c r="R923" s="161"/>
      <c r="S923" s="157"/>
      <c r="T923" s="158"/>
      <c r="U923" s="158"/>
      <c r="V923" s="158"/>
      <c r="W923" s="157"/>
      <c r="X923" s="159"/>
      <c r="Y923" s="159"/>
      <c r="Z923" s="159"/>
      <c r="AA923" s="159"/>
      <c r="AB923" s="159"/>
      <c r="AC923" s="159"/>
      <c r="AD923" s="159"/>
      <c r="AE923" s="159"/>
      <c r="AF923" s="159"/>
      <c r="AG923" s="159"/>
      <c r="AH923" s="159"/>
      <c r="AI923" s="9"/>
      <c r="AJ923" s="153"/>
      <c r="AK923" s="160"/>
      <c r="AL923" s="9"/>
    </row>
    <row r="924" ht="15.75" customHeight="1">
      <c r="A924" s="148"/>
      <c r="B924" s="149"/>
      <c r="C924" s="150"/>
      <c r="D924" s="150"/>
      <c r="E924" s="151"/>
      <c r="F924" s="149"/>
      <c r="G924" s="148"/>
      <c r="H924" s="148"/>
      <c r="I924" s="152"/>
      <c r="J924" s="152"/>
      <c r="K924" s="9"/>
      <c r="L924" s="153"/>
      <c r="M924" s="153"/>
      <c r="N924" s="153"/>
      <c r="O924" s="153"/>
      <c r="P924" s="154"/>
      <c r="Q924" s="155"/>
      <c r="R924" s="161"/>
      <c r="S924" s="157"/>
      <c r="T924" s="158"/>
      <c r="U924" s="158"/>
      <c r="V924" s="158"/>
      <c r="W924" s="157"/>
      <c r="X924" s="159"/>
      <c r="Y924" s="159"/>
      <c r="Z924" s="159"/>
      <c r="AA924" s="159"/>
      <c r="AB924" s="159"/>
      <c r="AC924" s="159"/>
      <c r="AD924" s="159"/>
      <c r="AE924" s="159"/>
      <c r="AF924" s="159"/>
      <c r="AG924" s="159"/>
      <c r="AH924" s="159"/>
      <c r="AI924" s="9"/>
      <c r="AJ924" s="153"/>
      <c r="AK924" s="160"/>
      <c r="AL924" s="9"/>
    </row>
    <row r="925" ht="15.75" customHeight="1">
      <c r="A925" s="148"/>
      <c r="B925" s="149"/>
      <c r="C925" s="150"/>
      <c r="D925" s="150"/>
      <c r="E925" s="151"/>
      <c r="F925" s="149"/>
      <c r="G925" s="148"/>
      <c r="H925" s="148"/>
      <c r="I925" s="152"/>
      <c r="J925" s="152"/>
      <c r="K925" s="9"/>
      <c r="L925" s="153"/>
      <c r="M925" s="153"/>
      <c r="N925" s="153"/>
      <c r="O925" s="153"/>
      <c r="P925" s="154"/>
      <c r="Q925" s="155"/>
      <c r="R925" s="161"/>
      <c r="S925" s="157"/>
      <c r="T925" s="158"/>
      <c r="U925" s="158"/>
      <c r="V925" s="158"/>
      <c r="W925" s="157"/>
      <c r="X925" s="159"/>
      <c r="Y925" s="159"/>
      <c r="Z925" s="159"/>
      <c r="AA925" s="159"/>
      <c r="AB925" s="159"/>
      <c r="AC925" s="159"/>
      <c r="AD925" s="159"/>
      <c r="AE925" s="159"/>
      <c r="AF925" s="159"/>
      <c r="AG925" s="159"/>
      <c r="AH925" s="159"/>
      <c r="AI925" s="9"/>
      <c r="AJ925" s="153"/>
      <c r="AK925" s="160"/>
      <c r="AL925" s="9"/>
    </row>
    <row r="926" ht="15.75" customHeight="1">
      <c r="A926" s="148"/>
      <c r="B926" s="149"/>
      <c r="C926" s="150"/>
      <c r="D926" s="150"/>
      <c r="E926" s="151"/>
      <c r="F926" s="149"/>
      <c r="G926" s="148"/>
      <c r="H926" s="148"/>
      <c r="I926" s="152"/>
      <c r="J926" s="152"/>
      <c r="K926" s="9"/>
      <c r="L926" s="153"/>
      <c r="M926" s="153"/>
      <c r="N926" s="153"/>
      <c r="O926" s="153"/>
      <c r="P926" s="154"/>
      <c r="Q926" s="155"/>
      <c r="R926" s="161"/>
      <c r="S926" s="157"/>
      <c r="T926" s="158"/>
      <c r="U926" s="158"/>
      <c r="V926" s="158"/>
      <c r="W926" s="157"/>
      <c r="X926" s="159"/>
      <c r="Y926" s="159"/>
      <c r="Z926" s="159"/>
      <c r="AA926" s="159"/>
      <c r="AB926" s="159"/>
      <c r="AC926" s="159"/>
      <c r="AD926" s="159"/>
      <c r="AE926" s="159"/>
      <c r="AF926" s="159"/>
      <c r="AG926" s="159"/>
      <c r="AH926" s="159"/>
      <c r="AI926" s="9"/>
      <c r="AJ926" s="153"/>
      <c r="AK926" s="160"/>
      <c r="AL926" s="9"/>
    </row>
    <row r="927" ht="15.75" customHeight="1">
      <c r="A927" s="148"/>
      <c r="B927" s="149"/>
      <c r="C927" s="150"/>
      <c r="D927" s="150"/>
      <c r="E927" s="151"/>
      <c r="F927" s="149"/>
      <c r="G927" s="148"/>
      <c r="H927" s="148"/>
      <c r="I927" s="152"/>
      <c r="J927" s="152"/>
      <c r="K927" s="9"/>
      <c r="L927" s="153"/>
      <c r="M927" s="153"/>
      <c r="N927" s="153"/>
      <c r="O927" s="153"/>
      <c r="P927" s="154"/>
      <c r="Q927" s="155"/>
      <c r="R927" s="161"/>
      <c r="S927" s="157"/>
      <c r="T927" s="158"/>
      <c r="U927" s="158"/>
      <c r="V927" s="158"/>
      <c r="W927" s="157"/>
      <c r="X927" s="159"/>
      <c r="Y927" s="159"/>
      <c r="Z927" s="159"/>
      <c r="AA927" s="159"/>
      <c r="AB927" s="159"/>
      <c r="AC927" s="159"/>
      <c r="AD927" s="159"/>
      <c r="AE927" s="159"/>
      <c r="AF927" s="159"/>
      <c r="AG927" s="159"/>
      <c r="AH927" s="159"/>
      <c r="AI927" s="9"/>
      <c r="AJ927" s="153"/>
      <c r="AK927" s="160"/>
      <c r="AL927" s="9"/>
    </row>
    <row r="928" ht="15.75" customHeight="1">
      <c r="A928" s="148"/>
      <c r="B928" s="149"/>
      <c r="C928" s="150"/>
      <c r="D928" s="150"/>
      <c r="E928" s="151"/>
      <c r="F928" s="149"/>
      <c r="G928" s="148"/>
      <c r="H928" s="148"/>
      <c r="I928" s="152"/>
      <c r="J928" s="152"/>
      <c r="K928" s="9"/>
      <c r="L928" s="153"/>
      <c r="M928" s="153"/>
      <c r="N928" s="153"/>
      <c r="O928" s="153"/>
      <c r="P928" s="154"/>
      <c r="Q928" s="155"/>
      <c r="R928" s="161"/>
      <c r="S928" s="157"/>
      <c r="T928" s="158"/>
      <c r="U928" s="158"/>
      <c r="V928" s="158"/>
      <c r="W928" s="157"/>
      <c r="X928" s="159"/>
      <c r="Y928" s="159"/>
      <c r="Z928" s="159"/>
      <c r="AA928" s="159"/>
      <c r="AB928" s="159"/>
      <c r="AC928" s="159"/>
      <c r="AD928" s="159"/>
      <c r="AE928" s="159"/>
      <c r="AF928" s="159"/>
      <c r="AG928" s="159"/>
      <c r="AH928" s="159"/>
      <c r="AI928" s="9"/>
      <c r="AJ928" s="153"/>
      <c r="AK928" s="160"/>
      <c r="AL928" s="9"/>
    </row>
    <row r="929" ht="15.75" customHeight="1">
      <c r="A929" s="148"/>
      <c r="B929" s="149"/>
      <c r="C929" s="150"/>
      <c r="D929" s="150"/>
      <c r="E929" s="151"/>
      <c r="F929" s="149"/>
      <c r="G929" s="148"/>
      <c r="H929" s="148"/>
      <c r="I929" s="152"/>
      <c r="J929" s="152"/>
      <c r="K929" s="9"/>
      <c r="L929" s="153"/>
      <c r="M929" s="153"/>
      <c r="N929" s="153"/>
      <c r="O929" s="153"/>
      <c r="P929" s="154"/>
      <c r="Q929" s="155"/>
      <c r="R929" s="161"/>
      <c r="S929" s="157"/>
      <c r="T929" s="158"/>
      <c r="U929" s="158"/>
      <c r="V929" s="158"/>
      <c r="W929" s="157"/>
      <c r="X929" s="159"/>
      <c r="Y929" s="159"/>
      <c r="Z929" s="159"/>
      <c r="AA929" s="159"/>
      <c r="AB929" s="159"/>
      <c r="AC929" s="159"/>
      <c r="AD929" s="159"/>
      <c r="AE929" s="159"/>
      <c r="AF929" s="159"/>
      <c r="AG929" s="159"/>
      <c r="AH929" s="159"/>
      <c r="AI929" s="9"/>
      <c r="AJ929" s="153"/>
      <c r="AK929" s="160"/>
      <c r="AL929" s="9"/>
    </row>
    <row r="930" ht="15.75" customHeight="1">
      <c r="A930" s="148"/>
      <c r="B930" s="149"/>
      <c r="C930" s="150"/>
      <c r="D930" s="150"/>
      <c r="E930" s="151"/>
      <c r="F930" s="149"/>
      <c r="G930" s="148"/>
      <c r="H930" s="148"/>
      <c r="I930" s="152"/>
      <c r="J930" s="152"/>
      <c r="K930" s="9"/>
      <c r="L930" s="153"/>
      <c r="M930" s="153"/>
      <c r="N930" s="153"/>
      <c r="O930" s="153"/>
      <c r="P930" s="154"/>
      <c r="Q930" s="155"/>
      <c r="R930" s="161"/>
      <c r="S930" s="157"/>
      <c r="T930" s="158"/>
      <c r="U930" s="158"/>
      <c r="V930" s="158"/>
      <c r="W930" s="157"/>
      <c r="X930" s="159"/>
      <c r="Y930" s="159"/>
      <c r="Z930" s="159"/>
      <c r="AA930" s="159"/>
      <c r="AB930" s="159"/>
      <c r="AC930" s="159"/>
      <c r="AD930" s="159"/>
      <c r="AE930" s="159"/>
      <c r="AF930" s="159"/>
      <c r="AG930" s="159"/>
      <c r="AH930" s="159"/>
      <c r="AI930" s="9"/>
      <c r="AJ930" s="153"/>
      <c r="AK930" s="160"/>
      <c r="AL930" s="9"/>
    </row>
    <row r="931" ht="15.75" customHeight="1">
      <c r="A931" s="148"/>
      <c r="B931" s="149"/>
      <c r="C931" s="150"/>
      <c r="D931" s="150"/>
      <c r="E931" s="151"/>
      <c r="F931" s="149"/>
      <c r="G931" s="148"/>
      <c r="H931" s="148"/>
      <c r="I931" s="152"/>
      <c r="J931" s="152"/>
      <c r="K931" s="9"/>
      <c r="L931" s="153"/>
      <c r="M931" s="153"/>
      <c r="N931" s="153"/>
      <c r="O931" s="153"/>
      <c r="P931" s="154"/>
      <c r="Q931" s="155"/>
      <c r="R931" s="161"/>
      <c r="S931" s="157"/>
      <c r="T931" s="158"/>
      <c r="U931" s="158"/>
      <c r="V931" s="158"/>
      <c r="W931" s="157"/>
      <c r="X931" s="159"/>
      <c r="Y931" s="159"/>
      <c r="Z931" s="159"/>
      <c r="AA931" s="159"/>
      <c r="AB931" s="159"/>
      <c r="AC931" s="159"/>
      <c r="AD931" s="159"/>
      <c r="AE931" s="159"/>
      <c r="AF931" s="159"/>
      <c r="AG931" s="159"/>
      <c r="AH931" s="159"/>
      <c r="AI931" s="9"/>
      <c r="AJ931" s="153"/>
      <c r="AK931" s="160"/>
      <c r="AL931" s="9"/>
    </row>
    <row r="932" ht="15.75" customHeight="1">
      <c r="A932" s="148"/>
      <c r="B932" s="149"/>
      <c r="C932" s="150"/>
      <c r="D932" s="150"/>
      <c r="E932" s="151"/>
      <c r="F932" s="149"/>
      <c r="G932" s="148"/>
      <c r="H932" s="148"/>
      <c r="I932" s="152"/>
      <c r="J932" s="152"/>
      <c r="K932" s="9"/>
      <c r="L932" s="153"/>
      <c r="M932" s="153"/>
      <c r="N932" s="153"/>
      <c r="O932" s="153"/>
      <c r="P932" s="154"/>
      <c r="Q932" s="155"/>
      <c r="R932" s="161"/>
      <c r="S932" s="157"/>
      <c r="T932" s="158"/>
      <c r="U932" s="158"/>
      <c r="V932" s="158"/>
      <c r="W932" s="157"/>
      <c r="X932" s="159"/>
      <c r="Y932" s="159"/>
      <c r="Z932" s="159"/>
      <c r="AA932" s="159"/>
      <c r="AB932" s="159"/>
      <c r="AC932" s="159"/>
      <c r="AD932" s="159"/>
      <c r="AE932" s="159"/>
      <c r="AF932" s="159"/>
      <c r="AG932" s="159"/>
      <c r="AH932" s="159"/>
      <c r="AI932" s="9"/>
      <c r="AJ932" s="153"/>
      <c r="AK932" s="160"/>
      <c r="AL932" s="9"/>
    </row>
    <row r="933" ht="15.75" customHeight="1">
      <c r="A933" s="148"/>
      <c r="B933" s="149"/>
      <c r="C933" s="150"/>
      <c r="D933" s="150"/>
      <c r="E933" s="151"/>
      <c r="F933" s="149"/>
      <c r="G933" s="148"/>
      <c r="H933" s="148"/>
      <c r="I933" s="152"/>
      <c r="J933" s="152"/>
      <c r="K933" s="9"/>
      <c r="L933" s="153"/>
      <c r="M933" s="153"/>
      <c r="N933" s="153"/>
      <c r="O933" s="153"/>
      <c r="P933" s="154"/>
      <c r="Q933" s="155"/>
      <c r="R933" s="161"/>
      <c r="S933" s="157"/>
      <c r="T933" s="158"/>
      <c r="U933" s="158"/>
      <c r="V933" s="158"/>
      <c r="W933" s="157"/>
      <c r="X933" s="159"/>
      <c r="Y933" s="159"/>
      <c r="Z933" s="159"/>
      <c r="AA933" s="159"/>
      <c r="AB933" s="159"/>
      <c r="AC933" s="159"/>
      <c r="AD933" s="159"/>
      <c r="AE933" s="159"/>
      <c r="AF933" s="159"/>
      <c r="AG933" s="159"/>
      <c r="AH933" s="159"/>
      <c r="AI933" s="9"/>
      <c r="AJ933" s="153"/>
      <c r="AK933" s="160"/>
      <c r="AL933" s="9"/>
    </row>
    <row r="934" ht="15.75" customHeight="1">
      <c r="A934" s="148"/>
      <c r="B934" s="149"/>
      <c r="C934" s="150"/>
      <c r="D934" s="150"/>
      <c r="E934" s="151"/>
      <c r="F934" s="149"/>
      <c r="G934" s="148"/>
      <c r="H934" s="148"/>
      <c r="I934" s="152"/>
      <c r="J934" s="152"/>
      <c r="K934" s="9"/>
      <c r="L934" s="153"/>
      <c r="M934" s="153"/>
      <c r="N934" s="153"/>
      <c r="O934" s="153"/>
      <c r="P934" s="154"/>
      <c r="Q934" s="155"/>
      <c r="R934" s="161"/>
      <c r="S934" s="157"/>
      <c r="T934" s="158"/>
      <c r="U934" s="158"/>
      <c r="V934" s="158"/>
      <c r="W934" s="157"/>
      <c r="X934" s="159"/>
      <c r="Y934" s="159"/>
      <c r="Z934" s="159"/>
      <c r="AA934" s="159"/>
      <c r="AB934" s="159"/>
      <c r="AC934" s="159"/>
      <c r="AD934" s="159"/>
      <c r="AE934" s="159"/>
      <c r="AF934" s="159"/>
      <c r="AG934" s="159"/>
      <c r="AH934" s="159"/>
      <c r="AI934" s="9"/>
      <c r="AJ934" s="153"/>
      <c r="AK934" s="160"/>
      <c r="AL934" s="9"/>
    </row>
    <row r="935" ht="15.75" customHeight="1">
      <c r="A935" s="148"/>
      <c r="B935" s="149"/>
      <c r="C935" s="150"/>
      <c r="D935" s="150"/>
      <c r="E935" s="151"/>
      <c r="F935" s="149"/>
      <c r="G935" s="148"/>
      <c r="H935" s="148"/>
      <c r="I935" s="152"/>
      <c r="J935" s="152"/>
      <c r="K935" s="9"/>
      <c r="L935" s="153"/>
      <c r="M935" s="153"/>
      <c r="N935" s="153"/>
      <c r="O935" s="153"/>
      <c r="P935" s="154"/>
      <c r="Q935" s="155"/>
      <c r="R935" s="161"/>
      <c r="S935" s="157"/>
      <c r="T935" s="158"/>
      <c r="U935" s="158"/>
      <c r="V935" s="158"/>
      <c r="W935" s="157"/>
      <c r="X935" s="159"/>
      <c r="Y935" s="159"/>
      <c r="Z935" s="159"/>
      <c r="AA935" s="159"/>
      <c r="AB935" s="159"/>
      <c r="AC935" s="159"/>
      <c r="AD935" s="159"/>
      <c r="AE935" s="159"/>
      <c r="AF935" s="159"/>
      <c r="AG935" s="159"/>
      <c r="AH935" s="159"/>
      <c r="AI935" s="9"/>
      <c r="AJ935" s="153"/>
      <c r="AK935" s="160"/>
      <c r="AL935" s="9"/>
    </row>
    <row r="936" ht="15.75" customHeight="1">
      <c r="A936" s="148"/>
      <c r="B936" s="149"/>
      <c r="C936" s="150"/>
      <c r="D936" s="150"/>
      <c r="E936" s="151"/>
      <c r="F936" s="149"/>
      <c r="G936" s="148"/>
      <c r="H936" s="148"/>
      <c r="I936" s="152"/>
      <c r="J936" s="152"/>
      <c r="K936" s="9"/>
      <c r="L936" s="153"/>
      <c r="M936" s="153"/>
      <c r="N936" s="153"/>
      <c r="O936" s="153"/>
      <c r="P936" s="154"/>
      <c r="Q936" s="155"/>
      <c r="R936" s="161"/>
      <c r="S936" s="157"/>
      <c r="T936" s="158"/>
      <c r="U936" s="158"/>
      <c r="V936" s="158"/>
      <c r="W936" s="157"/>
      <c r="X936" s="159"/>
      <c r="Y936" s="159"/>
      <c r="Z936" s="159"/>
      <c r="AA936" s="159"/>
      <c r="AB936" s="159"/>
      <c r="AC936" s="159"/>
      <c r="AD936" s="159"/>
      <c r="AE936" s="159"/>
      <c r="AF936" s="159"/>
      <c r="AG936" s="159"/>
      <c r="AH936" s="159"/>
      <c r="AI936" s="9"/>
      <c r="AJ936" s="153"/>
      <c r="AK936" s="160"/>
      <c r="AL936" s="9"/>
    </row>
    <row r="937" ht="15.75" customHeight="1">
      <c r="A937" s="148"/>
      <c r="B937" s="149"/>
      <c r="C937" s="150"/>
      <c r="D937" s="150"/>
      <c r="E937" s="151"/>
      <c r="F937" s="149"/>
      <c r="G937" s="148"/>
      <c r="H937" s="148"/>
      <c r="I937" s="152"/>
      <c r="J937" s="152"/>
      <c r="K937" s="9"/>
      <c r="L937" s="153"/>
      <c r="M937" s="153"/>
      <c r="N937" s="153"/>
      <c r="O937" s="153"/>
      <c r="P937" s="154"/>
      <c r="Q937" s="155"/>
      <c r="R937" s="161"/>
      <c r="S937" s="157"/>
      <c r="T937" s="158"/>
      <c r="U937" s="158"/>
      <c r="V937" s="158"/>
      <c r="W937" s="157"/>
      <c r="X937" s="159"/>
      <c r="Y937" s="159"/>
      <c r="Z937" s="159"/>
      <c r="AA937" s="159"/>
      <c r="AB937" s="159"/>
      <c r="AC937" s="159"/>
      <c r="AD937" s="159"/>
      <c r="AE937" s="159"/>
      <c r="AF937" s="159"/>
      <c r="AG937" s="159"/>
      <c r="AH937" s="159"/>
      <c r="AI937" s="9"/>
      <c r="AJ937" s="153"/>
      <c r="AK937" s="160"/>
      <c r="AL937" s="9"/>
    </row>
    <row r="938" ht="15.75" customHeight="1">
      <c r="A938" s="148"/>
      <c r="B938" s="149"/>
      <c r="C938" s="150"/>
      <c r="D938" s="150"/>
      <c r="E938" s="151"/>
      <c r="F938" s="149"/>
      <c r="G938" s="148"/>
      <c r="H938" s="148"/>
      <c r="I938" s="152"/>
      <c r="J938" s="152"/>
      <c r="K938" s="9"/>
      <c r="L938" s="153"/>
      <c r="M938" s="153"/>
      <c r="N938" s="153"/>
      <c r="O938" s="153"/>
      <c r="P938" s="154"/>
      <c r="Q938" s="155"/>
      <c r="R938" s="161"/>
      <c r="S938" s="157"/>
      <c r="T938" s="158"/>
      <c r="U938" s="158"/>
      <c r="V938" s="158"/>
      <c r="W938" s="157"/>
      <c r="X938" s="159"/>
      <c r="Y938" s="159"/>
      <c r="Z938" s="159"/>
      <c r="AA938" s="159"/>
      <c r="AB938" s="159"/>
      <c r="AC938" s="159"/>
      <c r="AD938" s="159"/>
      <c r="AE938" s="159"/>
      <c r="AF938" s="159"/>
      <c r="AG938" s="159"/>
      <c r="AH938" s="159"/>
      <c r="AI938" s="9"/>
      <c r="AJ938" s="153"/>
      <c r="AK938" s="160"/>
      <c r="AL938" s="9"/>
    </row>
    <row r="939" ht="15.75" customHeight="1">
      <c r="A939" s="148"/>
      <c r="B939" s="149"/>
      <c r="C939" s="150"/>
      <c r="D939" s="150"/>
      <c r="E939" s="151"/>
      <c r="F939" s="149"/>
      <c r="G939" s="148"/>
      <c r="H939" s="148"/>
      <c r="I939" s="152"/>
      <c r="J939" s="152"/>
      <c r="K939" s="9"/>
      <c r="L939" s="153"/>
      <c r="M939" s="153"/>
      <c r="N939" s="153"/>
      <c r="O939" s="153"/>
      <c r="P939" s="154"/>
      <c r="Q939" s="155"/>
      <c r="R939" s="161"/>
      <c r="S939" s="157"/>
      <c r="T939" s="158"/>
      <c r="U939" s="158"/>
      <c r="V939" s="158"/>
      <c r="W939" s="157"/>
      <c r="X939" s="159"/>
      <c r="Y939" s="159"/>
      <c r="Z939" s="159"/>
      <c r="AA939" s="159"/>
      <c r="AB939" s="159"/>
      <c r="AC939" s="159"/>
      <c r="AD939" s="159"/>
      <c r="AE939" s="159"/>
      <c r="AF939" s="159"/>
      <c r="AG939" s="159"/>
      <c r="AH939" s="159"/>
      <c r="AI939" s="9"/>
      <c r="AJ939" s="153"/>
      <c r="AK939" s="160"/>
      <c r="AL939" s="9"/>
    </row>
    <row r="940" ht="15.75" customHeight="1">
      <c r="A940" s="148"/>
      <c r="B940" s="149"/>
      <c r="C940" s="150"/>
      <c r="D940" s="150"/>
      <c r="E940" s="151"/>
      <c r="F940" s="149"/>
      <c r="G940" s="148"/>
      <c r="H940" s="148"/>
      <c r="I940" s="152"/>
      <c r="J940" s="152"/>
      <c r="K940" s="9"/>
      <c r="L940" s="153"/>
      <c r="M940" s="153"/>
      <c r="N940" s="153"/>
      <c r="O940" s="153"/>
      <c r="P940" s="154"/>
      <c r="Q940" s="155"/>
      <c r="R940" s="161"/>
      <c r="S940" s="157"/>
      <c r="T940" s="158"/>
      <c r="U940" s="158"/>
      <c r="V940" s="158"/>
      <c r="W940" s="157"/>
      <c r="X940" s="159"/>
      <c r="Y940" s="159"/>
      <c r="Z940" s="159"/>
      <c r="AA940" s="159"/>
      <c r="AB940" s="159"/>
      <c r="AC940" s="159"/>
      <c r="AD940" s="159"/>
      <c r="AE940" s="159"/>
      <c r="AF940" s="159"/>
      <c r="AG940" s="159"/>
      <c r="AH940" s="159"/>
      <c r="AI940" s="9"/>
      <c r="AJ940" s="153"/>
      <c r="AK940" s="160"/>
      <c r="AL940" s="9"/>
    </row>
    <row r="941" ht="15.75" customHeight="1">
      <c r="A941" s="148"/>
      <c r="B941" s="149"/>
      <c r="C941" s="150"/>
      <c r="D941" s="150"/>
      <c r="E941" s="151"/>
      <c r="F941" s="149"/>
      <c r="G941" s="148"/>
      <c r="H941" s="148"/>
      <c r="I941" s="152"/>
      <c r="J941" s="152"/>
      <c r="K941" s="9"/>
      <c r="L941" s="153"/>
      <c r="M941" s="153"/>
      <c r="N941" s="153"/>
      <c r="O941" s="153"/>
      <c r="P941" s="154"/>
      <c r="Q941" s="155"/>
      <c r="R941" s="161"/>
      <c r="S941" s="157"/>
      <c r="T941" s="158"/>
      <c r="U941" s="158"/>
      <c r="V941" s="158"/>
      <c r="W941" s="157"/>
      <c r="X941" s="159"/>
      <c r="Y941" s="159"/>
      <c r="Z941" s="159"/>
      <c r="AA941" s="159"/>
      <c r="AB941" s="159"/>
      <c r="AC941" s="159"/>
      <c r="AD941" s="159"/>
      <c r="AE941" s="159"/>
      <c r="AF941" s="159"/>
      <c r="AG941" s="159"/>
      <c r="AH941" s="159"/>
      <c r="AI941" s="9"/>
      <c r="AJ941" s="153"/>
      <c r="AK941" s="160"/>
      <c r="AL941" s="9"/>
    </row>
    <row r="942" ht="15.75" customHeight="1">
      <c r="A942" s="148"/>
      <c r="B942" s="149"/>
      <c r="C942" s="150"/>
      <c r="D942" s="150"/>
      <c r="E942" s="151"/>
      <c r="F942" s="149"/>
      <c r="G942" s="148"/>
      <c r="H942" s="148"/>
      <c r="I942" s="152"/>
      <c r="J942" s="152"/>
      <c r="K942" s="9"/>
      <c r="L942" s="153"/>
      <c r="M942" s="153"/>
      <c r="N942" s="153"/>
      <c r="O942" s="153"/>
      <c r="P942" s="154"/>
      <c r="Q942" s="155"/>
      <c r="R942" s="161"/>
      <c r="S942" s="157"/>
      <c r="T942" s="158"/>
      <c r="U942" s="158"/>
      <c r="V942" s="158"/>
      <c r="W942" s="157"/>
      <c r="X942" s="159"/>
      <c r="Y942" s="159"/>
      <c r="Z942" s="159"/>
      <c r="AA942" s="159"/>
      <c r="AB942" s="159"/>
      <c r="AC942" s="159"/>
      <c r="AD942" s="159"/>
      <c r="AE942" s="159"/>
      <c r="AF942" s="159"/>
      <c r="AG942" s="159"/>
      <c r="AH942" s="159"/>
      <c r="AI942" s="9"/>
      <c r="AJ942" s="153"/>
      <c r="AK942" s="160"/>
      <c r="AL942" s="9"/>
    </row>
    <row r="943" ht="15.75" customHeight="1">
      <c r="A943" s="148"/>
      <c r="B943" s="149"/>
      <c r="C943" s="150"/>
      <c r="D943" s="150"/>
      <c r="E943" s="151"/>
      <c r="F943" s="149"/>
      <c r="G943" s="148"/>
      <c r="H943" s="148"/>
      <c r="I943" s="152"/>
      <c r="J943" s="152"/>
      <c r="K943" s="9"/>
      <c r="L943" s="153"/>
      <c r="M943" s="153"/>
      <c r="N943" s="153"/>
      <c r="O943" s="153"/>
      <c r="P943" s="154"/>
      <c r="Q943" s="155"/>
      <c r="R943" s="161"/>
      <c r="S943" s="157"/>
      <c r="T943" s="158"/>
      <c r="U943" s="158"/>
      <c r="V943" s="158"/>
      <c r="W943" s="157"/>
      <c r="X943" s="159"/>
      <c r="Y943" s="159"/>
      <c r="Z943" s="159"/>
      <c r="AA943" s="159"/>
      <c r="AB943" s="159"/>
      <c r="AC943" s="159"/>
      <c r="AD943" s="159"/>
      <c r="AE943" s="159"/>
      <c r="AF943" s="159"/>
      <c r="AG943" s="159"/>
      <c r="AH943" s="159"/>
      <c r="AI943" s="9"/>
      <c r="AJ943" s="153"/>
      <c r="AK943" s="160"/>
      <c r="AL943" s="9"/>
    </row>
    <row r="944" ht="15.75" customHeight="1">
      <c r="A944" s="148"/>
      <c r="B944" s="149"/>
      <c r="C944" s="150"/>
      <c r="D944" s="150"/>
      <c r="E944" s="151"/>
      <c r="F944" s="149"/>
      <c r="G944" s="148"/>
      <c r="H944" s="148"/>
      <c r="I944" s="152"/>
      <c r="J944" s="152"/>
      <c r="K944" s="9"/>
      <c r="L944" s="153"/>
      <c r="M944" s="153"/>
      <c r="N944" s="153"/>
      <c r="O944" s="153"/>
      <c r="P944" s="154"/>
      <c r="Q944" s="155"/>
      <c r="R944" s="161"/>
      <c r="S944" s="157"/>
      <c r="T944" s="158"/>
      <c r="U944" s="158"/>
      <c r="V944" s="158"/>
      <c r="W944" s="157"/>
      <c r="X944" s="159"/>
      <c r="Y944" s="159"/>
      <c r="Z944" s="159"/>
      <c r="AA944" s="159"/>
      <c r="AB944" s="159"/>
      <c r="AC944" s="159"/>
      <c r="AD944" s="159"/>
      <c r="AE944" s="159"/>
      <c r="AF944" s="159"/>
      <c r="AG944" s="159"/>
      <c r="AH944" s="159"/>
      <c r="AI944" s="9"/>
      <c r="AJ944" s="153"/>
      <c r="AK944" s="160"/>
      <c r="AL944" s="9"/>
    </row>
    <row r="945" ht="15.75" customHeight="1">
      <c r="A945" s="148"/>
      <c r="B945" s="149"/>
      <c r="C945" s="150"/>
      <c r="D945" s="150"/>
      <c r="E945" s="151"/>
      <c r="F945" s="149"/>
      <c r="G945" s="148"/>
      <c r="H945" s="148"/>
      <c r="I945" s="152"/>
      <c r="J945" s="152"/>
      <c r="K945" s="9"/>
      <c r="L945" s="153"/>
      <c r="M945" s="153"/>
      <c r="N945" s="153"/>
      <c r="O945" s="153"/>
      <c r="P945" s="154"/>
      <c r="Q945" s="155"/>
      <c r="R945" s="161"/>
      <c r="S945" s="157"/>
      <c r="T945" s="158"/>
      <c r="U945" s="158"/>
      <c r="V945" s="158"/>
      <c r="W945" s="157"/>
      <c r="X945" s="159"/>
      <c r="Y945" s="159"/>
      <c r="Z945" s="159"/>
      <c r="AA945" s="159"/>
      <c r="AB945" s="159"/>
      <c r="AC945" s="159"/>
      <c r="AD945" s="159"/>
      <c r="AE945" s="159"/>
      <c r="AF945" s="159"/>
      <c r="AG945" s="159"/>
      <c r="AH945" s="159"/>
      <c r="AI945" s="9"/>
      <c r="AJ945" s="153"/>
      <c r="AK945" s="160"/>
      <c r="AL945" s="9"/>
    </row>
    <row r="946" ht="15.75" customHeight="1">
      <c r="A946" s="148"/>
      <c r="B946" s="149"/>
      <c r="C946" s="150"/>
      <c r="D946" s="150"/>
      <c r="E946" s="151"/>
      <c r="F946" s="149"/>
      <c r="G946" s="148"/>
      <c r="H946" s="148"/>
      <c r="I946" s="152"/>
      <c r="J946" s="152"/>
      <c r="K946" s="9"/>
      <c r="L946" s="153"/>
      <c r="M946" s="153"/>
      <c r="N946" s="153"/>
      <c r="O946" s="153"/>
      <c r="P946" s="154"/>
      <c r="Q946" s="155"/>
      <c r="R946" s="161"/>
      <c r="S946" s="157"/>
      <c r="T946" s="158"/>
      <c r="U946" s="158"/>
      <c r="V946" s="158"/>
      <c r="W946" s="157"/>
      <c r="X946" s="159"/>
      <c r="Y946" s="159"/>
      <c r="Z946" s="159"/>
      <c r="AA946" s="159"/>
      <c r="AB946" s="159"/>
      <c r="AC946" s="159"/>
      <c r="AD946" s="159"/>
      <c r="AE946" s="159"/>
      <c r="AF946" s="159"/>
      <c r="AG946" s="159"/>
      <c r="AH946" s="159"/>
      <c r="AI946" s="9"/>
      <c r="AJ946" s="153"/>
      <c r="AK946" s="160"/>
      <c r="AL946" s="9"/>
    </row>
    <row r="947" ht="15.75" customHeight="1">
      <c r="A947" s="148"/>
      <c r="B947" s="149"/>
      <c r="C947" s="150"/>
      <c r="D947" s="150"/>
      <c r="E947" s="151"/>
      <c r="F947" s="149"/>
      <c r="G947" s="148"/>
      <c r="H947" s="148"/>
      <c r="I947" s="152"/>
      <c r="J947" s="152"/>
      <c r="K947" s="9"/>
      <c r="L947" s="153"/>
      <c r="M947" s="153"/>
      <c r="N947" s="153"/>
      <c r="O947" s="153"/>
      <c r="P947" s="154"/>
      <c r="Q947" s="155"/>
      <c r="R947" s="161"/>
      <c r="S947" s="157"/>
      <c r="T947" s="158"/>
      <c r="U947" s="158"/>
      <c r="V947" s="158"/>
      <c r="W947" s="157"/>
      <c r="X947" s="159"/>
      <c r="Y947" s="159"/>
      <c r="Z947" s="159"/>
      <c r="AA947" s="159"/>
      <c r="AB947" s="159"/>
      <c r="AC947" s="159"/>
      <c r="AD947" s="159"/>
      <c r="AE947" s="159"/>
      <c r="AF947" s="159"/>
      <c r="AG947" s="159"/>
      <c r="AH947" s="159"/>
      <c r="AI947" s="9"/>
      <c r="AJ947" s="153"/>
      <c r="AK947" s="160"/>
      <c r="AL947" s="9"/>
    </row>
    <row r="948" ht="15.75" customHeight="1">
      <c r="A948" s="148"/>
      <c r="B948" s="149"/>
      <c r="C948" s="150"/>
      <c r="D948" s="150"/>
      <c r="E948" s="151"/>
      <c r="F948" s="149"/>
      <c r="G948" s="148"/>
      <c r="H948" s="148"/>
      <c r="I948" s="152"/>
      <c r="J948" s="152"/>
      <c r="K948" s="9"/>
      <c r="L948" s="153"/>
      <c r="M948" s="153"/>
      <c r="N948" s="153"/>
      <c r="O948" s="153"/>
      <c r="P948" s="154"/>
      <c r="Q948" s="155"/>
      <c r="R948" s="161"/>
      <c r="S948" s="157"/>
      <c r="T948" s="158"/>
      <c r="U948" s="158"/>
      <c r="V948" s="158"/>
      <c r="W948" s="157"/>
      <c r="X948" s="159"/>
      <c r="Y948" s="159"/>
      <c r="Z948" s="159"/>
      <c r="AA948" s="159"/>
      <c r="AB948" s="159"/>
      <c r="AC948" s="159"/>
      <c r="AD948" s="159"/>
      <c r="AE948" s="159"/>
      <c r="AF948" s="159"/>
      <c r="AG948" s="159"/>
      <c r="AH948" s="159"/>
      <c r="AI948" s="9"/>
      <c r="AJ948" s="153"/>
      <c r="AK948" s="160"/>
      <c r="AL948" s="9"/>
    </row>
    <row r="949" ht="15.75" customHeight="1">
      <c r="A949" s="148"/>
      <c r="B949" s="149"/>
      <c r="C949" s="150"/>
      <c r="D949" s="150"/>
      <c r="E949" s="151"/>
      <c r="F949" s="149"/>
      <c r="G949" s="148"/>
      <c r="H949" s="148"/>
      <c r="I949" s="152"/>
      <c r="J949" s="152"/>
      <c r="K949" s="9"/>
      <c r="L949" s="153"/>
      <c r="M949" s="153"/>
      <c r="N949" s="153"/>
      <c r="O949" s="153"/>
      <c r="P949" s="154"/>
      <c r="Q949" s="155"/>
      <c r="R949" s="161"/>
      <c r="S949" s="157"/>
      <c r="T949" s="158"/>
      <c r="U949" s="158"/>
      <c r="V949" s="158"/>
      <c r="W949" s="157"/>
      <c r="X949" s="159"/>
      <c r="Y949" s="159"/>
      <c r="Z949" s="159"/>
      <c r="AA949" s="159"/>
      <c r="AB949" s="159"/>
      <c r="AC949" s="159"/>
      <c r="AD949" s="159"/>
      <c r="AE949" s="159"/>
      <c r="AF949" s="159"/>
      <c r="AG949" s="159"/>
      <c r="AH949" s="159"/>
      <c r="AI949" s="9"/>
      <c r="AJ949" s="153"/>
      <c r="AK949" s="160"/>
      <c r="AL949" s="9"/>
    </row>
    <row r="950" ht="15.75" customHeight="1">
      <c r="A950" s="148"/>
      <c r="B950" s="149"/>
      <c r="C950" s="150"/>
      <c r="D950" s="150"/>
      <c r="E950" s="151"/>
      <c r="F950" s="149"/>
      <c r="G950" s="148"/>
      <c r="H950" s="148"/>
      <c r="I950" s="152"/>
      <c r="J950" s="152"/>
      <c r="K950" s="9"/>
      <c r="L950" s="153"/>
      <c r="M950" s="153"/>
      <c r="N950" s="153"/>
      <c r="O950" s="153"/>
      <c r="P950" s="154"/>
      <c r="Q950" s="155"/>
      <c r="R950" s="161"/>
      <c r="S950" s="157"/>
      <c r="T950" s="158"/>
      <c r="U950" s="158"/>
      <c r="V950" s="158"/>
      <c r="W950" s="157"/>
      <c r="X950" s="159"/>
      <c r="Y950" s="159"/>
      <c r="Z950" s="159"/>
      <c r="AA950" s="159"/>
      <c r="AB950" s="159"/>
      <c r="AC950" s="159"/>
      <c r="AD950" s="159"/>
      <c r="AE950" s="159"/>
      <c r="AF950" s="159"/>
      <c r="AG950" s="159"/>
      <c r="AH950" s="159"/>
      <c r="AI950" s="9"/>
      <c r="AJ950" s="153"/>
      <c r="AK950" s="160"/>
      <c r="AL950" s="9"/>
    </row>
    <row r="951" ht="15.75" customHeight="1">
      <c r="A951" s="148"/>
      <c r="B951" s="149"/>
      <c r="C951" s="150"/>
      <c r="D951" s="150"/>
      <c r="E951" s="151"/>
      <c r="F951" s="149"/>
      <c r="G951" s="148"/>
      <c r="H951" s="148"/>
      <c r="I951" s="152"/>
      <c r="J951" s="152"/>
      <c r="K951" s="9"/>
      <c r="L951" s="153"/>
      <c r="M951" s="153"/>
      <c r="N951" s="153"/>
      <c r="O951" s="153"/>
      <c r="P951" s="154"/>
      <c r="Q951" s="155"/>
      <c r="R951" s="161"/>
      <c r="S951" s="157"/>
      <c r="T951" s="158"/>
      <c r="U951" s="158"/>
      <c r="V951" s="158"/>
      <c r="W951" s="157"/>
      <c r="X951" s="159"/>
      <c r="Y951" s="159"/>
      <c r="Z951" s="159"/>
      <c r="AA951" s="159"/>
      <c r="AB951" s="159"/>
      <c r="AC951" s="159"/>
      <c r="AD951" s="159"/>
      <c r="AE951" s="159"/>
      <c r="AF951" s="159"/>
      <c r="AG951" s="159"/>
      <c r="AH951" s="159"/>
      <c r="AI951" s="9"/>
      <c r="AJ951" s="153"/>
      <c r="AK951" s="160"/>
      <c r="AL951" s="9"/>
    </row>
    <row r="952" ht="15.75" customHeight="1">
      <c r="A952" s="148"/>
      <c r="B952" s="149"/>
      <c r="C952" s="150"/>
      <c r="D952" s="150"/>
      <c r="E952" s="151"/>
      <c r="F952" s="149"/>
      <c r="G952" s="148"/>
      <c r="H952" s="148"/>
      <c r="I952" s="152"/>
      <c r="J952" s="152"/>
      <c r="K952" s="9"/>
      <c r="L952" s="153"/>
      <c r="M952" s="153"/>
      <c r="N952" s="153"/>
      <c r="O952" s="153"/>
      <c r="P952" s="154"/>
      <c r="Q952" s="155"/>
      <c r="R952" s="161"/>
      <c r="S952" s="157"/>
      <c r="T952" s="158"/>
      <c r="U952" s="158"/>
      <c r="V952" s="158"/>
      <c r="W952" s="157"/>
      <c r="X952" s="159"/>
      <c r="Y952" s="159"/>
      <c r="Z952" s="159"/>
      <c r="AA952" s="159"/>
      <c r="AB952" s="159"/>
      <c r="AC952" s="159"/>
      <c r="AD952" s="159"/>
      <c r="AE952" s="159"/>
      <c r="AF952" s="159"/>
      <c r="AG952" s="159"/>
      <c r="AH952" s="159"/>
      <c r="AI952" s="9"/>
      <c r="AJ952" s="153"/>
      <c r="AK952" s="160"/>
      <c r="AL952" s="9"/>
    </row>
    <row r="953" ht="15.75" customHeight="1">
      <c r="A953" s="148"/>
      <c r="B953" s="149"/>
      <c r="C953" s="150"/>
      <c r="D953" s="150"/>
      <c r="E953" s="151"/>
      <c r="F953" s="149"/>
      <c r="G953" s="148"/>
      <c r="H953" s="148"/>
      <c r="I953" s="152"/>
      <c r="J953" s="152"/>
      <c r="K953" s="9"/>
      <c r="L953" s="153"/>
      <c r="M953" s="153"/>
      <c r="N953" s="153"/>
      <c r="O953" s="153"/>
      <c r="P953" s="154"/>
      <c r="Q953" s="155"/>
      <c r="R953" s="161"/>
      <c r="S953" s="157"/>
      <c r="T953" s="158"/>
      <c r="U953" s="158"/>
      <c r="V953" s="158"/>
      <c r="W953" s="157"/>
      <c r="X953" s="159"/>
      <c r="Y953" s="159"/>
      <c r="Z953" s="159"/>
      <c r="AA953" s="159"/>
      <c r="AB953" s="159"/>
      <c r="AC953" s="159"/>
      <c r="AD953" s="159"/>
      <c r="AE953" s="159"/>
      <c r="AF953" s="159"/>
      <c r="AG953" s="159"/>
      <c r="AH953" s="159"/>
      <c r="AI953" s="9"/>
      <c r="AJ953" s="153"/>
      <c r="AK953" s="160"/>
      <c r="AL953" s="9"/>
    </row>
    <row r="954" ht="15.75" customHeight="1">
      <c r="A954" s="148"/>
      <c r="B954" s="149"/>
      <c r="C954" s="150"/>
      <c r="D954" s="150"/>
      <c r="E954" s="151"/>
      <c r="F954" s="149"/>
      <c r="G954" s="148"/>
      <c r="H954" s="148"/>
      <c r="I954" s="152"/>
      <c r="J954" s="152"/>
      <c r="K954" s="9"/>
      <c r="L954" s="153"/>
      <c r="M954" s="153"/>
      <c r="N954" s="153"/>
      <c r="O954" s="153"/>
      <c r="P954" s="154"/>
      <c r="Q954" s="155"/>
      <c r="R954" s="161"/>
      <c r="S954" s="157"/>
      <c r="T954" s="158"/>
      <c r="U954" s="158"/>
      <c r="V954" s="158"/>
      <c r="W954" s="157"/>
      <c r="X954" s="159"/>
      <c r="Y954" s="159"/>
      <c r="Z954" s="159"/>
      <c r="AA954" s="159"/>
      <c r="AB954" s="159"/>
      <c r="AC954" s="159"/>
      <c r="AD954" s="159"/>
      <c r="AE954" s="159"/>
      <c r="AF954" s="159"/>
      <c r="AG954" s="159"/>
      <c r="AH954" s="159"/>
      <c r="AI954" s="9"/>
      <c r="AJ954" s="153"/>
      <c r="AK954" s="160"/>
      <c r="AL954" s="9"/>
    </row>
    <row r="955" ht="15.75" customHeight="1">
      <c r="A955" s="148"/>
      <c r="B955" s="149"/>
      <c r="C955" s="150"/>
      <c r="D955" s="150"/>
      <c r="E955" s="151"/>
      <c r="F955" s="149"/>
      <c r="G955" s="148"/>
      <c r="H955" s="148"/>
      <c r="I955" s="152"/>
      <c r="J955" s="152"/>
      <c r="K955" s="9"/>
      <c r="L955" s="153"/>
      <c r="M955" s="153"/>
      <c r="N955" s="153"/>
      <c r="O955" s="153"/>
      <c r="P955" s="154"/>
      <c r="Q955" s="155"/>
      <c r="R955" s="161"/>
      <c r="S955" s="157"/>
      <c r="T955" s="158"/>
      <c r="U955" s="158"/>
      <c r="V955" s="158"/>
      <c r="W955" s="157"/>
      <c r="X955" s="159"/>
      <c r="Y955" s="159"/>
      <c r="Z955" s="159"/>
      <c r="AA955" s="159"/>
      <c r="AB955" s="159"/>
      <c r="AC955" s="159"/>
      <c r="AD955" s="159"/>
      <c r="AE955" s="159"/>
      <c r="AF955" s="159"/>
      <c r="AG955" s="159"/>
      <c r="AH955" s="159"/>
      <c r="AI955" s="9"/>
      <c r="AJ955" s="153"/>
      <c r="AK955" s="160"/>
      <c r="AL955" s="9"/>
    </row>
    <row r="956" ht="15.75" customHeight="1">
      <c r="A956" s="148"/>
      <c r="B956" s="149"/>
      <c r="C956" s="150"/>
      <c r="D956" s="150"/>
      <c r="E956" s="151"/>
      <c r="F956" s="149"/>
      <c r="G956" s="148"/>
      <c r="H956" s="148"/>
      <c r="I956" s="152"/>
      <c r="J956" s="152"/>
      <c r="K956" s="9"/>
      <c r="L956" s="153"/>
      <c r="M956" s="153"/>
      <c r="N956" s="153"/>
      <c r="O956" s="153"/>
      <c r="P956" s="154"/>
      <c r="Q956" s="155"/>
      <c r="R956" s="161"/>
      <c r="S956" s="157"/>
      <c r="T956" s="158"/>
      <c r="U956" s="158"/>
      <c r="V956" s="158"/>
      <c r="W956" s="157"/>
      <c r="X956" s="159"/>
      <c r="Y956" s="159"/>
      <c r="Z956" s="159"/>
      <c r="AA956" s="159"/>
      <c r="AB956" s="159"/>
      <c r="AC956" s="159"/>
      <c r="AD956" s="159"/>
      <c r="AE956" s="159"/>
      <c r="AF956" s="159"/>
      <c r="AG956" s="159"/>
      <c r="AH956" s="159"/>
      <c r="AI956" s="9"/>
      <c r="AJ956" s="153"/>
      <c r="AK956" s="160"/>
      <c r="AL956" s="9"/>
    </row>
    <row r="957" ht="15.75" customHeight="1">
      <c r="A957" s="148"/>
      <c r="B957" s="149"/>
      <c r="C957" s="150"/>
      <c r="D957" s="150"/>
      <c r="E957" s="151"/>
      <c r="F957" s="149"/>
      <c r="G957" s="148"/>
      <c r="H957" s="148"/>
      <c r="I957" s="152"/>
      <c r="J957" s="152"/>
      <c r="K957" s="9"/>
      <c r="L957" s="153"/>
      <c r="M957" s="153"/>
      <c r="N957" s="153"/>
      <c r="O957" s="153"/>
      <c r="P957" s="154"/>
      <c r="Q957" s="155"/>
      <c r="R957" s="161"/>
      <c r="S957" s="157"/>
      <c r="T957" s="158"/>
      <c r="U957" s="158"/>
      <c r="V957" s="158"/>
      <c r="W957" s="157"/>
      <c r="X957" s="159"/>
      <c r="Y957" s="159"/>
      <c r="Z957" s="159"/>
      <c r="AA957" s="159"/>
      <c r="AB957" s="159"/>
      <c r="AC957" s="159"/>
      <c r="AD957" s="159"/>
      <c r="AE957" s="159"/>
      <c r="AF957" s="159"/>
      <c r="AG957" s="159"/>
      <c r="AH957" s="159"/>
      <c r="AI957" s="9"/>
      <c r="AJ957" s="153"/>
      <c r="AK957" s="160"/>
      <c r="AL957" s="9"/>
    </row>
    <row r="958" ht="15.75" customHeight="1">
      <c r="A958" s="148"/>
      <c r="B958" s="149"/>
      <c r="C958" s="150"/>
      <c r="D958" s="150"/>
      <c r="E958" s="151"/>
      <c r="F958" s="149"/>
      <c r="G958" s="148"/>
      <c r="H958" s="148"/>
      <c r="I958" s="152"/>
      <c r="J958" s="152"/>
      <c r="K958" s="9"/>
      <c r="L958" s="153"/>
      <c r="M958" s="153"/>
      <c r="N958" s="153"/>
      <c r="O958" s="153"/>
      <c r="P958" s="154"/>
      <c r="Q958" s="155"/>
      <c r="R958" s="161"/>
      <c r="S958" s="157"/>
      <c r="T958" s="158"/>
      <c r="U958" s="158"/>
      <c r="V958" s="158"/>
      <c r="W958" s="157"/>
      <c r="X958" s="159"/>
      <c r="Y958" s="159"/>
      <c r="Z958" s="159"/>
      <c r="AA958" s="159"/>
      <c r="AB958" s="159"/>
      <c r="AC958" s="159"/>
      <c r="AD958" s="159"/>
      <c r="AE958" s="159"/>
      <c r="AF958" s="159"/>
      <c r="AG958" s="159"/>
      <c r="AH958" s="159"/>
      <c r="AI958" s="9"/>
      <c r="AJ958" s="153"/>
      <c r="AK958" s="160"/>
      <c r="AL958" s="9"/>
    </row>
    <row r="959" ht="15.75" customHeight="1">
      <c r="A959" s="148"/>
      <c r="B959" s="149"/>
      <c r="C959" s="150"/>
      <c r="D959" s="150"/>
      <c r="E959" s="151"/>
      <c r="F959" s="149"/>
      <c r="G959" s="148"/>
      <c r="H959" s="148"/>
      <c r="I959" s="152"/>
      <c r="J959" s="152"/>
      <c r="K959" s="9"/>
      <c r="L959" s="153"/>
      <c r="M959" s="153"/>
      <c r="N959" s="153"/>
      <c r="O959" s="153"/>
      <c r="P959" s="154"/>
      <c r="Q959" s="155"/>
      <c r="R959" s="161"/>
      <c r="S959" s="157"/>
      <c r="T959" s="158"/>
      <c r="U959" s="158"/>
      <c r="V959" s="158"/>
      <c r="W959" s="157"/>
      <c r="X959" s="159"/>
      <c r="Y959" s="159"/>
      <c r="Z959" s="159"/>
      <c r="AA959" s="159"/>
      <c r="AB959" s="159"/>
      <c r="AC959" s="159"/>
      <c r="AD959" s="159"/>
      <c r="AE959" s="159"/>
      <c r="AF959" s="159"/>
      <c r="AG959" s="159"/>
      <c r="AH959" s="159"/>
      <c r="AI959" s="9"/>
      <c r="AJ959" s="153"/>
      <c r="AK959" s="160"/>
      <c r="AL959" s="9"/>
    </row>
    <row r="960" ht="15.75" customHeight="1">
      <c r="A960" s="148"/>
      <c r="B960" s="149"/>
      <c r="C960" s="150"/>
      <c r="D960" s="150"/>
      <c r="E960" s="151"/>
      <c r="F960" s="149"/>
      <c r="G960" s="148"/>
      <c r="H960" s="148"/>
      <c r="I960" s="152"/>
      <c r="J960" s="152"/>
      <c r="K960" s="9"/>
      <c r="L960" s="153"/>
      <c r="M960" s="153"/>
      <c r="N960" s="153"/>
      <c r="O960" s="153"/>
      <c r="P960" s="154"/>
      <c r="Q960" s="155"/>
      <c r="R960" s="161"/>
      <c r="S960" s="157"/>
      <c r="T960" s="158"/>
      <c r="U960" s="158"/>
      <c r="V960" s="158"/>
      <c r="W960" s="157"/>
      <c r="X960" s="159"/>
      <c r="Y960" s="159"/>
      <c r="Z960" s="159"/>
      <c r="AA960" s="159"/>
      <c r="AB960" s="159"/>
      <c r="AC960" s="159"/>
      <c r="AD960" s="159"/>
      <c r="AE960" s="159"/>
      <c r="AF960" s="159"/>
      <c r="AG960" s="159"/>
      <c r="AH960" s="159"/>
      <c r="AI960" s="9"/>
      <c r="AJ960" s="153"/>
      <c r="AK960" s="160"/>
      <c r="AL960" s="9"/>
    </row>
    <row r="961" ht="15.75" customHeight="1">
      <c r="A961" s="148"/>
      <c r="B961" s="149"/>
      <c r="C961" s="150"/>
      <c r="D961" s="150"/>
      <c r="E961" s="151"/>
      <c r="F961" s="149"/>
      <c r="G961" s="148"/>
      <c r="H961" s="148"/>
      <c r="I961" s="152"/>
      <c r="J961" s="152"/>
      <c r="K961" s="9"/>
      <c r="L961" s="153"/>
      <c r="M961" s="153"/>
      <c r="N961" s="153"/>
      <c r="O961" s="153"/>
      <c r="P961" s="154"/>
      <c r="Q961" s="155"/>
      <c r="R961" s="161"/>
      <c r="S961" s="157"/>
      <c r="T961" s="158"/>
      <c r="U961" s="158"/>
      <c r="V961" s="158"/>
      <c r="W961" s="157"/>
      <c r="X961" s="159"/>
      <c r="Y961" s="159"/>
      <c r="Z961" s="159"/>
      <c r="AA961" s="159"/>
      <c r="AB961" s="159"/>
      <c r="AC961" s="159"/>
      <c r="AD961" s="159"/>
      <c r="AE961" s="159"/>
      <c r="AF961" s="159"/>
      <c r="AG961" s="159"/>
      <c r="AH961" s="159"/>
      <c r="AI961" s="9"/>
      <c r="AJ961" s="153"/>
      <c r="AK961" s="160"/>
      <c r="AL961" s="9"/>
    </row>
    <row r="962" ht="15.75" customHeight="1">
      <c r="A962" s="148"/>
      <c r="B962" s="149"/>
      <c r="C962" s="150"/>
      <c r="D962" s="150"/>
      <c r="E962" s="151"/>
      <c r="F962" s="149"/>
      <c r="G962" s="148"/>
      <c r="H962" s="148"/>
      <c r="I962" s="152"/>
      <c r="J962" s="152"/>
      <c r="K962" s="9"/>
      <c r="L962" s="153"/>
      <c r="M962" s="153"/>
      <c r="N962" s="153"/>
      <c r="O962" s="153"/>
      <c r="P962" s="154"/>
      <c r="Q962" s="155"/>
      <c r="R962" s="161"/>
      <c r="S962" s="157"/>
      <c r="T962" s="158"/>
      <c r="U962" s="158"/>
      <c r="V962" s="158"/>
      <c r="W962" s="157"/>
      <c r="X962" s="159"/>
      <c r="Y962" s="159"/>
      <c r="Z962" s="159"/>
      <c r="AA962" s="159"/>
      <c r="AB962" s="159"/>
      <c r="AC962" s="159"/>
      <c r="AD962" s="159"/>
      <c r="AE962" s="159"/>
      <c r="AF962" s="159"/>
      <c r="AG962" s="159"/>
      <c r="AH962" s="159"/>
      <c r="AI962" s="9"/>
      <c r="AJ962" s="153"/>
      <c r="AK962" s="160"/>
      <c r="AL962" s="9"/>
    </row>
    <row r="963" ht="15.75" customHeight="1">
      <c r="A963" s="148"/>
      <c r="B963" s="149"/>
      <c r="C963" s="150"/>
      <c r="D963" s="150"/>
      <c r="E963" s="151"/>
      <c r="F963" s="149"/>
      <c r="G963" s="148"/>
      <c r="H963" s="148"/>
      <c r="I963" s="152"/>
      <c r="J963" s="152"/>
      <c r="K963" s="9"/>
      <c r="L963" s="153"/>
      <c r="M963" s="153"/>
      <c r="N963" s="153"/>
      <c r="O963" s="153"/>
      <c r="P963" s="154"/>
      <c r="Q963" s="155"/>
      <c r="R963" s="161"/>
      <c r="S963" s="157"/>
      <c r="T963" s="158"/>
      <c r="U963" s="158"/>
      <c r="V963" s="158"/>
      <c r="W963" s="157"/>
      <c r="X963" s="159"/>
      <c r="Y963" s="159"/>
      <c r="Z963" s="159"/>
      <c r="AA963" s="159"/>
      <c r="AB963" s="159"/>
      <c r="AC963" s="159"/>
      <c r="AD963" s="159"/>
      <c r="AE963" s="159"/>
      <c r="AF963" s="159"/>
      <c r="AG963" s="159"/>
      <c r="AH963" s="159"/>
      <c r="AI963" s="9"/>
      <c r="AJ963" s="153"/>
      <c r="AK963" s="160"/>
      <c r="AL963" s="9"/>
    </row>
    <row r="964" ht="15.75" customHeight="1">
      <c r="A964" s="148"/>
      <c r="B964" s="149"/>
      <c r="C964" s="150"/>
      <c r="D964" s="150"/>
      <c r="E964" s="151"/>
      <c r="F964" s="149"/>
      <c r="G964" s="148"/>
      <c r="H964" s="148"/>
      <c r="I964" s="152"/>
      <c r="J964" s="152"/>
      <c r="K964" s="9"/>
      <c r="L964" s="153"/>
      <c r="M964" s="153"/>
      <c r="N964" s="153"/>
      <c r="O964" s="153"/>
      <c r="P964" s="154"/>
      <c r="Q964" s="155"/>
      <c r="R964" s="161"/>
      <c r="S964" s="157"/>
      <c r="T964" s="158"/>
      <c r="U964" s="158"/>
      <c r="V964" s="158"/>
      <c r="W964" s="157"/>
      <c r="X964" s="159"/>
      <c r="Y964" s="159"/>
      <c r="Z964" s="159"/>
      <c r="AA964" s="159"/>
      <c r="AB964" s="159"/>
      <c r="AC964" s="159"/>
      <c r="AD964" s="159"/>
      <c r="AE964" s="159"/>
      <c r="AF964" s="159"/>
      <c r="AG964" s="159"/>
      <c r="AH964" s="159"/>
      <c r="AI964" s="9"/>
      <c r="AJ964" s="153"/>
      <c r="AK964" s="160"/>
      <c r="AL964" s="9"/>
    </row>
    <row r="965" ht="15.75" customHeight="1">
      <c r="A965" s="148"/>
      <c r="B965" s="149"/>
      <c r="C965" s="150"/>
      <c r="D965" s="150"/>
      <c r="E965" s="151"/>
      <c r="F965" s="149"/>
      <c r="G965" s="148"/>
      <c r="H965" s="148"/>
      <c r="I965" s="152"/>
      <c r="J965" s="152"/>
      <c r="K965" s="9"/>
      <c r="L965" s="153"/>
      <c r="M965" s="153"/>
      <c r="N965" s="153"/>
      <c r="O965" s="153"/>
      <c r="P965" s="154"/>
      <c r="Q965" s="155"/>
      <c r="R965" s="161"/>
      <c r="S965" s="157"/>
      <c r="T965" s="158"/>
      <c r="U965" s="158"/>
      <c r="V965" s="158"/>
      <c r="W965" s="157"/>
      <c r="X965" s="159"/>
      <c r="Y965" s="159"/>
      <c r="Z965" s="159"/>
      <c r="AA965" s="159"/>
      <c r="AB965" s="159"/>
      <c r="AC965" s="159"/>
      <c r="AD965" s="159"/>
      <c r="AE965" s="159"/>
      <c r="AF965" s="159"/>
      <c r="AG965" s="159"/>
      <c r="AH965" s="159"/>
      <c r="AI965" s="9"/>
      <c r="AJ965" s="153"/>
      <c r="AK965" s="160"/>
      <c r="AL965" s="9"/>
    </row>
    <row r="966" ht="15.75" customHeight="1">
      <c r="A966" s="148"/>
      <c r="B966" s="149"/>
      <c r="C966" s="150"/>
      <c r="D966" s="150"/>
      <c r="E966" s="151"/>
      <c r="F966" s="149"/>
      <c r="G966" s="148"/>
      <c r="H966" s="148"/>
      <c r="I966" s="152"/>
      <c r="J966" s="152"/>
      <c r="K966" s="9"/>
      <c r="L966" s="153"/>
      <c r="M966" s="153"/>
      <c r="N966" s="153"/>
      <c r="O966" s="153"/>
      <c r="P966" s="154"/>
      <c r="Q966" s="155"/>
      <c r="R966" s="161"/>
      <c r="S966" s="157"/>
      <c r="T966" s="158"/>
      <c r="U966" s="158"/>
      <c r="V966" s="158"/>
      <c r="W966" s="157"/>
      <c r="X966" s="159"/>
      <c r="Y966" s="159"/>
      <c r="Z966" s="159"/>
      <c r="AA966" s="159"/>
      <c r="AB966" s="159"/>
      <c r="AC966" s="159"/>
      <c r="AD966" s="159"/>
      <c r="AE966" s="159"/>
      <c r="AF966" s="159"/>
      <c r="AG966" s="159"/>
      <c r="AH966" s="159"/>
      <c r="AI966" s="9"/>
      <c r="AJ966" s="153"/>
      <c r="AK966" s="160"/>
      <c r="AL966" s="9"/>
    </row>
    <row r="967" ht="15.75" customHeight="1">
      <c r="A967" s="148"/>
      <c r="B967" s="149"/>
      <c r="C967" s="150"/>
      <c r="D967" s="150"/>
      <c r="E967" s="151"/>
      <c r="F967" s="149"/>
      <c r="G967" s="148"/>
      <c r="H967" s="148"/>
      <c r="I967" s="152"/>
      <c r="J967" s="152"/>
      <c r="K967" s="9"/>
      <c r="L967" s="153"/>
      <c r="M967" s="153"/>
      <c r="N967" s="153"/>
      <c r="O967" s="153"/>
      <c r="P967" s="154"/>
      <c r="Q967" s="155"/>
      <c r="R967" s="161"/>
      <c r="S967" s="157"/>
      <c r="T967" s="158"/>
      <c r="U967" s="158"/>
      <c r="V967" s="158"/>
      <c r="W967" s="157"/>
      <c r="X967" s="159"/>
      <c r="Y967" s="159"/>
      <c r="Z967" s="159"/>
      <c r="AA967" s="159"/>
      <c r="AB967" s="159"/>
      <c r="AC967" s="159"/>
      <c r="AD967" s="159"/>
      <c r="AE967" s="159"/>
      <c r="AF967" s="159"/>
      <c r="AG967" s="159"/>
      <c r="AH967" s="159"/>
      <c r="AI967" s="9"/>
      <c r="AJ967" s="153"/>
      <c r="AK967" s="160"/>
      <c r="AL967" s="9"/>
    </row>
    <row r="968" ht="15.75" customHeight="1">
      <c r="A968" s="148"/>
      <c r="B968" s="149"/>
      <c r="C968" s="150"/>
      <c r="D968" s="150"/>
      <c r="E968" s="151"/>
      <c r="F968" s="149"/>
      <c r="G968" s="148"/>
      <c r="H968" s="148"/>
      <c r="I968" s="152"/>
      <c r="J968" s="152"/>
      <c r="K968" s="9"/>
      <c r="L968" s="153"/>
      <c r="M968" s="153"/>
      <c r="N968" s="153"/>
      <c r="O968" s="153"/>
      <c r="P968" s="154"/>
      <c r="Q968" s="155"/>
      <c r="R968" s="161"/>
      <c r="S968" s="157"/>
      <c r="T968" s="158"/>
      <c r="U968" s="158"/>
      <c r="V968" s="158"/>
      <c r="W968" s="157"/>
      <c r="X968" s="159"/>
      <c r="Y968" s="159"/>
      <c r="Z968" s="159"/>
      <c r="AA968" s="159"/>
      <c r="AB968" s="159"/>
      <c r="AC968" s="159"/>
      <c r="AD968" s="159"/>
      <c r="AE968" s="159"/>
      <c r="AF968" s="159"/>
      <c r="AG968" s="159"/>
      <c r="AH968" s="159"/>
      <c r="AI968" s="9"/>
      <c r="AJ968" s="153"/>
      <c r="AK968" s="160"/>
      <c r="AL968" s="9"/>
    </row>
    <row r="969" ht="15.75" customHeight="1">
      <c r="A969" s="148"/>
      <c r="B969" s="149"/>
      <c r="C969" s="150"/>
      <c r="D969" s="150"/>
      <c r="E969" s="151"/>
      <c r="F969" s="149"/>
      <c r="G969" s="148"/>
      <c r="H969" s="148"/>
      <c r="I969" s="152"/>
      <c r="J969" s="152"/>
      <c r="K969" s="9"/>
      <c r="L969" s="153"/>
      <c r="M969" s="153"/>
      <c r="N969" s="153"/>
      <c r="O969" s="153"/>
      <c r="P969" s="154"/>
      <c r="Q969" s="155"/>
      <c r="R969" s="161"/>
      <c r="S969" s="157"/>
      <c r="T969" s="158"/>
      <c r="U969" s="158"/>
      <c r="V969" s="158"/>
      <c r="W969" s="157"/>
      <c r="X969" s="159"/>
      <c r="Y969" s="159"/>
      <c r="Z969" s="159"/>
      <c r="AA969" s="159"/>
      <c r="AB969" s="159"/>
      <c r="AC969" s="159"/>
      <c r="AD969" s="159"/>
      <c r="AE969" s="159"/>
      <c r="AF969" s="159"/>
      <c r="AG969" s="159"/>
      <c r="AH969" s="159"/>
      <c r="AI969" s="9"/>
      <c r="AJ969" s="153"/>
      <c r="AK969" s="160"/>
      <c r="AL969" s="9"/>
    </row>
    <row r="970" ht="15.75" customHeight="1">
      <c r="A970" s="148"/>
      <c r="B970" s="149"/>
      <c r="C970" s="150"/>
      <c r="D970" s="150"/>
      <c r="E970" s="151"/>
      <c r="F970" s="149"/>
      <c r="G970" s="148"/>
      <c r="H970" s="148"/>
      <c r="I970" s="152"/>
      <c r="J970" s="152"/>
      <c r="K970" s="9"/>
      <c r="L970" s="153"/>
      <c r="M970" s="153"/>
      <c r="N970" s="153"/>
      <c r="O970" s="153"/>
      <c r="P970" s="154"/>
      <c r="Q970" s="155"/>
      <c r="R970" s="161"/>
      <c r="S970" s="157"/>
      <c r="T970" s="158"/>
      <c r="U970" s="158"/>
      <c r="V970" s="158"/>
      <c r="W970" s="157"/>
      <c r="X970" s="159"/>
      <c r="Y970" s="159"/>
      <c r="Z970" s="159"/>
      <c r="AA970" s="159"/>
      <c r="AB970" s="159"/>
      <c r="AC970" s="159"/>
      <c r="AD970" s="159"/>
      <c r="AE970" s="159"/>
      <c r="AF970" s="159"/>
      <c r="AG970" s="159"/>
      <c r="AH970" s="159"/>
      <c r="AI970" s="9"/>
      <c r="AJ970" s="153"/>
      <c r="AK970" s="160"/>
      <c r="AL970" s="9"/>
    </row>
    <row r="971" ht="15.75" customHeight="1">
      <c r="A971" s="148"/>
      <c r="B971" s="149"/>
      <c r="C971" s="150"/>
      <c r="D971" s="150"/>
      <c r="E971" s="151"/>
      <c r="F971" s="149"/>
      <c r="G971" s="148"/>
      <c r="H971" s="148"/>
      <c r="I971" s="152"/>
      <c r="J971" s="152"/>
      <c r="K971" s="9"/>
      <c r="L971" s="153"/>
      <c r="M971" s="153"/>
      <c r="N971" s="153"/>
      <c r="O971" s="153"/>
      <c r="P971" s="154"/>
      <c r="Q971" s="155"/>
      <c r="R971" s="161"/>
      <c r="S971" s="157"/>
      <c r="T971" s="158"/>
      <c r="U971" s="158"/>
      <c r="V971" s="158"/>
      <c r="W971" s="157"/>
      <c r="X971" s="159"/>
      <c r="Y971" s="159"/>
      <c r="Z971" s="159"/>
      <c r="AA971" s="159"/>
      <c r="AB971" s="159"/>
      <c r="AC971" s="159"/>
      <c r="AD971" s="159"/>
      <c r="AE971" s="159"/>
      <c r="AF971" s="159"/>
      <c r="AG971" s="159"/>
      <c r="AH971" s="159"/>
      <c r="AI971" s="9"/>
      <c r="AJ971" s="153"/>
      <c r="AK971" s="160"/>
      <c r="AL971" s="9"/>
    </row>
    <row r="972" ht="15.75" customHeight="1">
      <c r="A972" s="148"/>
      <c r="B972" s="149"/>
      <c r="C972" s="150"/>
      <c r="D972" s="150"/>
      <c r="E972" s="151"/>
      <c r="F972" s="149"/>
      <c r="G972" s="148"/>
      <c r="H972" s="148"/>
      <c r="I972" s="152"/>
      <c r="J972" s="152"/>
      <c r="K972" s="9"/>
      <c r="L972" s="153"/>
      <c r="M972" s="153"/>
      <c r="N972" s="153"/>
      <c r="O972" s="153"/>
      <c r="P972" s="154"/>
      <c r="Q972" s="155"/>
      <c r="R972" s="161"/>
      <c r="S972" s="157"/>
      <c r="T972" s="158"/>
      <c r="U972" s="158"/>
      <c r="V972" s="158"/>
      <c r="W972" s="157"/>
      <c r="X972" s="159"/>
      <c r="Y972" s="159"/>
      <c r="Z972" s="159"/>
      <c r="AA972" s="159"/>
      <c r="AB972" s="159"/>
      <c r="AC972" s="159"/>
      <c r="AD972" s="159"/>
      <c r="AE972" s="159"/>
      <c r="AF972" s="159"/>
      <c r="AG972" s="159"/>
      <c r="AH972" s="159"/>
      <c r="AI972" s="9"/>
      <c r="AJ972" s="153"/>
      <c r="AK972" s="160"/>
      <c r="AL972" s="9"/>
    </row>
    <row r="973" ht="15.75" customHeight="1">
      <c r="A973" s="148"/>
      <c r="B973" s="149"/>
      <c r="C973" s="150"/>
      <c r="D973" s="150"/>
      <c r="E973" s="151"/>
      <c r="F973" s="149"/>
      <c r="G973" s="148"/>
      <c r="H973" s="148"/>
      <c r="I973" s="152"/>
      <c r="J973" s="152"/>
      <c r="K973" s="9"/>
      <c r="L973" s="153"/>
      <c r="M973" s="153"/>
      <c r="N973" s="153"/>
      <c r="O973" s="153"/>
      <c r="P973" s="154"/>
      <c r="Q973" s="155"/>
      <c r="R973" s="161"/>
      <c r="S973" s="157"/>
      <c r="T973" s="158"/>
      <c r="U973" s="158"/>
      <c r="V973" s="158"/>
      <c r="W973" s="157"/>
      <c r="X973" s="159"/>
      <c r="Y973" s="159"/>
      <c r="Z973" s="159"/>
      <c r="AA973" s="159"/>
      <c r="AB973" s="159"/>
      <c r="AC973" s="159"/>
      <c r="AD973" s="159"/>
      <c r="AE973" s="159"/>
      <c r="AF973" s="159"/>
      <c r="AG973" s="159"/>
      <c r="AH973" s="159"/>
      <c r="AI973" s="9"/>
      <c r="AJ973" s="153"/>
      <c r="AK973" s="160"/>
      <c r="AL973" s="9"/>
    </row>
    <row r="974" ht="15.75" customHeight="1">
      <c r="A974" s="148"/>
      <c r="B974" s="149"/>
      <c r="C974" s="150"/>
      <c r="D974" s="150"/>
      <c r="E974" s="151"/>
      <c r="F974" s="149"/>
      <c r="G974" s="148"/>
      <c r="H974" s="148"/>
      <c r="I974" s="152"/>
      <c r="J974" s="152"/>
      <c r="K974" s="9"/>
      <c r="L974" s="153"/>
      <c r="M974" s="153"/>
      <c r="N974" s="153"/>
      <c r="O974" s="153"/>
      <c r="P974" s="154"/>
      <c r="Q974" s="155"/>
      <c r="R974" s="161"/>
      <c r="S974" s="157"/>
      <c r="T974" s="158"/>
      <c r="U974" s="158"/>
      <c r="V974" s="158"/>
      <c r="W974" s="157"/>
      <c r="X974" s="159"/>
      <c r="Y974" s="159"/>
      <c r="Z974" s="159"/>
      <c r="AA974" s="159"/>
      <c r="AB974" s="159"/>
      <c r="AC974" s="159"/>
      <c r="AD974" s="159"/>
      <c r="AE974" s="159"/>
      <c r="AF974" s="159"/>
      <c r="AG974" s="159"/>
      <c r="AH974" s="159"/>
      <c r="AI974" s="9"/>
      <c r="AJ974" s="153"/>
      <c r="AK974" s="160"/>
      <c r="AL974" s="9"/>
    </row>
    <row r="975" ht="15.75" customHeight="1">
      <c r="A975" s="148"/>
      <c r="B975" s="149"/>
      <c r="C975" s="150"/>
      <c r="D975" s="150"/>
      <c r="E975" s="151"/>
      <c r="F975" s="149"/>
      <c r="G975" s="148"/>
      <c r="H975" s="148"/>
      <c r="I975" s="152"/>
      <c r="J975" s="152"/>
      <c r="K975" s="9"/>
      <c r="L975" s="153"/>
      <c r="M975" s="153"/>
      <c r="N975" s="153"/>
      <c r="O975" s="153"/>
      <c r="P975" s="154"/>
      <c r="Q975" s="155"/>
      <c r="R975" s="161"/>
      <c r="S975" s="157"/>
      <c r="T975" s="158"/>
      <c r="U975" s="158"/>
      <c r="V975" s="158"/>
      <c r="W975" s="157"/>
      <c r="X975" s="159"/>
      <c r="Y975" s="159"/>
      <c r="Z975" s="159"/>
      <c r="AA975" s="159"/>
      <c r="AB975" s="159"/>
      <c r="AC975" s="159"/>
      <c r="AD975" s="159"/>
      <c r="AE975" s="159"/>
      <c r="AF975" s="159"/>
      <c r="AG975" s="159"/>
      <c r="AH975" s="159"/>
      <c r="AI975" s="9"/>
      <c r="AJ975" s="153"/>
      <c r="AK975" s="160"/>
      <c r="AL975" s="9"/>
    </row>
    <row r="976" ht="15.75" customHeight="1">
      <c r="A976" s="148"/>
      <c r="B976" s="149"/>
      <c r="C976" s="150"/>
      <c r="D976" s="150"/>
      <c r="E976" s="151"/>
      <c r="F976" s="149"/>
      <c r="G976" s="148"/>
      <c r="H976" s="148"/>
      <c r="I976" s="152"/>
      <c r="J976" s="152"/>
      <c r="K976" s="9"/>
      <c r="L976" s="153"/>
      <c r="M976" s="153"/>
      <c r="N976" s="153"/>
      <c r="O976" s="153"/>
      <c r="P976" s="154"/>
      <c r="Q976" s="155"/>
      <c r="R976" s="161"/>
      <c r="S976" s="157"/>
      <c r="T976" s="158"/>
      <c r="U976" s="158"/>
      <c r="V976" s="158"/>
      <c r="W976" s="157"/>
      <c r="X976" s="159"/>
      <c r="Y976" s="159"/>
      <c r="Z976" s="159"/>
      <c r="AA976" s="159"/>
      <c r="AB976" s="159"/>
      <c r="AC976" s="159"/>
      <c r="AD976" s="159"/>
      <c r="AE976" s="159"/>
      <c r="AF976" s="159"/>
      <c r="AG976" s="159"/>
      <c r="AH976" s="159"/>
      <c r="AI976" s="9"/>
      <c r="AJ976" s="153"/>
      <c r="AK976" s="160"/>
      <c r="AL976" s="9"/>
    </row>
    <row r="977" ht="15.75" customHeight="1">
      <c r="A977" s="148"/>
      <c r="B977" s="149"/>
      <c r="C977" s="150"/>
      <c r="D977" s="150"/>
      <c r="E977" s="151"/>
      <c r="F977" s="149"/>
      <c r="G977" s="148"/>
      <c r="H977" s="148"/>
      <c r="I977" s="152"/>
      <c r="J977" s="152"/>
      <c r="K977" s="9"/>
      <c r="L977" s="153"/>
      <c r="M977" s="153"/>
      <c r="N977" s="153"/>
      <c r="O977" s="153"/>
      <c r="P977" s="154"/>
      <c r="Q977" s="155"/>
      <c r="R977" s="161"/>
      <c r="S977" s="157"/>
      <c r="T977" s="158"/>
      <c r="U977" s="158"/>
      <c r="V977" s="158"/>
      <c r="W977" s="157"/>
      <c r="X977" s="159"/>
      <c r="Y977" s="159"/>
      <c r="Z977" s="159"/>
      <c r="AA977" s="159"/>
      <c r="AB977" s="159"/>
      <c r="AC977" s="159"/>
      <c r="AD977" s="159"/>
      <c r="AE977" s="159"/>
      <c r="AF977" s="159"/>
      <c r="AG977" s="159"/>
      <c r="AH977" s="159"/>
      <c r="AI977" s="9"/>
      <c r="AJ977" s="153"/>
      <c r="AK977" s="160"/>
      <c r="AL977" s="9"/>
    </row>
    <row r="978" ht="15.75" customHeight="1">
      <c r="A978" s="148"/>
      <c r="B978" s="149"/>
      <c r="C978" s="150"/>
      <c r="D978" s="150"/>
      <c r="E978" s="151"/>
      <c r="F978" s="149"/>
      <c r="G978" s="148"/>
      <c r="H978" s="148"/>
      <c r="I978" s="152"/>
      <c r="J978" s="152"/>
      <c r="K978" s="9"/>
      <c r="L978" s="153"/>
      <c r="M978" s="153"/>
      <c r="N978" s="153"/>
      <c r="O978" s="153"/>
      <c r="P978" s="154"/>
      <c r="Q978" s="155"/>
      <c r="R978" s="161"/>
      <c r="S978" s="157"/>
      <c r="T978" s="158"/>
      <c r="U978" s="158"/>
      <c r="V978" s="158"/>
      <c r="W978" s="157"/>
      <c r="X978" s="159"/>
      <c r="Y978" s="159"/>
      <c r="Z978" s="159"/>
      <c r="AA978" s="159"/>
      <c r="AB978" s="159"/>
      <c r="AC978" s="159"/>
      <c r="AD978" s="159"/>
      <c r="AE978" s="159"/>
      <c r="AF978" s="159"/>
      <c r="AG978" s="159"/>
      <c r="AH978" s="159"/>
      <c r="AI978" s="9"/>
      <c r="AJ978" s="153"/>
      <c r="AK978" s="160"/>
      <c r="AL978" s="9"/>
    </row>
    <row r="979" ht="15.75" customHeight="1">
      <c r="A979" s="148"/>
      <c r="B979" s="149"/>
      <c r="C979" s="150"/>
      <c r="D979" s="150"/>
      <c r="E979" s="151"/>
      <c r="F979" s="149"/>
      <c r="G979" s="148"/>
      <c r="H979" s="148"/>
      <c r="I979" s="152"/>
      <c r="J979" s="152"/>
      <c r="K979" s="9"/>
      <c r="L979" s="153"/>
      <c r="M979" s="153"/>
      <c r="N979" s="153"/>
      <c r="O979" s="153"/>
      <c r="P979" s="154"/>
      <c r="Q979" s="155"/>
      <c r="R979" s="161"/>
      <c r="S979" s="157"/>
      <c r="T979" s="158"/>
      <c r="U979" s="158"/>
      <c r="V979" s="158"/>
      <c r="W979" s="157"/>
      <c r="X979" s="159"/>
      <c r="Y979" s="159"/>
      <c r="Z979" s="159"/>
      <c r="AA979" s="159"/>
      <c r="AB979" s="159"/>
      <c r="AC979" s="159"/>
      <c r="AD979" s="159"/>
      <c r="AE979" s="159"/>
      <c r="AF979" s="159"/>
      <c r="AG979" s="159"/>
      <c r="AH979" s="159"/>
      <c r="AI979" s="9"/>
      <c r="AJ979" s="153"/>
      <c r="AK979" s="160"/>
      <c r="AL979" s="9"/>
    </row>
    <row r="980" ht="15.75" customHeight="1">
      <c r="A980" s="148"/>
      <c r="B980" s="149"/>
      <c r="C980" s="150"/>
      <c r="D980" s="150"/>
      <c r="E980" s="151"/>
      <c r="F980" s="149"/>
      <c r="G980" s="148"/>
      <c r="H980" s="148"/>
      <c r="I980" s="152"/>
      <c r="J980" s="152"/>
      <c r="K980" s="9"/>
      <c r="L980" s="153"/>
      <c r="M980" s="153"/>
      <c r="N980" s="153"/>
      <c r="O980" s="153"/>
      <c r="P980" s="154"/>
      <c r="Q980" s="155"/>
      <c r="R980" s="161"/>
      <c r="S980" s="157"/>
      <c r="T980" s="158"/>
      <c r="U980" s="158"/>
      <c r="V980" s="158"/>
      <c r="W980" s="157"/>
      <c r="X980" s="159"/>
      <c r="Y980" s="159"/>
      <c r="Z980" s="159"/>
      <c r="AA980" s="159"/>
      <c r="AB980" s="159"/>
      <c r="AC980" s="159"/>
      <c r="AD980" s="159"/>
      <c r="AE980" s="159"/>
      <c r="AF980" s="159"/>
      <c r="AG980" s="159"/>
      <c r="AH980" s="159"/>
      <c r="AI980" s="9"/>
      <c r="AJ980" s="153"/>
      <c r="AK980" s="160"/>
      <c r="AL980" s="9"/>
    </row>
    <row r="981" ht="15.75" customHeight="1">
      <c r="A981" s="148"/>
      <c r="B981" s="149"/>
      <c r="C981" s="150"/>
      <c r="D981" s="150"/>
      <c r="E981" s="151"/>
      <c r="F981" s="149"/>
      <c r="G981" s="148"/>
      <c r="H981" s="148"/>
      <c r="I981" s="152"/>
      <c r="J981" s="152"/>
      <c r="K981" s="9"/>
      <c r="L981" s="153"/>
      <c r="M981" s="153"/>
      <c r="N981" s="153"/>
      <c r="O981" s="153"/>
      <c r="P981" s="154"/>
      <c r="Q981" s="155"/>
      <c r="R981" s="161"/>
      <c r="S981" s="157"/>
      <c r="T981" s="158"/>
      <c r="U981" s="158"/>
      <c r="V981" s="158"/>
      <c r="W981" s="157"/>
      <c r="X981" s="159"/>
      <c r="Y981" s="159"/>
      <c r="Z981" s="159"/>
      <c r="AA981" s="159"/>
      <c r="AB981" s="159"/>
      <c r="AC981" s="159"/>
      <c r="AD981" s="159"/>
      <c r="AE981" s="159"/>
      <c r="AF981" s="159"/>
      <c r="AG981" s="159"/>
      <c r="AH981" s="159"/>
      <c r="AI981" s="9"/>
      <c r="AJ981" s="153"/>
      <c r="AK981" s="160"/>
      <c r="AL981" s="9"/>
    </row>
    <row r="982" ht="15.75" customHeight="1">
      <c r="A982" s="148"/>
      <c r="B982" s="149"/>
      <c r="C982" s="150"/>
      <c r="D982" s="150"/>
      <c r="E982" s="151"/>
      <c r="F982" s="149"/>
      <c r="G982" s="148"/>
      <c r="H982" s="148"/>
      <c r="I982" s="152"/>
      <c r="J982" s="152"/>
      <c r="K982" s="9"/>
      <c r="L982" s="153"/>
      <c r="M982" s="153"/>
      <c r="N982" s="153"/>
      <c r="O982" s="153"/>
      <c r="P982" s="154"/>
      <c r="Q982" s="155"/>
      <c r="R982" s="161"/>
      <c r="S982" s="157"/>
      <c r="T982" s="158"/>
      <c r="U982" s="158"/>
      <c r="V982" s="158"/>
      <c r="W982" s="157"/>
      <c r="X982" s="159"/>
      <c r="Y982" s="159"/>
      <c r="Z982" s="159"/>
      <c r="AA982" s="159"/>
      <c r="AB982" s="159"/>
      <c r="AC982" s="159"/>
      <c r="AD982" s="159"/>
      <c r="AE982" s="159"/>
      <c r="AF982" s="159"/>
      <c r="AG982" s="159"/>
      <c r="AH982" s="159"/>
      <c r="AI982" s="9"/>
      <c r="AJ982" s="153"/>
      <c r="AK982" s="160"/>
      <c r="AL982" s="9"/>
    </row>
    <row r="983" ht="15.75" customHeight="1">
      <c r="A983" s="148"/>
      <c r="B983" s="149"/>
      <c r="C983" s="150"/>
      <c r="D983" s="150"/>
      <c r="E983" s="151"/>
      <c r="F983" s="149"/>
      <c r="G983" s="148"/>
      <c r="H983" s="148"/>
      <c r="I983" s="152"/>
      <c r="J983" s="152"/>
      <c r="K983" s="9"/>
      <c r="L983" s="153"/>
      <c r="M983" s="153"/>
      <c r="N983" s="153"/>
      <c r="O983" s="153"/>
      <c r="P983" s="154"/>
      <c r="Q983" s="155"/>
      <c r="R983" s="161"/>
      <c r="S983" s="157"/>
      <c r="T983" s="158"/>
      <c r="U983" s="158"/>
      <c r="V983" s="158"/>
      <c r="W983" s="157"/>
      <c r="X983" s="159"/>
      <c r="Y983" s="159"/>
      <c r="Z983" s="159"/>
      <c r="AA983" s="159"/>
      <c r="AB983" s="159"/>
      <c r="AC983" s="159"/>
      <c r="AD983" s="159"/>
      <c r="AE983" s="159"/>
      <c r="AF983" s="159"/>
      <c r="AG983" s="159"/>
      <c r="AH983" s="159"/>
      <c r="AI983" s="9"/>
      <c r="AJ983" s="153"/>
      <c r="AK983" s="160"/>
      <c r="AL983" s="9"/>
    </row>
    <row r="984" ht="15.75" customHeight="1">
      <c r="A984" s="148"/>
      <c r="B984" s="149"/>
      <c r="C984" s="150"/>
      <c r="D984" s="150"/>
      <c r="E984" s="151"/>
      <c r="F984" s="149"/>
      <c r="G984" s="148"/>
      <c r="H984" s="148"/>
      <c r="I984" s="152"/>
      <c r="J984" s="152"/>
      <c r="K984" s="9"/>
      <c r="L984" s="153"/>
      <c r="M984" s="153"/>
      <c r="N984" s="153"/>
      <c r="O984" s="153"/>
      <c r="P984" s="154"/>
      <c r="Q984" s="155"/>
      <c r="R984" s="161"/>
      <c r="S984" s="157"/>
      <c r="T984" s="158"/>
      <c r="U984" s="158"/>
      <c r="V984" s="158"/>
      <c r="W984" s="157"/>
      <c r="X984" s="159"/>
      <c r="Y984" s="159"/>
      <c r="Z984" s="159"/>
      <c r="AA984" s="159"/>
      <c r="AB984" s="159"/>
      <c r="AC984" s="159"/>
      <c r="AD984" s="159"/>
      <c r="AE984" s="159"/>
      <c r="AF984" s="159"/>
      <c r="AG984" s="159"/>
      <c r="AH984" s="159"/>
      <c r="AI984" s="9"/>
      <c r="AJ984" s="153"/>
      <c r="AK984" s="160"/>
      <c r="AL984" s="9"/>
    </row>
    <row r="985" ht="15.75" customHeight="1">
      <c r="A985" s="148"/>
      <c r="B985" s="149"/>
      <c r="C985" s="150"/>
      <c r="D985" s="150"/>
      <c r="E985" s="151"/>
      <c r="F985" s="149"/>
      <c r="G985" s="148"/>
      <c r="H985" s="148"/>
      <c r="I985" s="152"/>
      <c r="J985" s="152"/>
      <c r="K985" s="9"/>
      <c r="L985" s="153"/>
      <c r="M985" s="153"/>
      <c r="N985" s="153"/>
      <c r="O985" s="153"/>
      <c r="P985" s="154"/>
      <c r="Q985" s="155"/>
      <c r="R985" s="161"/>
      <c r="S985" s="157"/>
      <c r="T985" s="158"/>
      <c r="U985" s="158"/>
      <c r="V985" s="158"/>
      <c r="W985" s="157"/>
      <c r="X985" s="159"/>
      <c r="Y985" s="159"/>
      <c r="Z985" s="159"/>
      <c r="AA985" s="159"/>
      <c r="AB985" s="159"/>
      <c r="AC985" s="159"/>
      <c r="AD985" s="159"/>
      <c r="AE985" s="159"/>
      <c r="AF985" s="159"/>
      <c r="AG985" s="159"/>
      <c r="AH985" s="159"/>
      <c r="AI985" s="9"/>
      <c r="AJ985" s="153"/>
      <c r="AK985" s="160"/>
      <c r="AL985" s="9"/>
    </row>
    <row r="986" ht="15.75" customHeight="1">
      <c r="A986" s="148"/>
      <c r="B986" s="149"/>
      <c r="C986" s="150"/>
      <c r="D986" s="150"/>
      <c r="E986" s="151"/>
      <c r="F986" s="149"/>
      <c r="G986" s="148"/>
      <c r="H986" s="148"/>
      <c r="I986" s="152"/>
      <c r="J986" s="152"/>
      <c r="K986" s="9"/>
      <c r="L986" s="153"/>
      <c r="M986" s="153"/>
      <c r="N986" s="153"/>
      <c r="O986" s="153"/>
      <c r="P986" s="154"/>
      <c r="Q986" s="155"/>
      <c r="R986" s="161"/>
      <c r="S986" s="157"/>
      <c r="T986" s="158"/>
      <c r="U986" s="158"/>
      <c r="V986" s="158"/>
      <c r="W986" s="157"/>
      <c r="X986" s="159"/>
      <c r="Y986" s="159"/>
      <c r="Z986" s="159"/>
      <c r="AA986" s="159"/>
      <c r="AB986" s="159"/>
      <c r="AC986" s="159"/>
      <c r="AD986" s="159"/>
      <c r="AE986" s="159"/>
      <c r="AF986" s="159"/>
      <c r="AG986" s="159"/>
      <c r="AH986" s="159"/>
      <c r="AI986" s="9"/>
      <c r="AJ986" s="153"/>
      <c r="AK986" s="160"/>
      <c r="AL986" s="9"/>
    </row>
    <row r="987" ht="15.75" customHeight="1">
      <c r="A987" s="148"/>
      <c r="B987" s="149"/>
      <c r="C987" s="150"/>
      <c r="D987" s="150"/>
      <c r="E987" s="151"/>
      <c r="F987" s="149"/>
      <c r="G987" s="148"/>
      <c r="H987" s="148"/>
      <c r="I987" s="152"/>
      <c r="J987" s="152"/>
      <c r="K987" s="9"/>
      <c r="L987" s="153"/>
      <c r="M987" s="153"/>
      <c r="N987" s="153"/>
      <c r="O987" s="153"/>
      <c r="P987" s="154"/>
      <c r="Q987" s="155"/>
      <c r="R987" s="161"/>
      <c r="S987" s="157"/>
      <c r="T987" s="158"/>
      <c r="U987" s="158"/>
      <c r="V987" s="158"/>
      <c r="W987" s="157"/>
      <c r="X987" s="159"/>
      <c r="Y987" s="159"/>
      <c r="Z987" s="159"/>
      <c r="AA987" s="159"/>
      <c r="AB987" s="159"/>
      <c r="AC987" s="159"/>
      <c r="AD987" s="159"/>
      <c r="AE987" s="159"/>
      <c r="AF987" s="159"/>
      <c r="AG987" s="159"/>
      <c r="AH987" s="159"/>
      <c r="AI987" s="9"/>
      <c r="AJ987" s="153"/>
      <c r="AK987" s="160"/>
      <c r="AL987" s="9"/>
    </row>
    <row r="988" ht="15.75" customHeight="1">
      <c r="A988" s="148"/>
      <c r="B988" s="149"/>
      <c r="C988" s="150"/>
      <c r="D988" s="150"/>
      <c r="E988" s="151"/>
      <c r="F988" s="149"/>
      <c r="G988" s="148"/>
      <c r="H988" s="148"/>
      <c r="I988" s="152"/>
      <c r="J988" s="152"/>
      <c r="K988" s="9"/>
      <c r="L988" s="153"/>
      <c r="M988" s="153"/>
      <c r="N988" s="153"/>
      <c r="O988" s="153"/>
      <c r="P988" s="154"/>
      <c r="Q988" s="155"/>
      <c r="R988" s="161"/>
      <c r="S988" s="157"/>
      <c r="T988" s="158"/>
      <c r="U988" s="158"/>
      <c r="V988" s="158"/>
      <c r="W988" s="157"/>
      <c r="X988" s="159"/>
      <c r="Y988" s="159"/>
      <c r="Z988" s="159"/>
      <c r="AA988" s="159"/>
      <c r="AB988" s="159"/>
      <c r="AC988" s="159"/>
      <c r="AD988" s="159"/>
      <c r="AE988" s="159"/>
      <c r="AF988" s="159"/>
      <c r="AG988" s="159"/>
      <c r="AH988" s="159"/>
      <c r="AI988" s="9"/>
      <c r="AJ988" s="153"/>
      <c r="AK988" s="160"/>
      <c r="AL988" s="9"/>
    </row>
    <row r="989" ht="15.75" customHeight="1">
      <c r="A989" s="148"/>
      <c r="B989" s="149"/>
      <c r="C989" s="150"/>
      <c r="D989" s="150"/>
      <c r="E989" s="151"/>
      <c r="F989" s="149"/>
      <c r="G989" s="148"/>
      <c r="H989" s="148"/>
      <c r="I989" s="152"/>
      <c r="J989" s="152"/>
      <c r="K989" s="9"/>
      <c r="L989" s="153"/>
      <c r="M989" s="153"/>
      <c r="N989" s="153"/>
      <c r="O989" s="153"/>
      <c r="P989" s="154"/>
      <c r="Q989" s="155"/>
      <c r="R989" s="161"/>
      <c r="S989" s="157"/>
      <c r="T989" s="158"/>
      <c r="U989" s="158"/>
      <c r="V989" s="158"/>
      <c r="W989" s="157"/>
      <c r="X989" s="159"/>
      <c r="Y989" s="159"/>
      <c r="Z989" s="159"/>
      <c r="AA989" s="159"/>
      <c r="AB989" s="159"/>
      <c r="AC989" s="159"/>
      <c r="AD989" s="159"/>
      <c r="AE989" s="159"/>
      <c r="AF989" s="159"/>
      <c r="AG989" s="159"/>
      <c r="AH989" s="159"/>
      <c r="AI989" s="9"/>
      <c r="AJ989" s="153"/>
      <c r="AK989" s="160"/>
      <c r="AL989" s="9"/>
    </row>
    <row r="990" ht="15.75" customHeight="1">
      <c r="A990" s="148"/>
      <c r="B990" s="149"/>
      <c r="C990" s="150"/>
      <c r="D990" s="150"/>
      <c r="E990" s="151"/>
      <c r="F990" s="149"/>
      <c r="G990" s="148"/>
      <c r="H990" s="148"/>
      <c r="I990" s="152"/>
      <c r="J990" s="152"/>
      <c r="K990" s="9"/>
      <c r="L990" s="153"/>
      <c r="M990" s="153"/>
      <c r="N990" s="153"/>
      <c r="O990" s="153"/>
      <c r="P990" s="154"/>
      <c r="Q990" s="155"/>
      <c r="R990" s="161"/>
      <c r="S990" s="157"/>
      <c r="T990" s="158"/>
      <c r="U990" s="158"/>
      <c r="V990" s="158"/>
      <c r="W990" s="157"/>
      <c r="X990" s="159"/>
      <c r="Y990" s="159"/>
      <c r="Z990" s="159"/>
      <c r="AA990" s="159"/>
      <c r="AB990" s="159"/>
      <c r="AC990" s="159"/>
      <c r="AD990" s="159"/>
      <c r="AE990" s="159"/>
      <c r="AF990" s="159"/>
      <c r="AG990" s="159"/>
      <c r="AH990" s="159"/>
      <c r="AI990" s="9"/>
      <c r="AJ990" s="153"/>
      <c r="AK990" s="160"/>
      <c r="AL990" s="9"/>
    </row>
    <row r="991" ht="15.75" customHeight="1">
      <c r="A991" s="148"/>
      <c r="B991" s="149"/>
      <c r="C991" s="150"/>
      <c r="D991" s="150"/>
      <c r="E991" s="151"/>
      <c r="F991" s="149"/>
      <c r="G991" s="148"/>
      <c r="H991" s="148"/>
      <c r="I991" s="152"/>
      <c r="J991" s="152"/>
      <c r="K991" s="9"/>
      <c r="L991" s="153"/>
      <c r="M991" s="153"/>
      <c r="N991" s="153"/>
      <c r="O991" s="153"/>
      <c r="P991" s="154"/>
      <c r="Q991" s="155"/>
      <c r="R991" s="161"/>
      <c r="S991" s="157"/>
      <c r="T991" s="158"/>
      <c r="U991" s="158"/>
      <c r="V991" s="158"/>
      <c r="W991" s="157"/>
      <c r="X991" s="159"/>
      <c r="Y991" s="159"/>
      <c r="Z991" s="159"/>
      <c r="AA991" s="159"/>
      <c r="AB991" s="159"/>
      <c r="AC991" s="159"/>
      <c r="AD991" s="159"/>
      <c r="AE991" s="159"/>
      <c r="AF991" s="159"/>
      <c r="AG991" s="159"/>
      <c r="AH991" s="159"/>
      <c r="AI991" s="9"/>
      <c r="AJ991" s="153"/>
      <c r="AK991" s="160"/>
      <c r="AL991" s="9"/>
    </row>
    <row r="992" ht="15.75" customHeight="1">
      <c r="A992" s="148"/>
      <c r="B992" s="149"/>
      <c r="C992" s="150"/>
      <c r="D992" s="150"/>
      <c r="E992" s="151"/>
      <c r="F992" s="149"/>
      <c r="G992" s="148"/>
      <c r="H992" s="148"/>
      <c r="I992" s="152"/>
      <c r="J992" s="152"/>
      <c r="K992" s="9"/>
      <c r="L992" s="153"/>
      <c r="M992" s="153"/>
      <c r="N992" s="153"/>
      <c r="O992" s="153"/>
      <c r="P992" s="154"/>
      <c r="Q992" s="155"/>
      <c r="R992" s="161"/>
      <c r="S992" s="157"/>
      <c r="T992" s="158"/>
      <c r="U992" s="158"/>
      <c r="V992" s="158"/>
      <c r="W992" s="157"/>
      <c r="X992" s="159"/>
      <c r="Y992" s="159"/>
      <c r="Z992" s="159"/>
      <c r="AA992" s="159"/>
      <c r="AB992" s="159"/>
      <c r="AC992" s="159"/>
      <c r="AD992" s="159"/>
      <c r="AE992" s="159"/>
      <c r="AF992" s="159"/>
      <c r="AG992" s="159"/>
      <c r="AH992" s="159"/>
      <c r="AI992" s="9"/>
      <c r="AJ992" s="153"/>
      <c r="AK992" s="160"/>
      <c r="AL992" s="9"/>
    </row>
    <row r="993" ht="15.75" customHeight="1">
      <c r="A993" s="148"/>
      <c r="B993" s="149"/>
      <c r="C993" s="150"/>
      <c r="D993" s="150"/>
      <c r="E993" s="151"/>
      <c r="F993" s="149"/>
      <c r="G993" s="148"/>
      <c r="H993" s="148"/>
      <c r="I993" s="152"/>
      <c r="J993" s="152"/>
      <c r="K993" s="9"/>
      <c r="L993" s="153"/>
      <c r="M993" s="153"/>
      <c r="N993" s="153"/>
      <c r="O993" s="153"/>
      <c r="P993" s="154"/>
      <c r="Q993" s="155"/>
      <c r="R993" s="161"/>
      <c r="S993" s="157"/>
      <c r="T993" s="158"/>
      <c r="U993" s="158"/>
      <c r="V993" s="158"/>
      <c r="W993" s="157"/>
      <c r="X993" s="159"/>
      <c r="Y993" s="159"/>
      <c r="Z993" s="159"/>
      <c r="AA993" s="159"/>
      <c r="AB993" s="159"/>
      <c r="AC993" s="159"/>
      <c r="AD993" s="159"/>
      <c r="AE993" s="159"/>
      <c r="AF993" s="159"/>
      <c r="AG993" s="159"/>
      <c r="AH993" s="159"/>
      <c r="AI993" s="9"/>
      <c r="AJ993" s="153"/>
      <c r="AK993" s="160"/>
      <c r="AL993" s="9"/>
    </row>
    <row r="994" ht="15.75" customHeight="1">
      <c r="A994" s="148"/>
      <c r="B994" s="149"/>
      <c r="C994" s="150"/>
      <c r="D994" s="150"/>
      <c r="E994" s="151"/>
      <c r="F994" s="149"/>
      <c r="G994" s="148"/>
      <c r="H994" s="148"/>
      <c r="I994" s="152"/>
      <c r="J994" s="152"/>
      <c r="K994" s="9"/>
      <c r="L994" s="153"/>
      <c r="M994" s="153"/>
      <c r="N994" s="153"/>
      <c r="O994" s="153"/>
      <c r="P994" s="154"/>
      <c r="Q994" s="155"/>
      <c r="R994" s="161"/>
      <c r="S994" s="157"/>
      <c r="T994" s="158"/>
      <c r="U994" s="158"/>
      <c r="V994" s="158"/>
      <c r="W994" s="157"/>
      <c r="X994" s="159"/>
      <c r="Y994" s="159"/>
      <c r="Z994" s="159"/>
      <c r="AA994" s="159"/>
      <c r="AB994" s="159"/>
      <c r="AC994" s="159"/>
      <c r="AD994" s="159"/>
      <c r="AE994" s="159"/>
      <c r="AF994" s="159"/>
      <c r="AG994" s="159"/>
      <c r="AH994" s="159"/>
      <c r="AI994" s="9"/>
      <c r="AJ994" s="153"/>
      <c r="AK994" s="160"/>
      <c r="AL994" s="9"/>
    </row>
    <row r="995" ht="15.75" customHeight="1">
      <c r="A995" s="148"/>
      <c r="B995" s="149"/>
      <c r="C995" s="150"/>
      <c r="D995" s="150"/>
      <c r="E995" s="151"/>
      <c r="F995" s="149"/>
      <c r="G995" s="148"/>
      <c r="H995" s="148"/>
      <c r="I995" s="152"/>
      <c r="J995" s="152"/>
      <c r="K995" s="9"/>
      <c r="L995" s="153"/>
      <c r="M995" s="153"/>
      <c r="N995" s="153"/>
      <c r="O995" s="153"/>
      <c r="P995" s="154"/>
      <c r="Q995" s="155"/>
      <c r="R995" s="161"/>
      <c r="S995" s="157"/>
      <c r="T995" s="158"/>
      <c r="U995" s="158"/>
      <c r="V995" s="158"/>
      <c r="W995" s="157"/>
      <c r="X995" s="159"/>
      <c r="Y995" s="159"/>
      <c r="Z995" s="159"/>
      <c r="AA995" s="159"/>
      <c r="AB995" s="159"/>
      <c r="AC995" s="159"/>
      <c r="AD995" s="159"/>
      <c r="AE995" s="159"/>
      <c r="AF995" s="159"/>
      <c r="AG995" s="159"/>
      <c r="AH995" s="159"/>
      <c r="AI995" s="9"/>
      <c r="AJ995" s="153"/>
      <c r="AK995" s="160"/>
      <c r="AL995" s="9"/>
    </row>
    <row r="996" ht="15.75" customHeight="1">
      <c r="A996" s="148"/>
      <c r="B996" s="149"/>
      <c r="C996" s="150"/>
      <c r="D996" s="150"/>
      <c r="E996" s="151"/>
      <c r="F996" s="149"/>
      <c r="G996" s="148"/>
      <c r="H996" s="148"/>
      <c r="I996" s="152"/>
      <c r="J996" s="152"/>
      <c r="K996" s="9"/>
      <c r="L996" s="153"/>
      <c r="M996" s="153"/>
      <c r="N996" s="153"/>
      <c r="O996" s="153"/>
      <c r="P996" s="154"/>
      <c r="Q996" s="155"/>
      <c r="R996" s="161"/>
      <c r="S996" s="157"/>
      <c r="T996" s="158"/>
      <c r="U996" s="158"/>
      <c r="V996" s="158"/>
      <c r="W996" s="157"/>
      <c r="X996" s="159"/>
      <c r="Y996" s="159"/>
      <c r="Z996" s="159"/>
      <c r="AA996" s="159"/>
      <c r="AB996" s="159"/>
      <c r="AC996" s="159"/>
      <c r="AD996" s="159"/>
      <c r="AE996" s="159"/>
      <c r="AF996" s="159"/>
      <c r="AG996" s="159"/>
      <c r="AH996" s="159"/>
      <c r="AI996" s="9"/>
      <c r="AJ996" s="153"/>
      <c r="AK996" s="160"/>
      <c r="AL996" s="9"/>
    </row>
    <row r="997" ht="15.75" customHeight="1">
      <c r="A997" s="148"/>
      <c r="B997" s="149"/>
      <c r="C997" s="150"/>
      <c r="D997" s="150"/>
      <c r="E997" s="151"/>
      <c r="F997" s="149"/>
      <c r="G997" s="148"/>
      <c r="H997" s="148"/>
      <c r="I997" s="152"/>
      <c r="J997" s="152"/>
      <c r="K997" s="9"/>
      <c r="L997" s="153"/>
      <c r="M997" s="153"/>
      <c r="N997" s="153"/>
      <c r="O997" s="153"/>
      <c r="P997" s="154"/>
      <c r="Q997" s="155"/>
      <c r="R997" s="161"/>
      <c r="S997" s="157"/>
      <c r="T997" s="158"/>
      <c r="U997" s="158"/>
      <c r="V997" s="158"/>
      <c r="W997" s="157"/>
      <c r="X997" s="159"/>
      <c r="Y997" s="159"/>
      <c r="Z997" s="159"/>
      <c r="AA997" s="159"/>
      <c r="AB997" s="159"/>
      <c r="AC997" s="159"/>
      <c r="AD997" s="159"/>
      <c r="AE997" s="159"/>
      <c r="AF997" s="159"/>
      <c r="AG997" s="159"/>
      <c r="AH997" s="159"/>
      <c r="AI997" s="9"/>
      <c r="AJ997" s="153"/>
      <c r="AK997" s="160"/>
      <c r="AL997" s="9"/>
    </row>
    <row r="998" ht="15.75" customHeight="1">
      <c r="A998" s="148"/>
      <c r="B998" s="149"/>
      <c r="C998" s="150"/>
      <c r="D998" s="150"/>
      <c r="E998" s="151"/>
      <c r="F998" s="149"/>
      <c r="G998" s="148"/>
      <c r="H998" s="148"/>
      <c r="I998" s="152"/>
      <c r="J998" s="152"/>
      <c r="K998" s="9"/>
      <c r="L998" s="153"/>
      <c r="M998" s="153"/>
      <c r="N998" s="153"/>
      <c r="O998" s="153"/>
      <c r="P998" s="154"/>
      <c r="Q998" s="155"/>
      <c r="R998" s="161"/>
      <c r="S998" s="157"/>
      <c r="T998" s="158"/>
      <c r="U998" s="158"/>
      <c r="V998" s="158"/>
      <c r="W998" s="157"/>
      <c r="X998" s="159"/>
      <c r="Y998" s="159"/>
      <c r="Z998" s="159"/>
      <c r="AA998" s="159"/>
      <c r="AB998" s="159"/>
      <c r="AC998" s="159"/>
      <c r="AD998" s="159"/>
      <c r="AE998" s="159"/>
      <c r="AF998" s="159"/>
      <c r="AG998" s="159"/>
      <c r="AH998" s="159"/>
      <c r="AI998" s="9"/>
      <c r="AJ998" s="153"/>
      <c r="AK998" s="160"/>
      <c r="AL998" s="9"/>
    </row>
    <row r="999" ht="15.75" customHeight="1">
      <c r="A999" s="148"/>
      <c r="B999" s="149"/>
      <c r="C999" s="150"/>
      <c r="D999" s="150"/>
      <c r="E999" s="151"/>
      <c r="F999" s="149"/>
      <c r="G999" s="148"/>
      <c r="H999" s="148"/>
      <c r="I999" s="152"/>
      <c r="J999" s="152"/>
      <c r="K999" s="9"/>
      <c r="L999" s="153"/>
      <c r="M999" s="153"/>
      <c r="N999" s="153"/>
      <c r="O999" s="153"/>
      <c r="P999" s="154"/>
      <c r="Q999" s="155"/>
      <c r="R999" s="161"/>
      <c r="S999" s="157"/>
      <c r="T999" s="158"/>
      <c r="U999" s="158"/>
      <c r="V999" s="158"/>
      <c r="W999" s="157"/>
      <c r="X999" s="159"/>
      <c r="Y999" s="159"/>
      <c r="Z999" s="159"/>
      <c r="AA999" s="159"/>
      <c r="AB999" s="159"/>
      <c r="AC999" s="159"/>
      <c r="AD999" s="159"/>
      <c r="AE999" s="159"/>
      <c r="AF999" s="159"/>
      <c r="AG999" s="159"/>
      <c r="AH999" s="159"/>
      <c r="AI999" s="9"/>
      <c r="AJ999" s="153"/>
      <c r="AK999" s="160"/>
      <c r="AL999" s="9"/>
    </row>
    <row r="1000" ht="15.75" customHeight="1">
      <c r="A1000" s="148"/>
      <c r="B1000" s="149"/>
      <c r="C1000" s="150"/>
      <c r="D1000" s="150"/>
      <c r="E1000" s="151"/>
      <c r="F1000" s="149"/>
      <c r="G1000" s="148"/>
      <c r="H1000" s="148"/>
      <c r="I1000" s="152"/>
      <c r="J1000" s="152"/>
      <c r="K1000" s="9"/>
      <c r="L1000" s="153"/>
      <c r="M1000" s="153"/>
      <c r="N1000" s="153"/>
      <c r="O1000" s="153"/>
      <c r="P1000" s="154"/>
      <c r="Q1000" s="155"/>
      <c r="R1000" s="161"/>
      <c r="S1000" s="157"/>
      <c r="T1000" s="158"/>
      <c r="U1000" s="158"/>
      <c r="V1000" s="158"/>
      <c r="W1000" s="157"/>
      <c r="X1000" s="159"/>
      <c r="Y1000" s="159"/>
      <c r="Z1000" s="159"/>
      <c r="AA1000" s="159"/>
      <c r="AB1000" s="159"/>
      <c r="AC1000" s="159"/>
      <c r="AD1000" s="159"/>
      <c r="AE1000" s="159"/>
      <c r="AF1000" s="159"/>
      <c r="AG1000" s="159"/>
      <c r="AH1000" s="159"/>
      <c r="AI1000" s="9"/>
      <c r="AJ1000" s="153"/>
      <c r="AK1000" s="160"/>
      <c r="AL1000" s="9"/>
    </row>
  </sheetData>
  <autoFilter ref="$A$1:$AB$203">
    <filterColumn colId="4">
      <filters>
        <filter val="64 - EM CONSTRUCAO"/>
        <filter val="#N/A"/>
      </filters>
    </filterColumn>
  </autoFilter>
  <printOptions/>
  <pageMargins bottom="0.984251969" footer="0.0" header="0.0" left="0.787401575" right="0.787401575" top="0.984251969"/>
  <pageSetup paperSize="9"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7.75"/>
    <col customWidth="1" min="3" max="26" width="7.63"/>
  </cols>
  <sheetData>
    <row r="1">
      <c r="A1" s="185" t="s">
        <v>1336</v>
      </c>
      <c r="B1" s="62" t="s">
        <v>1337</v>
      </c>
    </row>
    <row r="2" hidden="1">
      <c r="A2" s="186">
        <v>326967.0</v>
      </c>
      <c r="B2" s="62" t="str">
        <f>VLOOKUP(A2,Plan3!$A$2:$B$4859,2,FALSE)</f>
        <v>#N/A</v>
      </c>
    </row>
    <row r="3">
      <c r="A3" s="187">
        <v>316231.0</v>
      </c>
      <c r="B3" s="62" t="str">
        <f>VLOOKUP(A3,Plan3!$A$2:$B$4859,2,FALSE)</f>
        <v>64 - EM CONSTRUCAO</v>
      </c>
    </row>
    <row r="4" hidden="1">
      <c r="A4" s="186">
        <v>327516.0</v>
      </c>
      <c r="B4" s="62" t="str">
        <f>VLOOKUP(A4,Plan3!$A$2:$B$4859,2,FALSE)</f>
        <v>#N/A</v>
      </c>
    </row>
    <row r="5" hidden="1">
      <c r="A5" s="188">
        <v>328109.0</v>
      </c>
      <c r="B5" s="62" t="str">
        <f>VLOOKUP(A5,Plan3!$A$2:$B$4859,2,FALSE)</f>
        <v>#N/A</v>
      </c>
    </row>
    <row r="6" hidden="1">
      <c r="A6" s="189">
        <v>328229.0</v>
      </c>
      <c r="B6" s="62" t="str">
        <f>VLOOKUP(A6,Plan3!$A$2:$B$4859,2,FALSE)</f>
        <v>#N/A</v>
      </c>
    </row>
    <row r="7" hidden="1">
      <c r="A7" s="190">
        <v>328233.0</v>
      </c>
      <c r="B7" s="62" t="str">
        <f>VLOOKUP(A7,Plan3!$A$2:$B$4859,2,FALSE)</f>
        <v>#N/A</v>
      </c>
    </row>
    <row r="8" hidden="1">
      <c r="A8" s="186">
        <v>327779.0</v>
      </c>
      <c r="B8" s="62" t="str">
        <f>VLOOKUP(A8,Plan3!$A$2:$B$4859,2,FALSE)</f>
        <v>#N/A</v>
      </c>
    </row>
    <row r="9" hidden="1">
      <c r="A9" s="188">
        <v>328344.0</v>
      </c>
      <c r="B9" s="62" t="str">
        <f>VLOOKUP(A9,Plan3!$A$2:$B$4859,2,FALSE)</f>
        <v>#N/A</v>
      </c>
    </row>
    <row r="10" hidden="1">
      <c r="A10" s="186">
        <v>328421.0</v>
      </c>
      <c r="B10" s="62" t="str">
        <f>VLOOKUP(A10,Plan3!$A$2:$B$4859,2,FALSE)</f>
        <v>#N/A</v>
      </c>
    </row>
    <row r="11" hidden="1">
      <c r="A11" s="188">
        <v>327895.0</v>
      </c>
      <c r="B11" s="62" t="str">
        <f>VLOOKUP(A11,Plan3!$A$2:$B$4859,2,FALSE)</f>
        <v>#N/A</v>
      </c>
    </row>
    <row r="12" hidden="1">
      <c r="A12" s="190">
        <v>328024.0</v>
      </c>
      <c r="B12" s="62" t="str">
        <f>VLOOKUP(A12,Plan3!$A$2:$B$4859,2,FALSE)</f>
        <v>#N/A</v>
      </c>
    </row>
    <row r="13" hidden="1">
      <c r="A13" s="191">
        <v>327570.0</v>
      </c>
      <c r="B13" s="62" t="str">
        <f>VLOOKUP(A13,Plan3!$A$2:$B$4859,2,FALSE)</f>
        <v>#N/A</v>
      </c>
    </row>
    <row r="14" hidden="1">
      <c r="A14" s="188">
        <v>327571.0</v>
      </c>
      <c r="B14" s="62" t="str">
        <f>VLOOKUP(A14,Plan3!$A$2:$B$4859,2,FALSE)</f>
        <v>#N/A</v>
      </c>
    </row>
    <row r="15" hidden="1">
      <c r="A15" s="192">
        <v>328313.0</v>
      </c>
      <c r="B15" s="62" t="str">
        <f>VLOOKUP(A15,Plan3!$A$2:$B$4859,2,FALSE)</f>
        <v>#N/A</v>
      </c>
    </row>
    <row r="16">
      <c r="A16" s="193">
        <v>323274.0</v>
      </c>
      <c r="B16" s="62" t="str">
        <f>VLOOKUP(A16,Plan3!$A$2:$B$4859,2,FALSE)</f>
        <v>64 - EM CONSTRUCAO</v>
      </c>
    </row>
    <row r="17">
      <c r="A17" s="188">
        <v>324414.0</v>
      </c>
      <c r="B17" s="62" t="str">
        <f>VLOOKUP(A17,Plan3!$A$2:$B$4859,2,FALSE)</f>
        <v>64 - EM CONSTRUCAO</v>
      </c>
    </row>
    <row r="18" hidden="1">
      <c r="A18" s="194">
        <v>328150.0</v>
      </c>
      <c r="B18" s="62" t="str">
        <f>VLOOKUP(A18,Plan3!$A$2:$B$4859,2,FALSE)</f>
        <v>#N/A</v>
      </c>
    </row>
    <row r="19" hidden="1">
      <c r="A19" s="192">
        <v>328186.0</v>
      </c>
      <c r="B19" s="62" t="str">
        <f>VLOOKUP(A19,Plan3!$A$2:$B$4859,2,FALSE)</f>
        <v>#N/A</v>
      </c>
    </row>
    <row r="20">
      <c r="A20" s="186">
        <v>324271.0</v>
      </c>
      <c r="B20" s="62" t="str">
        <f>VLOOKUP(A20,Plan3!$A$2:$B$4859,2,FALSE)</f>
        <v>64 - EM CONSTRUCAO</v>
      </c>
    </row>
    <row r="21" ht="15.75" hidden="1" customHeight="1">
      <c r="A21" s="186">
        <v>327972.0</v>
      </c>
      <c r="B21" s="62" t="str">
        <f>VLOOKUP(A21,Plan3!$A$2:$B$4859,2,FALSE)</f>
        <v>#N/A</v>
      </c>
    </row>
    <row r="22" ht="15.75" hidden="1" customHeight="1">
      <c r="A22" s="195">
        <v>327976.0</v>
      </c>
      <c r="B22" s="62" t="str">
        <f>VLOOKUP(A22,Plan3!$A$2:$B$4859,2,FALSE)</f>
        <v>#N/A</v>
      </c>
    </row>
    <row r="23" ht="15.75" hidden="1" customHeight="1">
      <c r="A23" s="190">
        <v>328455.0</v>
      </c>
      <c r="B23" s="62" t="str">
        <f>VLOOKUP(A23,Plan3!$A$2:$B$4859,2,FALSE)</f>
        <v>#N/A</v>
      </c>
    </row>
    <row r="24" ht="15.75" hidden="1" customHeight="1">
      <c r="A24" s="196">
        <v>327953.0</v>
      </c>
      <c r="B24" s="62" t="str">
        <f>VLOOKUP(A24,Plan3!$A$2:$B$4859,2,FALSE)</f>
        <v>#N/A</v>
      </c>
    </row>
    <row r="25" ht="15.75" hidden="1" customHeight="1">
      <c r="A25" s="186">
        <v>327970.0</v>
      </c>
      <c r="B25" s="62" t="str">
        <f>VLOOKUP(A25,Plan3!$A$2:$B$4859,2,FALSE)</f>
        <v>#N/A</v>
      </c>
    </row>
    <row r="26" ht="15.75" hidden="1" customHeight="1">
      <c r="A26" s="195">
        <v>327237.0</v>
      </c>
      <c r="B26" s="62" t="str">
        <f>VLOOKUP(A26,Plan3!$A$2:$B$4859,2,FALSE)</f>
        <v>#N/A</v>
      </c>
    </row>
    <row r="27" ht="15.75" hidden="1" customHeight="1">
      <c r="A27" s="188">
        <v>327267.0</v>
      </c>
      <c r="B27" s="62" t="str">
        <f>VLOOKUP(A27,Plan3!$A$2:$B$4859,2,FALSE)</f>
        <v>#N/A</v>
      </c>
    </row>
    <row r="28" ht="15.75" hidden="1" customHeight="1">
      <c r="A28" s="186">
        <v>327548.0</v>
      </c>
      <c r="B28" s="62" t="str">
        <f>VLOOKUP(A28,Plan3!$A$2:$B$4859,2,FALSE)</f>
        <v>#N/A</v>
      </c>
    </row>
    <row r="29" ht="15.75" hidden="1" customHeight="1">
      <c r="A29" s="189">
        <v>327554.0</v>
      </c>
      <c r="B29" s="62" t="str">
        <f>VLOOKUP(A29,Plan3!$A$2:$B$4859,2,FALSE)</f>
        <v>#N/A</v>
      </c>
    </row>
    <row r="30" ht="15.75" hidden="1" customHeight="1">
      <c r="A30" s="187">
        <v>327560.0</v>
      </c>
      <c r="B30" s="62" t="str">
        <f>VLOOKUP(A30,Plan3!$A$2:$B$4859,2,FALSE)</f>
        <v>#N/A</v>
      </c>
    </row>
    <row r="31" ht="15.75" customHeight="1">
      <c r="A31" s="190">
        <v>322484.0</v>
      </c>
      <c r="B31" s="62" t="str">
        <f>VLOOKUP(A31,Plan3!$A$2:$B$4859,2,FALSE)</f>
        <v>64 - EM CONSTRUCAO</v>
      </c>
    </row>
    <row r="32" ht="15.75" hidden="1" customHeight="1">
      <c r="A32" s="194">
        <v>327480.0</v>
      </c>
      <c r="B32" s="62" t="str">
        <f>VLOOKUP(A32,Plan3!$A$2:$B$4859,2,FALSE)</f>
        <v>#N/A</v>
      </c>
    </row>
    <row r="33" ht="15.75" hidden="1" customHeight="1">
      <c r="A33" s="190">
        <v>327378.0</v>
      </c>
      <c r="B33" s="62" t="str">
        <f>VLOOKUP(A33,Plan3!$A$2:$B$4859,2,FALSE)</f>
        <v>#N/A</v>
      </c>
    </row>
    <row r="34" ht="15.75" hidden="1" customHeight="1">
      <c r="A34" s="197">
        <v>327441.0</v>
      </c>
      <c r="B34" s="62" t="str">
        <f>VLOOKUP(A34,Plan3!$A$2:$B$4859,2,FALSE)</f>
        <v>#N/A</v>
      </c>
    </row>
    <row r="35" ht="15.75" customHeight="1">
      <c r="A35" s="186">
        <v>328506.0</v>
      </c>
      <c r="B35" s="62" t="str">
        <f>VLOOKUP(A35,Plan3!$A$2:$B$4859,2,FALSE)</f>
        <v>64 - EM CONSTRUCAO</v>
      </c>
    </row>
    <row r="36" ht="15.75" hidden="1" customHeight="1">
      <c r="A36" s="186">
        <v>328195.0</v>
      </c>
      <c r="B36" s="62" t="str">
        <f>VLOOKUP(A36,Plan3!$A$2:$B$4859,2,FALSE)</f>
        <v>#N/A</v>
      </c>
    </row>
    <row r="37" ht="15.75" hidden="1" customHeight="1">
      <c r="A37" s="190">
        <v>328235.0</v>
      </c>
      <c r="B37" s="62" t="str">
        <f>VLOOKUP(A37,Plan3!$A$2:$B$4859,2,FALSE)</f>
        <v>#N/A</v>
      </c>
    </row>
    <row r="38" ht="15.75" hidden="1" customHeight="1">
      <c r="A38" s="190">
        <v>327817.0</v>
      </c>
      <c r="B38" s="62" t="str">
        <f>VLOOKUP(A38,Plan3!$A$2:$B$4859,2,FALSE)</f>
        <v>#N/A</v>
      </c>
    </row>
    <row r="39" ht="15.75" hidden="1" customHeight="1">
      <c r="A39" s="198">
        <v>328305.0</v>
      </c>
      <c r="B39" s="62" t="str">
        <f>VLOOKUP(A39,Plan3!$A$2:$B$4859,2,FALSE)</f>
        <v>#N/A</v>
      </c>
    </row>
    <row r="40" ht="15.75" hidden="1" customHeight="1">
      <c r="A40" s="186">
        <v>328418.0</v>
      </c>
      <c r="B40" s="62" t="str">
        <f>VLOOKUP(A40,Plan3!$A$2:$B$4859,2,FALSE)</f>
        <v>#N/A</v>
      </c>
    </row>
    <row r="41" ht="15.75" hidden="1" customHeight="1">
      <c r="A41" s="187">
        <v>327881.0</v>
      </c>
      <c r="B41" s="62" t="str">
        <f>VLOOKUP(A41,Plan3!$A$2:$B$4859,2,FALSE)</f>
        <v>#N/A</v>
      </c>
    </row>
    <row r="42" ht="15.75" hidden="1" customHeight="1">
      <c r="A42" s="186">
        <v>327552.0</v>
      </c>
      <c r="B42" s="62" t="str">
        <f>VLOOKUP(A42,Plan3!$A$2:$B$4859,2,FALSE)</f>
        <v>#N/A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42">
    <filterColumn colId="1">
      <filters>
        <filter val="64 - EM CONSTRUCAO"/>
      </filters>
    </filterColumn>
  </autoFilter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6" width="7.63"/>
  </cols>
  <sheetData>
    <row r="1" ht="21.0" customHeight="1">
      <c r="A1" s="199" t="s">
        <v>1338</v>
      </c>
      <c r="B1" s="200"/>
      <c r="C1" s="200"/>
      <c r="D1" s="200"/>
      <c r="E1" s="201"/>
      <c r="F1" s="199" t="s">
        <v>1339</v>
      </c>
      <c r="G1" s="201"/>
    </row>
    <row r="2">
      <c r="A2" s="202" t="s">
        <v>1340</v>
      </c>
      <c r="B2" s="203" t="s">
        <v>1341</v>
      </c>
      <c r="C2" s="203" t="s">
        <v>1342</v>
      </c>
      <c r="D2" s="204" t="s">
        <v>1343</v>
      </c>
      <c r="E2" s="204" t="s">
        <v>1344</v>
      </c>
      <c r="F2" s="203" t="s">
        <v>1345</v>
      </c>
      <c r="G2" s="203" t="s">
        <v>1343</v>
      </c>
    </row>
    <row r="3">
      <c r="A3" s="205" t="s">
        <v>1346</v>
      </c>
      <c r="B3" s="206" t="s">
        <v>1347</v>
      </c>
      <c r="C3" s="207">
        <v>132285.12</v>
      </c>
      <c r="D3" s="208">
        <v>132285.12</v>
      </c>
      <c r="E3" s="209" t="s">
        <v>1348</v>
      </c>
      <c r="F3" s="206" t="s">
        <v>1349</v>
      </c>
      <c r="G3" s="206" t="s">
        <v>1349</v>
      </c>
    </row>
    <row r="4">
      <c r="A4" s="205" t="s">
        <v>1350</v>
      </c>
      <c r="B4" s="206" t="s">
        <v>1347</v>
      </c>
      <c r="C4" s="207">
        <v>7748.86</v>
      </c>
      <c r="D4" s="208">
        <v>7748.86</v>
      </c>
      <c r="E4" s="209" t="s">
        <v>1348</v>
      </c>
      <c r="F4" s="206" t="s">
        <v>1349</v>
      </c>
      <c r="G4" s="206" t="s">
        <v>1349</v>
      </c>
    </row>
    <row r="5">
      <c r="A5" s="205" t="s">
        <v>1351</v>
      </c>
      <c r="B5" s="206" t="s">
        <v>1347</v>
      </c>
      <c r="C5" s="207">
        <v>7728.01</v>
      </c>
      <c r="D5" s="208">
        <v>7728.01</v>
      </c>
      <c r="E5" s="209" t="s">
        <v>1348</v>
      </c>
      <c r="F5" s="206" t="s">
        <v>1349</v>
      </c>
      <c r="G5" s="206" t="s">
        <v>1349</v>
      </c>
    </row>
    <row r="6">
      <c r="A6" s="205" t="s">
        <v>1352</v>
      </c>
      <c r="B6" s="206" t="s">
        <v>1347</v>
      </c>
      <c r="C6" s="207">
        <v>244141.38</v>
      </c>
      <c r="D6" s="208">
        <v>244141.38</v>
      </c>
      <c r="E6" s="209" t="s">
        <v>1348</v>
      </c>
      <c r="F6" s="206" t="s">
        <v>1349</v>
      </c>
      <c r="G6" s="206" t="s">
        <v>1349</v>
      </c>
    </row>
    <row r="7">
      <c r="A7" s="205" t="s">
        <v>1353</v>
      </c>
      <c r="B7" s="206" t="s">
        <v>1347</v>
      </c>
      <c r="C7" s="207">
        <v>145600.49</v>
      </c>
      <c r="D7" s="208">
        <v>145600.49</v>
      </c>
      <c r="E7" s="209" t="s">
        <v>1348</v>
      </c>
      <c r="F7" s="206" t="s">
        <v>1349</v>
      </c>
      <c r="G7" s="206" t="s">
        <v>1349</v>
      </c>
    </row>
    <row r="8">
      <c r="A8" s="205" t="s">
        <v>1354</v>
      </c>
      <c r="B8" s="206" t="s">
        <v>1347</v>
      </c>
      <c r="C8" s="207">
        <v>199289.53</v>
      </c>
      <c r="D8" s="208">
        <v>199289.53</v>
      </c>
      <c r="E8" s="209" t="s">
        <v>1348</v>
      </c>
      <c r="F8" s="206" t="s">
        <v>1349</v>
      </c>
      <c r="G8" s="206" t="s">
        <v>1349</v>
      </c>
    </row>
    <row r="9">
      <c r="A9" s="205" t="s">
        <v>1355</v>
      </c>
      <c r="B9" s="206" t="s">
        <v>1347</v>
      </c>
      <c r="C9" s="207">
        <v>153835.31</v>
      </c>
      <c r="D9" s="208">
        <v>153835.31</v>
      </c>
      <c r="E9" s="209" t="s">
        <v>1348</v>
      </c>
      <c r="F9" s="206" t="s">
        <v>1349</v>
      </c>
      <c r="G9" s="206" t="s">
        <v>1349</v>
      </c>
    </row>
    <row r="10">
      <c r="A10" s="205" t="s">
        <v>1356</v>
      </c>
      <c r="B10" s="206" t="s">
        <v>1347</v>
      </c>
      <c r="C10" s="207">
        <v>10837.27</v>
      </c>
      <c r="D10" s="208">
        <v>10837.27</v>
      </c>
      <c r="E10" s="209" t="s">
        <v>1348</v>
      </c>
      <c r="F10" s="206" t="s">
        <v>1349</v>
      </c>
      <c r="G10" s="206" t="s">
        <v>1349</v>
      </c>
    </row>
    <row r="11">
      <c r="A11" s="210" t="s">
        <v>282</v>
      </c>
      <c r="B11" s="211" t="s">
        <v>1357</v>
      </c>
      <c r="C11" s="212">
        <v>901465.95</v>
      </c>
      <c r="D11" s="213">
        <v>901465.95</v>
      </c>
      <c r="E11" s="214">
        <v>0.0</v>
      </c>
      <c r="F11" s="211" t="s">
        <v>1349</v>
      </c>
      <c r="G11" s="211" t="s">
        <v>1349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F1:G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0"/>
    <col customWidth="1" min="2" max="2" width="17.5"/>
    <col customWidth="1" min="3" max="3" width="12.88"/>
    <col customWidth="1" min="4" max="4" width="7.63"/>
    <col customWidth="1" min="5" max="5" width="13.5"/>
    <col customWidth="1" min="6" max="6" width="17.5"/>
    <col customWidth="1" min="7" max="7" width="13.0"/>
    <col customWidth="1" min="8" max="26" width="7.63"/>
  </cols>
  <sheetData>
    <row r="3"/>
    <row r="4"/>
    <row r="5"/>
    <row r="6"/>
    <row r="7"/>
    <row r="8"/>
    <row r="9"/>
    <row r="10"/>
    <row r="11"/>
    <row r="12">
      <c r="C12" s="61"/>
    </row>
    <row r="13">
      <c r="C13" s="6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2" width="8.0"/>
    <col customWidth="1" min="23" max="26" width="7.63"/>
  </cols>
  <sheetData>
    <row r="1"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B2" s="33" t="s">
        <v>71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32"/>
      <c r="X2" s="32"/>
      <c r="Y2" s="32"/>
      <c r="Z2" s="32"/>
    </row>
    <row r="3">
      <c r="B3" s="36"/>
      <c r="V3" s="37"/>
      <c r="W3" s="32"/>
      <c r="X3" s="32"/>
      <c r="Y3" s="32"/>
      <c r="Z3" s="32"/>
    </row>
    <row r="4">
      <c r="B4" s="36"/>
      <c r="V4" s="37"/>
      <c r="W4" s="32"/>
      <c r="X4" s="32"/>
      <c r="Y4" s="32"/>
      <c r="Z4" s="32"/>
    </row>
    <row r="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  <c r="W5" s="32"/>
      <c r="X5" s="32"/>
      <c r="Y5" s="32"/>
      <c r="Z5" s="32"/>
    </row>
    <row r="6" ht="15.75" customHeight="1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32"/>
      <c r="X6" s="32"/>
      <c r="Y6" s="32"/>
      <c r="Z6" s="32"/>
    </row>
    <row r="7">
      <c r="B7" s="43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B8" s="43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B9" s="43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B10" s="43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B11" s="43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B12" s="43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B13" s="43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B14" s="43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B15" s="43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B16" s="43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B17" s="43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B18" s="43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B19" s="43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B20" s="43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B21" s="43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B22" s="43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B23" s="43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B24" s="43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B25" s="43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B26" s="43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B27" s="43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B28" s="43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B29" s="4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B30" s="43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B31" s="43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B32" s="4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B33" s="43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B34" s="43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B35" s="4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B36" s="43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B37" s="43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B38" s="43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B39" s="43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B40" s="43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B41" s="4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B42" s="43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B43" s="43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B44" s="43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B45" s="43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B46" s="4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B47" s="43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B48" s="43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B49" s="43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B50" s="43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B51" s="43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B52" s="43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B53" s="43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B54" s="43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B55" s="43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B56" s="43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B57" s="43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B58" s="43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B59" s="43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B60" s="43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B61" s="43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B62" s="43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B63" s="43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B64" s="43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B65" s="43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B66" s="43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B67" s="43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B68" s="43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B69" s="43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B70" s="43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B71" s="43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B72" s="43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B73" s="43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B74" s="43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B75" s="43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B76" s="43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B77" s="43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B78" s="43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B79" s="43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hidden="1" customHeight="1">
      <c r="B80" s="43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hidden="1" customHeight="1">
      <c r="B81" s="43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hidden="1" customHeight="1">
      <c r="B82" s="43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hidden="1" customHeight="1">
      <c r="B83" s="43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hidden="1" customHeight="1">
      <c r="B84" s="43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hidden="1" customHeight="1">
      <c r="B85" s="43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hidden="1" customHeight="1">
      <c r="B86" s="43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hidden="1" customHeight="1">
      <c r="B87" s="43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hidden="1" customHeight="1">
      <c r="B88" s="43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hidden="1" customHeight="1">
      <c r="B89" s="43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hidden="1" customHeight="1">
      <c r="B90" s="43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hidden="1" customHeight="1">
      <c r="B91" s="43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hidden="1" customHeight="1">
      <c r="B92" s="43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hidden="1" customHeight="1">
      <c r="B93" s="43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hidden="1" customHeight="1">
      <c r="B94" s="43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hidden="1" customHeight="1">
      <c r="B95" s="43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hidden="1" customHeight="1">
      <c r="B96" s="43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hidden="1" customHeight="1">
      <c r="B97" s="43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hidden="1" customHeight="1">
      <c r="B98" s="43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hidden="1" customHeight="1">
      <c r="B99" s="43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hidden="1" customHeight="1">
      <c r="B100" s="43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hidden="1" customHeight="1">
      <c r="B101" s="43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hidden="1" customHeight="1">
      <c r="B102" s="43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hidden="1" customHeight="1">
      <c r="B103" s="43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hidden="1" customHeight="1">
      <c r="B104" s="43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hidden="1" customHeight="1">
      <c r="B105" s="43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hidden="1" customHeight="1">
      <c r="B106" s="43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hidden="1" customHeight="1">
      <c r="B107" s="43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hidden="1" customHeight="1">
      <c r="B108" s="43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hidden="1" customHeight="1">
      <c r="B109" s="6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32"/>
      <c r="X109" s="32"/>
      <c r="Y109" s="32"/>
      <c r="Z109" s="32"/>
    </row>
    <row r="110" ht="15.75" hidden="1" customHeight="1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1">
    <mergeCell ref="B2:V5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38"/>
    <col customWidth="1" min="2" max="2" width="29.0"/>
    <col customWidth="1" min="3" max="3" width="17.5"/>
    <col customWidth="1" min="4" max="4" width="20.0"/>
    <col customWidth="1" min="5" max="5" width="12.88"/>
    <col customWidth="1" min="6" max="6" width="13.0"/>
    <col customWidth="1" min="7" max="7" width="7.63"/>
    <col customWidth="1" min="8" max="8" width="38.25"/>
    <col customWidth="1" min="9" max="9" width="7.63"/>
    <col customWidth="1" min="10" max="28" width="6.13"/>
  </cols>
  <sheetData>
    <row r="1">
      <c r="C1" s="66"/>
      <c r="D1" s="66"/>
      <c r="E1" s="66"/>
      <c r="F1" s="66"/>
    </row>
    <row r="2"/>
    <row r="3">
      <c r="A3" s="66"/>
      <c r="H3" s="66"/>
      <c r="I3" s="66"/>
    </row>
    <row r="4"/>
    <row r="5"/>
    <row r="6"/>
    <row r="7"/>
    <row r="8"/>
    <row r="9"/>
    <row r="10">
      <c r="B10" s="65"/>
      <c r="C10" s="66"/>
      <c r="D10" s="66"/>
      <c r="E10" s="66"/>
      <c r="F10" s="66"/>
    </row>
    <row r="11">
      <c r="B11" s="70"/>
      <c r="C11" s="70"/>
      <c r="D11" s="70"/>
      <c r="E11" s="70"/>
      <c r="F11" s="70"/>
    </row>
    <row r="21" ht="15.75" customHeight="1"/>
    <row r="22" ht="15.75" customHeight="1"/>
    <row r="23" ht="15.75" customHeight="1">
      <c r="B23" s="71" t="s">
        <v>43</v>
      </c>
      <c r="C23" s="72"/>
      <c r="D23" s="73"/>
      <c r="E23" s="74" t="s">
        <v>189</v>
      </c>
      <c r="F23" s="73"/>
      <c r="G23" s="66"/>
      <c r="H23" s="75" t="s">
        <v>190</v>
      </c>
    </row>
    <row r="24" ht="15.75" customHeight="1">
      <c r="B24" s="76" t="s">
        <v>191</v>
      </c>
      <c r="C24" s="77" t="s">
        <v>192</v>
      </c>
      <c r="D24" s="78" t="s">
        <v>194</v>
      </c>
      <c r="E24" s="79" t="s">
        <v>192</v>
      </c>
      <c r="F24" s="80" t="s">
        <v>194</v>
      </c>
      <c r="G24" s="66"/>
      <c r="H24" s="81" t="s">
        <v>195</v>
      </c>
    </row>
    <row r="25" ht="15.75" customHeight="1">
      <c r="B25" s="82" t="s">
        <v>18</v>
      </c>
      <c r="C25" s="83"/>
      <c r="D25" s="84"/>
      <c r="E25" s="85">
        <f>C25/3</f>
        <v>0</v>
      </c>
      <c r="F25" s="86"/>
      <c r="G25" s="66"/>
      <c r="H25" s="87" t="s">
        <v>197</v>
      </c>
    </row>
    <row r="26" ht="15.75" customHeight="1">
      <c r="B26" s="82" t="s">
        <v>198</v>
      </c>
      <c r="C26" s="83"/>
      <c r="D26" s="88"/>
      <c r="E26" s="85">
        <f>C26/2.5</f>
        <v>0</v>
      </c>
      <c r="F26" s="89">
        <f>D26/2</f>
        <v>0</v>
      </c>
      <c r="G26" s="66"/>
      <c r="H26" s="87" t="s">
        <v>199</v>
      </c>
    </row>
    <row r="27" ht="15.75" customHeight="1">
      <c r="B27" s="82" t="s">
        <v>200</v>
      </c>
      <c r="C27" s="83">
        <f>SUM(D4:D6)</f>
        <v>5</v>
      </c>
      <c r="D27" s="84"/>
      <c r="E27" s="85">
        <f>C27/(2.2*23)</f>
        <v>0.09881422925</v>
      </c>
      <c r="F27" s="86"/>
      <c r="G27" s="66"/>
      <c r="H27" s="87" t="s">
        <v>201</v>
      </c>
    </row>
    <row r="28" ht="15.75" customHeight="1">
      <c r="B28" s="90" t="s">
        <v>203</v>
      </c>
      <c r="C28" s="91"/>
      <c r="D28" s="92" t="str">
        <f>C6</f>
        <v>Blindagem de Rede Grupo A</v>
      </c>
      <c r="E28" s="93"/>
      <c r="F28" s="94" t="str">
        <f>D28/(0.5*24)</f>
        <v>#VALUE!</v>
      </c>
      <c r="G28" s="66"/>
      <c r="H28" s="95" t="s">
        <v>204</v>
      </c>
    </row>
    <row r="29" ht="15.75" customHeight="1">
      <c r="B29" s="96" t="s">
        <v>205</v>
      </c>
      <c r="C29" s="97">
        <f t="shared" ref="C29:D29" si="1">SUM(E25:E28)</f>
        <v>0.09881422925</v>
      </c>
      <c r="D29" s="98" t="str">
        <f t="shared" si="1"/>
        <v>#VALUE!</v>
      </c>
      <c r="E29" s="99"/>
      <c r="F29" s="100"/>
      <c r="G29" s="66"/>
      <c r="H29" s="61"/>
    </row>
    <row r="30" ht="15.75" hidden="1" customHeight="1">
      <c r="B30" s="96" t="s">
        <v>207</v>
      </c>
      <c r="C30" s="101">
        <f>C29/12</f>
        <v>0.008234519104</v>
      </c>
      <c r="D30" s="102" t="str">
        <f>D29/2</f>
        <v>#VALUE!</v>
      </c>
      <c r="E30" s="103"/>
      <c r="F30" s="66"/>
      <c r="G30" s="66"/>
      <c r="H30" s="61"/>
    </row>
    <row r="31" ht="15.75" customHeight="1">
      <c r="B31" s="61"/>
      <c r="C31" s="66"/>
      <c r="D31" s="66"/>
      <c r="E31" s="104"/>
      <c r="F31" s="66"/>
      <c r="G31" s="66"/>
      <c r="H31" s="61"/>
    </row>
    <row r="32" ht="15.75" customHeight="1">
      <c r="B32" s="71" t="s">
        <v>60</v>
      </c>
      <c r="C32" s="72"/>
      <c r="D32" s="73"/>
      <c r="E32" s="74" t="s">
        <v>189</v>
      </c>
      <c r="F32" s="73"/>
      <c r="G32" s="66"/>
      <c r="H32" s="75" t="s">
        <v>209</v>
      </c>
    </row>
    <row r="33" ht="15.75" customHeight="1">
      <c r="B33" s="76" t="s">
        <v>191</v>
      </c>
      <c r="C33" s="77" t="s">
        <v>192</v>
      </c>
      <c r="D33" s="78" t="s">
        <v>194</v>
      </c>
      <c r="E33" s="79" t="s">
        <v>192</v>
      </c>
      <c r="F33" s="80" t="s">
        <v>194</v>
      </c>
      <c r="G33" s="66"/>
      <c r="H33" s="81" t="s">
        <v>210</v>
      </c>
    </row>
    <row r="34" ht="15.75" customHeight="1">
      <c r="B34" s="82" t="s">
        <v>18</v>
      </c>
      <c r="C34" s="105"/>
      <c r="D34" s="84"/>
      <c r="E34" s="85">
        <f>C34/3</f>
        <v>0</v>
      </c>
      <c r="F34" s="86"/>
      <c r="G34" s="66"/>
      <c r="H34" s="87" t="s">
        <v>211</v>
      </c>
    </row>
    <row r="35" ht="15.75" customHeight="1">
      <c r="B35" s="82" t="s">
        <v>198</v>
      </c>
      <c r="C35" s="83"/>
      <c r="D35" s="84"/>
      <c r="E35" s="85"/>
      <c r="F35" s="89">
        <f>D35/2</f>
        <v>0</v>
      </c>
      <c r="G35" s="66"/>
      <c r="H35" s="87" t="s">
        <v>199</v>
      </c>
    </row>
    <row r="36" ht="15.75" customHeight="1">
      <c r="B36" s="82" t="s">
        <v>200</v>
      </c>
      <c r="C36" s="83">
        <f>SUM(D8:D10)</f>
        <v>203</v>
      </c>
      <c r="D36" s="84"/>
      <c r="E36" s="85">
        <f>C36/(2.2*23)</f>
        <v>4.011857708</v>
      </c>
      <c r="F36" s="86"/>
      <c r="G36" s="66"/>
      <c r="H36" s="87" t="s">
        <v>201</v>
      </c>
    </row>
    <row r="37" ht="15.75" customHeight="1">
      <c r="B37" s="90" t="s">
        <v>203</v>
      </c>
      <c r="C37" s="91"/>
      <c r="D37" s="92" t="str">
        <f>C8</f>
        <v>Obra Regulatória Backlog</v>
      </c>
      <c r="E37" s="93"/>
      <c r="F37" s="94" t="str">
        <f>D37/(0.5*22)</f>
        <v>#VALUE!</v>
      </c>
      <c r="G37" s="66"/>
      <c r="H37" s="95" t="s">
        <v>204</v>
      </c>
    </row>
    <row r="38" ht="15.75" customHeight="1">
      <c r="B38" s="106" t="s">
        <v>205</v>
      </c>
      <c r="C38" s="107">
        <f t="shared" ref="C38:D38" si="2">SUM(E34:E37)</f>
        <v>4.011857708</v>
      </c>
      <c r="D38" s="108" t="str">
        <f t="shared" si="2"/>
        <v>#VALUE!</v>
      </c>
      <c r="E38" s="109"/>
      <c r="F38" s="109"/>
      <c r="G38" s="66"/>
      <c r="H38" s="61"/>
    </row>
    <row r="39" ht="15.75" hidden="1" customHeight="1">
      <c r="B39" s="106" t="s">
        <v>207</v>
      </c>
      <c r="C39" s="110">
        <f>C38/11</f>
        <v>0.364714337</v>
      </c>
      <c r="D39" s="111" t="str">
        <f>D38/2</f>
        <v>#VALUE!</v>
      </c>
      <c r="E39" s="109"/>
      <c r="F39" s="109"/>
      <c r="G39" s="66"/>
      <c r="H39" s="61"/>
    </row>
    <row r="40" ht="15.75" customHeight="1">
      <c r="C40" s="66"/>
      <c r="D40" s="66"/>
      <c r="E40" s="66"/>
      <c r="F40" s="66"/>
    </row>
    <row r="41" ht="15.75" customHeight="1">
      <c r="B41" s="96" t="s">
        <v>214</v>
      </c>
      <c r="C41" s="101">
        <f>SUM(C29,C38)/22</f>
        <v>0.1868487244</v>
      </c>
      <c r="D41" s="101" t="str">
        <f>SUM(D29,D38)/4</f>
        <v>#VALUE!</v>
      </c>
      <c r="E41" s="66"/>
      <c r="F41" s="66"/>
    </row>
    <row r="42" ht="15.75" customHeight="1">
      <c r="C42" s="66"/>
      <c r="D42" s="66"/>
      <c r="E42" s="66"/>
      <c r="F42" s="66"/>
    </row>
    <row r="43" ht="15.75" customHeight="1">
      <c r="C43" s="66"/>
      <c r="D43" s="66"/>
      <c r="E43" s="66"/>
      <c r="F43" s="66"/>
    </row>
    <row r="44" ht="15.75" customHeight="1">
      <c r="C44" s="66"/>
      <c r="D44" s="66"/>
      <c r="E44" s="66"/>
      <c r="F44" s="66"/>
    </row>
    <row r="45" ht="15.75" customHeight="1">
      <c r="C45" s="66"/>
      <c r="D45" s="66"/>
      <c r="E45" s="66"/>
      <c r="F45" s="66"/>
    </row>
    <row r="46" ht="15.75" customHeight="1">
      <c r="C46" s="66"/>
      <c r="D46" s="66"/>
      <c r="E46" s="66"/>
      <c r="F46" s="66"/>
    </row>
    <row r="47" ht="15.75" customHeight="1">
      <c r="C47" s="66"/>
      <c r="D47" s="66"/>
      <c r="E47" s="66"/>
      <c r="F47" s="66"/>
    </row>
    <row r="48" ht="15.75" customHeight="1">
      <c r="C48" s="66"/>
      <c r="D48" s="66"/>
      <c r="E48" s="66"/>
      <c r="F48" s="66"/>
    </row>
    <row r="49" ht="15.75" customHeight="1">
      <c r="C49" s="66"/>
      <c r="D49" s="66"/>
      <c r="E49" s="66"/>
      <c r="F49" s="66"/>
    </row>
    <row r="50" ht="15.75" customHeight="1">
      <c r="C50" s="66"/>
      <c r="D50" s="66"/>
      <c r="E50" s="66"/>
      <c r="F50" s="66"/>
    </row>
    <row r="51" ht="15.75" customHeight="1">
      <c r="C51" s="66"/>
      <c r="D51" s="66"/>
      <c r="E51" s="66"/>
      <c r="F51" s="66"/>
    </row>
    <row r="52" ht="15.75" customHeight="1">
      <c r="C52" s="66"/>
      <c r="D52" s="66"/>
      <c r="E52" s="66"/>
      <c r="F52" s="66"/>
    </row>
    <row r="53" ht="15.75" customHeight="1">
      <c r="C53" s="66"/>
      <c r="D53" s="66"/>
      <c r="E53" s="66"/>
      <c r="F53" s="66"/>
    </row>
    <row r="54" ht="15.75" customHeight="1">
      <c r="C54" s="66"/>
      <c r="D54" s="66"/>
      <c r="E54" s="66"/>
      <c r="F54" s="66"/>
    </row>
    <row r="55" ht="15.75" customHeight="1">
      <c r="C55" s="66"/>
      <c r="D55" s="66"/>
      <c r="E55" s="66"/>
      <c r="F55" s="66"/>
    </row>
    <row r="56" ht="15.75" customHeight="1">
      <c r="C56" s="66"/>
      <c r="D56" s="66"/>
      <c r="E56" s="66"/>
      <c r="F56" s="66"/>
    </row>
    <row r="57" ht="15.75" customHeight="1">
      <c r="C57" s="66"/>
      <c r="D57" s="66"/>
      <c r="E57" s="66"/>
      <c r="F57" s="66"/>
    </row>
    <row r="58" ht="15.75" customHeight="1">
      <c r="C58" s="66"/>
      <c r="D58" s="66"/>
      <c r="E58" s="66"/>
      <c r="F58" s="66"/>
    </row>
    <row r="59" ht="15.75" customHeight="1">
      <c r="C59" s="66"/>
      <c r="D59" s="66"/>
      <c r="E59" s="66"/>
      <c r="F59" s="66"/>
    </row>
    <row r="60" ht="15.75" customHeight="1">
      <c r="C60" s="66"/>
      <c r="D60" s="66"/>
      <c r="E60" s="66"/>
      <c r="F60" s="66"/>
    </row>
    <row r="61" ht="15.75" customHeight="1">
      <c r="C61" s="66"/>
      <c r="D61" s="66"/>
      <c r="E61" s="66"/>
      <c r="F61" s="66"/>
    </row>
    <row r="62" ht="15.75" customHeight="1">
      <c r="C62" s="66"/>
      <c r="D62" s="66"/>
      <c r="E62" s="66"/>
      <c r="F62" s="66"/>
    </row>
    <row r="63" ht="15.75" customHeight="1">
      <c r="C63" s="66"/>
      <c r="D63" s="66"/>
      <c r="E63" s="66"/>
      <c r="F63" s="66"/>
    </row>
    <row r="64" ht="15.75" customHeight="1">
      <c r="C64" s="66"/>
      <c r="D64" s="66"/>
      <c r="E64" s="66"/>
      <c r="F64" s="66"/>
    </row>
    <row r="65" ht="15.75" customHeight="1">
      <c r="C65" s="66"/>
      <c r="D65" s="66"/>
      <c r="E65" s="66"/>
      <c r="F65" s="66"/>
    </row>
    <row r="66" ht="15.75" customHeight="1">
      <c r="C66" s="66"/>
      <c r="D66" s="66"/>
      <c r="E66" s="66"/>
      <c r="F66" s="66"/>
    </row>
    <row r="67" ht="15.75" customHeight="1">
      <c r="C67" s="66"/>
      <c r="D67" s="66"/>
      <c r="E67" s="66"/>
      <c r="F67" s="66"/>
    </row>
    <row r="68" ht="15.75" customHeight="1">
      <c r="C68" s="66"/>
      <c r="D68" s="66"/>
      <c r="E68" s="66"/>
      <c r="F68" s="66"/>
    </row>
    <row r="69" ht="15.75" customHeight="1">
      <c r="C69" s="66"/>
      <c r="D69" s="66"/>
      <c r="E69" s="66"/>
      <c r="F69" s="66"/>
    </row>
    <row r="70" ht="15.75" customHeight="1">
      <c r="C70" s="66"/>
      <c r="D70" s="66"/>
      <c r="E70" s="66"/>
      <c r="F70" s="66"/>
    </row>
    <row r="71" ht="15.75" customHeight="1">
      <c r="C71" s="66"/>
      <c r="D71" s="66"/>
      <c r="E71" s="66"/>
      <c r="F71" s="66"/>
    </row>
    <row r="72" ht="15.75" customHeight="1">
      <c r="C72" s="66"/>
      <c r="D72" s="66"/>
      <c r="E72" s="66"/>
      <c r="F72" s="66"/>
    </row>
    <row r="73" ht="15.75" customHeight="1">
      <c r="C73" s="66"/>
      <c r="D73" s="66"/>
      <c r="E73" s="66"/>
      <c r="F73" s="66"/>
    </row>
    <row r="74" ht="15.75" customHeight="1">
      <c r="C74" s="66"/>
      <c r="D74" s="66"/>
      <c r="E74" s="66"/>
      <c r="F74" s="66"/>
    </row>
    <row r="75" ht="15.75" customHeight="1">
      <c r="C75" s="66"/>
      <c r="D75" s="66"/>
      <c r="E75" s="66"/>
      <c r="F75" s="66"/>
    </row>
    <row r="76" ht="15.75" customHeight="1">
      <c r="C76" s="66"/>
      <c r="D76" s="66"/>
      <c r="E76" s="66"/>
      <c r="F76" s="66"/>
    </row>
    <row r="77" ht="15.75" customHeight="1">
      <c r="C77" s="66"/>
      <c r="D77" s="66"/>
      <c r="E77" s="66"/>
      <c r="F77" s="66"/>
    </row>
    <row r="78" ht="15.75" customHeight="1">
      <c r="C78" s="66"/>
      <c r="D78" s="66"/>
      <c r="E78" s="66"/>
      <c r="F78" s="66"/>
    </row>
    <row r="79" ht="15.75" customHeight="1">
      <c r="C79" s="66"/>
      <c r="D79" s="66"/>
      <c r="E79" s="66"/>
      <c r="F79" s="66"/>
    </row>
    <row r="80" ht="15.75" customHeight="1">
      <c r="C80" s="66"/>
      <c r="D80" s="66"/>
      <c r="E80" s="66"/>
      <c r="F80" s="66"/>
    </row>
    <row r="81" ht="15.75" customHeight="1">
      <c r="C81" s="66"/>
      <c r="D81" s="66"/>
      <c r="E81" s="66"/>
      <c r="F81" s="66"/>
    </row>
    <row r="82" ht="15.75" customHeight="1">
      <c r="C82" s="66"/>
      <c r="D82" s="66"/>
      <c r="E82" s="66"/>
      <c r="F82" s="66"/>
    </row>
    <row r="83" ht="15.75" customHeight="1">
      <c r="C83" s="66"/>
      <c r="D83" s="66"/>
      <c r="E83" s="66"/>
      <c r="F83" s="66"/>
    </row>
    <row r="84" ht="15.75" customHeight="1">
      <c r="C84" s="66"/>
      <c r="D84" s="66"/>
      <c r="E84" s="66"/>
      <c r="F84" s="66"/>
    </row>
    <row r="85" ht="15.75" customHeight="1">
      <c r="C85" s="66"/>
      <c r="D85" s="66"/>
      <c r="E85" s="66"/>
      <c r="F85" s="66"/>
    </row>
    <row r="86" ht="15.75" customHeight="1">
      <c r="C86" s="66"/>
      <c r="D86" s="66"/>
      <c r="E86" s="66"/>
      <c r="F86" s="66"/>
    </row>
    <row r="87" ht="15.75" customHeight="1">
      <c r="C87" s="66"/>
      <c r="D87" s="66"/>
      <c r="E87" s="66"/>
      <c r="F87" s="66"/>
    </row>
    <row r="88" ht="15.75" customHeight="1">
      <c r="C88" s="66"/>
      <c r="D88" s="66"/>
      <c r="E88" s="66"/>
      <c r="F88" s="66"/>
    </row>
    <row r="89" ht="15.75" customHeight="1">
      <c r="C89" s="66"/>
      <c r="D89" s="66"/>
      <c r="E89" s="66"/>
      <c r="F89" s="66"/>
    </row>
    <row r="90" ht="15.75" customHeight="1">
      <c r="C90" s="66"/>
      <c r="D90" s="66"/>
      <c r="E90" s="66"/>
      <c r="F90" s="66"/>
    </row>
    <row r="91" ht="15.75" customHeight="1">
      <c r="C91" s="66"/>
      <c r="D91" s="66"/>
      <c r="E91" s="66"/>
      <c r="F91" s="66"/>
    </row>
    <row r="92" ht="15.75" customHeight="1">
      <c r="C92" s="66"/>
      <c r="D92" s="66"/>
      <c r="E92" s="66"/>
      <c r="F92" s="66"/>
    </row>
    <row r="93" ht="15.75" customHeight="1">
      <c r="C93" s="66"/>
      <c r="D93" s="66"/>
      <c r="E93" s="66"/>
      <c r="F93" s="66"/>
    </row>
    <row r="94" ht="15.75" customHeight="1">
      <c r="C94" s="66"/>
      <c r="D94" s="66"/>
      <c r="E94" s="66"/>
      <c r="F94" s="66"/>
    </row>
    <row r="95" ht="15.75" customHeight="1">
      <c r="C95" s="66"/>
      <c r="D95" s="66"/>
      <c r="E95" s="66"/>
      <c r="F95" s="66"/>
    </row>
    <row r="96" ht="15.75" customHeight="1">
      <c r="C96" s="66"/>
      <c r="D96" s="66"/>
      <c r="E96" s="66"/>
      <c r="F96" s="66"/>
    </row>
    <row r="97" ht="15.75" customHeight="1">
      <c r="C97" s="66"/>
      <c r="D97" s="66"/>
      <c r="E97" s="66"/>
      <c r="F97" s="66"/>
    </row>
    <row r="98" ht="15.75" customHeight="1">
      <c r="C98" s="66"/>
      <c r="D98" s="66"/>
      <c r="E98" s="66"/>
      <c r="F98" s="66"/>
    </row>
    <row r="99" ht="15.75" customHeight="1">
      <c r="C99" s="66"/>
      <c r="D99" s="66"/>
      <c r="E99" s="66"/>
      <c r="F99" s="66"/>
    </row>
    <row r="100" ht="15.75" customHeight="1">
      <c r="C100" s="66"/>
      <c r="D100" s="66"/>
      <c r="E100" s="66"/>
      <c r="F100" s="66"/>
    </row>
    <row r="101" ht="15.75" customHeight="1">
      <c r="C101" s="66"/>
      <c r="D101" s="66"/>
      <c r="E101" s="66"/>
      <c r="F101" s="66"/>
    </row>
    <row r="102" ht="15.75" customHeight="1">
      <c r="C102" s="66"/>
      <c r="D102" s="66"/>
      <c r="E102" s="66"/>
      <c r="F102" s="66"/>
    </row>
    <row r="103" ht="15.75" customHeight="1">
      <c r="C103" s="66"/>
      <c r="D103" s="66"/>
      <c r="E103" s="66"/>
      <c r="F103" s="66"/>
    </row>
    <row r="104" ht="15.75" customHeight="1">
      <c r="C104" s="66"/>
      <c r="D104" s="66"/>
      <c r="E104" s="66"/>
      <c r="F104" s="66"/>
    </row>
    <row r="105" ht="15.75" customHeight="1">
      <c r="C105" s="66"/>
      <c r="D105" s="66"/>
      <c r="E105" s="66"/>
      <c r="F105" s="66"/>
    </row>
    <row r="106" ht="15.75" customHeight="1">
      <c r="C106" s="66"/>
      <c r="D106" s="66"/>
      <c r="E106" s="66"/>
      <c r="F106" s="66"/>
    </row>
    <row r="107" ht="15.75" customHeight="1">
      <c r="C107" s="66"/>
      <c r="D107" s="66"/>
      <c r="E107" s="66"/>
      <c r="F107" s="66"/>
    </row>
    <row r="108" ht="15.75" customHeight="1">
      <c r="C108" s="66"/>
      <c r="D108" s="66"/>
      <c r="E108" s="66"/>
      <c r="F108" s="66"/>
    </row>
    <row r="109" ht="15.75" customHeight="1">
      <c r="C109" s="66"/>
      <c r="D109" s="66"/>
      <c r="E109" s="66"/>
      <c r="F109" s="66"/>
    </row>
    <row r="110" ht="15.75" customHeight="1">
      <c r="C110" s="66"/>
      <c r="D110" s="66"/>
      <c r="E110" s="66"/>
      <c r="F110" s="66"/>
    </row>
    <row r="111" ht="15.75" customHeight="1">
      <c r="C111" s="66"/>
      <c r="D111" s="66"/>
      <c r="E111" s="66"/>
      <c r="F111" s="66"/>
    </row>
    <row r="112" ht="15.75" customHeight="1">
      <c r="C112" s="66"/>
      <c r="D112" s="66"/>
      <c r="E112" s="66"/>
      <c r="F112" s="66"/>
    </row>
    <row r="113" ht="15.75" customHeight="1">
      <c r="C113" s="66"/>
      <c r="D113" s="66"/>
      <c r="E113" s="66"/>
      <c r="F113" s="66"/>
    </row>
    <row r="114" ht="15.75" customHeight="1">
      <c r="C114" s="66"/>
      <c r="D114" s="66"/>
      <c r="E114" s="66"/>
      <c r="F114" s="66"/>
    </row>
    <row r="115" ht="15.75" customHeight="1">
      <c r="C115" s="66"/>
      <c r="D115" s="66"/>
      <c r="E115" s="66"/>
      <c r="F115" s="66"/>
    </row>
    <row r="116" ht="15.75" customHeight="1">
      <c r="C116" s="66"/>
      <c r="D116" s="66"/>
      <c r="E116" s="66"/>
      <c r="F116" s="66"/>
    </row>
    <row r="117" ht="15.75" customHeight="1">
      <c r="C117" s="66"/>
      <c r="D117" s="66"/>
      <c r="E117" s="66"/>
      <c r="F117" s="66"/>
    </row>
    <row r="118" ht="15.75" customHeight="1">
      <c r="C118" s="66"/>
      <c r="D118" s="66"/>
      <c r="E118" s="66"/>
      <c r="F118" s="66"/>
    </row>
    <row r="119" ht="15.75" customHeight="1">
      <c r="C119" s="66"/>
      <c r="D119" s="66"/>
      <c r="E119" s="66"/>
      <c r="F119" s="66"/>
    </row>
    <row r="120" ht="15.75" customHeight="1">
      <c r="C120" s="66"/>
      <c r="D120" s="66"/>
      <c r="E120" s="66"/>
      <c r="F120" s="66"/>
    </row>
    <row r="121" ht="15.75" customHeight="1">
      <c r="C121" s="66"/>
      <c r="D121" s="66"/>
      <c r="E121" s="66"/>
      <c r="F121" s="66"/>
    </row>
    <row r="122" ht="15.75" customHeight="1">
      <c r="C122" s="66"/>
      <c r="D122" s="66"/>
      <c r="E122" s="66"/>
      <c r="F122" s="66"/>
    </row>
    <row r="123" ht="15.75" customHeight="1">
      <c r="C123" s="66"/>
      <c r="D123" s="66"/>
      <c r="E123" s="66"/>
      <c r="F123" s="66"/>
    </row>
    <row r="124" ht="15.75" customHeight="1">
      <c r="C124" s="66"/>
      <c r="D124" s="66"/>
      <c r="E124" s="66"/>
      <c r="F124" s="66"/>
    </row>
    <row r="125" ht="15.75" customHeight="1">
      <c r="C125" s="66"/>
      <c r="D125" s="66"/>
      <c r="E125" s="66"/>
      <c r="F125" s="66"/>
    </row>
    <row r="126" ht="15.75" customHeight="1">
      <c r="C126" s="66"/>
      <c r="D126" s="66"/>
      <c r="E126" s="66"/>
      <c r="F126" s="66"/>
    </row>
    <row r="127" ht="15.75" customHeight="1">
      <c r="C127" s="66"/>
      <c r="D127" s="66"/>
      <c r="E127" s="66"/>
      <c r="F127" s="66"/>
    </row>
    <row r="128" ht="15.75" customHeight="1">
      <c r="C128" s="66"/>
      <c r="D128" s="66"/>
      <c r="E128" s="66"/>
      <c r="F128" s="66"/>
    </row>
    <row r="129" ht="15.75" customHeight="1">
      <c r="C129" s="66"/>
      <c r="D129" s="66"/>
      <c r="E129" s="66"/>
      <c r="F129" s="66"/>
    </row>
    <row r="130" ht="15.75" customHeight="1">
      <c r="C130" s="66"/>
      <c r="D130" s="66"/>
      <c r="E130" s="66"/>
      <c r="F130" s="66"/>
    </row>
    <row r="131" ht="15.75" customHeight="1">
      <c r="C131" s="66"/>
      <c r="D131" s="66"/>
      <c r="E131" s="66"/>
      <c r="F131" s="66"/>
    </row>
    <row r="132" ht="15.75" customHeight="1">
      <c r="C132" s="66"/>
      <c r="D132" s="66"/>
      <c r="E132" s="66"/>
      <c r="F132" s="66"/>
    </row>
    <row r="133" ht="15.75" customHeight="1">
      <c r="C133" s="66"/>
      <c r="D133" s="66"/>
      <c r="E133" s="66"/>
      <c r="F133" s="66"/>
    </row>
    <row r="134" ht="15.75" customHeight="1">
      <c r="C134" s="66"/>
      <c r="D134" s="66"/>
      <c r="E134" s="66"/>
      <c r="F134" s="66"/>
    </row>
    <row r="135" ht="15.75" customHeight="1">
      <c r="C135" s="66"/>
      <c r="D135" s="66"/>
      <c r="E135" s="66"/>
      <c r="F135" s="66"/>
    </row>
    <row r="136" ht="15.75" customHeight="1">
      <c r="C136" s="66"/>
      <c r="D136" s="66"/>
      <c r="E136" s="66"/>
      <c r="F136" s="66"/>
    </row>
    <row r="137" ht="15.75" customHeight="1">
      <c r="C137" s="66"/>
      <c r="D137" s="66"/>
      <c r="E137" s="66"/>
      <c r="F137" s="66"/>
    </row>
    <row r="138" ht="15.75" customHeight="1">
      <c r="C138" s="66"/>
      <c r="D138" s="66"/>
      <c r="E138" s="66"/>
      <c r="F138" s="66"/>
    </row>
    <row r="139" ht="15.75" customHeight="1">
      <c r="C139" s="66"/>
      <c r="D139" s="66"/>
      <c r="E139" s="66"/>
      <c r="F139" s="66"/>
    </row>
    <row r="140" ht="15.75" customHeight="1">
      <c r="C140" s="66"/>
      <c r="D140" s="66"/>
      <c r="E140" s="66"/>
      <c r="F140" s="66"/>
    </row>
    <row r="141" ht="15.75" customHeight="1">
      <c r="C141" s="66"/>
      <c r="D141" s="66"/>
      <c r="E141" s="66"/>
      <c r="F141" s="66"/>
    </row>
    <row r="142" ht="15.75" customHeight="1">
      <c r="C142" s="66"/>
      <c r="D142" s="66"/>
      <c r="E142" s="66"/>
      <c r="F142" s="66"/>
    </row>
    <row r="143" ht="15.75" customHeight="1">
      <c r="C143" s="66"/>
      <c r="D143" s="66"/>
      <c r="E143" s="66"/>
      <c r="F143" s="66"/>
    </row>
    <row r="144" ht="15.75" customHeight="1">
      <c r="C144" s="66"/>
      <c r="D144" s="66"/>
      <c r="E144" s="66"/>
      <c r="F144" s="66"/>
    </row>
    <row r="145" ht="15.75" customHeight="1">
      <c r="C145" s="66"/>
      <c r="D145" s="66"/>
      <c r="E145" s="66"/>
      <c r="F145" s="66"/>
    </row>
    <row r="146" ht="15.75" customHeight="1">
      <c r="C146" s="66"/>
      <c r="D146" s="66"/>
      <c r="E146" s="66"/>
      <c r="F146" s="66"/>
    </row>
    <row r="147" ht="15.75" customHeight="1">
      <c r="C147" s="66"/>
      <c r="D147" s="66"/>
      <c r="E147" s="66"/>
      <c r="F147" s="66"/>
    </row>
    <row r="148" ht="15.75" customHeight="1">
      <c r="C148" s="66"/>
      <c r="D148" s="66"/>
      <c r="E148" s="66"/>
      <c r="F148" s="66"/>
    </row>
    <row r="149" ht="15.75" customHeight="1">
      <c r="C149" s="66"/>
      <c r="D149" s="66"/>
      <c r="E149" s="66"/>
      <c r="F149" s="66"/>
    </row>
    <row r="150" ht="15.75" customHeight="1">
      <c r="C150" s="66"/>
      <c r="D150" s="66"/>
      <c r="E150" s="66"/>
      <c r="F150" s="66"/>
    </row>
    <row r="151" ht="15.75" customHeight="1">
      <c r="C151" s="66"/>
      <c r="D151" s="66"/>
      <c r="E151" s="66"/>
      <c r="F151" s="66"/>
    </row>
    <row r="152" ht="15.75" customHeight="1">
      <c r="C152" s="66"/>
      <c r="D152" s="66"/>
      <c r="E152" s="66"/>
      <c r="F152" s="66"/>
    </row>
    <row r="153" ht="15.75" customHeight="1">
      <c r="C153" s="66"/>
      <c r="D153" s="66"/>
      <c r="E153" s="66"/>
      <c r="F153" s="66"/>
    </row>
    <row r="154" ht="15.75" customHeight="1">
      <c r="C154" s="66"/>
      <c r="D154" s="66"/>
      <c r="E154" s="66"/>
      <c r="F154" s="66"/>
    </row>
    <row r="155" ht="15.75" customHeight="1">
      <c r="C155" s="66"/>
      <c r="D155" s="66"/>
      <c r="E155" s="66"/>
      <c r="F155" s="66"/>
    </row>
    <row r="156" ht="15.75" customHeight="1">
      <c r="C156" s="66"/>
      <c r="D156" s="66"/>
      <c r="E156" s="66"/>
      <c r="F156" s="66"/>
    </row>
    <row r="157" ht="15.75" customHeight="1">
      <c r="C157" s="66"/>
      <c r="D157" s="66"/>
      <c r="E157" s="66"/>
      <c r="F157" s="66"/>
    </row>
    <row r="158" ht="15.75" customHeight="1">
      <c r="C158" s="66"/>
      <c r="D158" s="66"/>
      <c r="E158" s="66"/>
      <c r="F158" s="66"/>
    </row>
    <row r="159" ht="15.75" customHeight="1">
      <c r="C159" s="66"/>
      <c r="D159" s="66"/>
      <c r="E159" s="66"/>
      <c r="F159" s="66"/>
    </row>
    <row r="160" ht="15.75" customHeight="1">
      <c r="C160" s="66"/>
      <c r="D160" s="66"/>
      <c r="E160" s="66"/>
      <c r="F160" s="66"/>
    </row>
    <row r="161" ht="15.75" customHeight="1">
      <c r="C161" s="66"/>
      <c r="D161" s="66"/>
      <c r="E161" s="66"/>
      <c r="F161" s="66"/>
    </row>
    <row r="162" ht="15.75" customHeight="1">
      <c r="C162" s="66"/>
      <c r="D162" s="66"/>
      <c r="E162" s="66"/>
      <c r="F162" s="66"/>
    </row>
    <row r="163" ht="15.75" customHeight="1">
      <c r="C163" s="66"/>
      <c r="D163" s="66"/>
      <c r="E163" s="66"/>
      <c r="F163" s="66"/>
    </row>
    <row r="164" ht="15.75" customHeight="1">
      <c r="C164" s="66"/>
      <c r="D164" s="66"/>
      <c r="E164" s="66"/>
      <c r="F164" s="66"/>
    </row>
    <row r="165" ht="15.75" customHeight="1">
      <c r="C165" s="66"/>
      <c r="D165" s="66"/>
      <c r="E165" s="66"/>
      <c r="F165" s="66"/>
    </row>
    <row r="166" ht="15.75" customHeight="1">
      <c r="C166" s="66"/>
      <c r="D166" s="66"/>
      <c r="E166" s="66"/>
      <c r="F166" s="66"/>
    </row>
    <row r="167" ht="15.75" customHeight="1">
      <c r="C167" s="66"/>
      <c r="D167" s="66"/>
      <c r="E167" s="66"/>
      <c r="F167" s="66"/>
    </row>
    <row r="168" ht="15.75" customHeight="1">
      <c r="C168" s="66"/>
      <c r="D168" s="66"/>
      <c r="E168" s="66"/>
      <c r="F168" s="66"/>
    </row>
    <row r="169" ht="15.75" customHeight="1">
      <c r="C169" s="66"/>
      <c r="D169" s="66"/>
      <c r="E169" s="66"/>
      <c r="F169" s="66"/>
    </row>
    <row r="170" ht="15.75" customHeight="1">
      <c r="C170" s="66"/>
      <c r="D170" s="66"/>
      <c r="E170" s="66"/>
      <c r="F170" s="66"/>
    </row>
    <row r="171" ht="15.75" customHeight="1">
      <c r="C171" s="66"/>
      <c r="D171" s="66"/>
      <c r="E171" s="66"/>
      <c r="F171" s="66"/>
    </row>
    <row r="172" ht="15.75" customHeight="1">
      <c r="C172" s="66"/>
      <c r="D172" s="66"/>
      <c r="E172" s="66"/>
      <c r="F172" s="66"/>
    </row>
    <row r="173" ht="15.75" customHeight="1">
      <c r="C173" s="66"/>
      <c r="D173" s="66"/>
      <c r="E173" s="66"/>
      <c r="F173" s="66"/>
    </row>
    <row r="174" ht="15.75" customHeight="1">
      <c r="C174" s="66"/>
      <c r="D174" s="66"/>
      <c r="E174" s="66"/>
      <c r="F174" s="66"/>
    </row>
    <row r="175" ht="15.75" customHeight="1">
      <c r="C175" s="66"/>
      <c r="D175" s="66"/>
      <c r="E175" s="66"/>
      <c r="F175" s="66"/>
    </row>
    <row r="176" ht="15.75" customHeight="1">
      <c r="C176" s="66"/>
      <c r="D176" s="66"/>
      <c r="E176" s="66"/>
      <c r="F176" s="66"/>
    </row>
    <row r="177" ht="15.75" customHeight="1">
      <c r="C177" s="66"/>
      <c r="D177" s="66"/>
      <c r="E177" s="66"/>
      <c r="F177" s="66"/>
    </row>
    <row r="178" ht="15.75" customHeight="1">
      <c r="C178" s="66"/>
      <c r="D178" s="66"/>
      <c r="E178" s="66"/>
      <c r="F178" s="66"/>
    </row>
    <row r="179" ht="15.75" customHeight="1">
      <c r="C179" s="66"/>
      <c r="D179" s="66"/>
      <c r="E179" s="66"/>
      <c r="F179" s="66"/>
    </row>
    <row r="180" ht="15.75" customHeight="1">
      <c r="C180" s="66"/>
      <c r="D180" s="66"/>
      <c r="E180" s="66"/>
      <c r="F180" s="66"/>
    </row>
    <row r="181" ht="15.75" customHeight="1">
      <c r="C181" s="66"/>
      <c r="D181" s="66"/>
      <c r="E181" s="66"/>
      <c r="F181" s="66"/>
    </row>
    <row r="182" ht="15.75" customHeight="1">
      <c r="C182" s="66"/>
      <c r="D182" s="66"/>
      <c r="E182" s="66"/>
      <c r="F182" s="66"/>
    </row>
    <row r="183" ht="15.75" customHeight="1">
      <c r="C183" s="66"/>
      <c r="D183" s="66"/>
      <c r="E183" s="66"/>
      <c r="F183" s="66"/>
    </row>
    <row r="184" ht="15.75" customHeight="1">
      <c r="C184" s="66"/>
      <c r="D184" s="66"/>
      <c r="E184" s="66"/>
      <c r="F184" s="66"/>
    </row>
    <row r="185" ht="15.75" customHeight="1">
      <c r="C185" s="66"/>
      <c r="D185" s="66"/>
      <c r="E185" s="66"/>
      <c r="F185" s="66"/>
    </row>
    <row r="186" ht="15.75" customHeight="1">
      <c r="C186" s="66"/>
      <c r="D186" s="66"/>
      <c r="E186" s="66"/>
      <c r="F186" s="66"/>
    </row>
    <row r="187" ht="15.75" customHeight="1">
      <c r="C187" s="66"/>
      <c r="D187" s="66"/>
      <c r="E187" s="66"/>
      <c r="F187" s="66"/>
    </row>
    <row r="188" ht="15.75" customHeight="1">
      <c r="C188" s="66"/>
      <c r="D188" s="66"/>
      <c r="E188" s="66"/>
      <c r="F188" s="66"/>
    </row>
    <row r="189" ht="15.75" customHeight="1">
      <c r="C189" s="66"/>
      <c r="D189" s="66"/>
      <c r="E189" s="66"/>
      <c r="F189" s="66"/>
    </row>
    <row r="190" ht="15.75" customHeight="1">
      <c r="C190" s="66"/>
      <c r="D190" s="66"/>
      <c r="E190" s="66"/>
      <c r="F190" s="66"/>
    </row>
    <row r="191" ht="15.75" customHeight="1">
      <c r="C191" s="66"/>
      <c r="D191" s="66"/>
      <c r="E191" s="66"/>
      <c r="F191" s="66"/>
    </row>
    <row r="192" ht="15.75" customHeight="1">
      <c r="C192" s="66"/>
      <c r="D192" s="66"/>
      <c r="E192" s="66"/>
      <c r="F192" s="66"/>
    </row>
    <row r="193" ht="15.75" customHeight="1">
      <c r="C193" s="66"/>
      <c r="D193" s="66"/>
      <c r="E193" s="66"/>
      <c r="F193" s="66"/>
    </row>
    <row r="194" ht="15.75" customHeight="1">
      <c r="C194" s="66"/>
      <c r="D194" s="66"/>
      <c r="E194" s="66"/>
      <c r="F194" s="66"/>
    </row>
    <row r="195" ht="15.75" customHeight="1">
      <c r="C195" s="66"/>
      <c r="D195" s="66"/>
      <c r="E195" s="66"/>
      <c r="F195" s="66"/>
    </row>
    <row r="196" ht="15.75" customHeight="1">
      <c r="C196" s="66"/>
      <c r="D196" s="66"/>
      <c r="E196" s="66"/>
      <c r="F196" s="66"/>
    </row>
    <row r="197" ht="15.75" customHeight="1">
      <c r="C197" s="66"/>
      <c r="D197" s="66"/>
      <c r="E197" s="66"/>
      <c r="F197" s="66"/>
    </row>
    <row r="198" ht="15.75" customHeight="1">
      <c r="C198" s="66"/>
      <c r="D198" s="66"/>
      <c r="E198" s="66"/>
      <c r="F198" s="66"/>
    </row>
    <row r="199" ht="15.75" customHeight="1">
      <c r="C199" s="66"/>
      <c r="D199" s="66"/>
      <c r="E199" s="66"/>
      <c r="F199" s="66"/>
    </row>
    <row r="200" ht="15.75" customHeight="1">
      <c r="C200" s="66"/>
      <c r="D200" s="66"/>
      <c r="E200" s="66"/>
      <c r="F200" s="66"/>
    </row>
    <row r="201" ht="15.75" customHeight="1">
      <c r="C201" s="66"/>
      <c r="D201" s="66"/>
      <c r="E201" s="66"/>
      <c r="F201" s="66"/>
    </row>
    <row r="202" ht="15.75" customHeight="1">
      <c r="C202" s="66"/>
      <c r="D202" s="66"/>
      <c r="E202" s="66"/>
      <c r="F202" s="66"/>
    </row>
    <row r="203" ht="15.75" customHeight="1">
      <c r="C203" s="66"/>
      <c r="D203" s="66"/>
      <c r="E203" s="66"/>
      <c r="F203" s="66"/>
    </row>
    <row r="204" ht="15.75" customHeight="1">
      <c r="C204" s="66"/>
      <c r="D204" s="66"/>
      <c r="E204" s="66"/>
      <c r="F204" s="66"/>
    </row>
    <row r="205" ht="15.75" customHeight="1">
      <c r="C205" s="66"/>
      <c r="D205" s="66"/>
      <c r="E205" s="66"/>
      <c r="F205" s="66"/>
    </row>
    <row r="206" ht="15.75" customHeight="1">
      <c r="C206" s="66"/>
      <c r="D206" s="66"/>
      <c r="E206" s="66"/>
      <c r="F206" s="66"/>
    </row>
    <row r="207" ht="15.75" customHeight="1">
      <c r="C207" s="66"/>
      <c r="D207" s="66"/>
      <c r="E207" s="66"/>
      <c r="F207" s="66"/>
    </row>
    <row r="208" ht="15.75" customHeight="1">
      <c r="C208" s="66"/>
      <c r="D208" s="66"/>
      <c r="E208" s="66"/>
      <c r="F208" s="66"/>
    </row>
    <row r="209" ht="15.75" customHeight="1">
      <c r="C209" s="66"/>
      <c r="D209" s="66"/>
      <c r="E209" s="66"/>
      <c r="F209" s="66"/>
    </row>
    <row r="210" ht="15.75" customHeight="1">
      <c r="C210" s="66"/>
      <c r="D210" s="66"/>
      <c r="E210" s="66"/>
      <c r="F210" s="66"/>
    </row>
    <row r="211" ht="15.75" customHeight="1">
      <c r="C211" s="66"/>
      <c r="D211" s="66"/>
      <c r="E211" s="66"/>
      <c r="F211" s="66"/>
    </row>
    <row r="212" ht="15.75" customHeight="1">
      <c r="C212" s="66"/>
      <c r="D212" s="66"/>
      <c r="E212" s="66"/>
      <c r="F212" s="66"/>
    </row>
    <row r="213" ht="15.75" customHeight="1">
      <c r="C213" s="66"/>
      <c r="D213" s="66"/>
      <c r="E213" s="66"/>
      <c r="F213" s="66"/>
    </row>
    <row r="214" ht="15.75" customHeight="1">
      <c r="C214" s="66"/>
      <c r="D214" s="66"/>
      <c r="E214" s="66"/>
      <c r="F214" s="66"/>
    </row>
    <row r="215" ht="15.75" customHeight="1">
      <c r="C215" s="66"/>
      <c r="D215" s="66"/>
      <c r="E215" s="66"/>
      <c r="F215" s="66"/>
    </row>
    <row r="216" ht="15.75" customHeight="1">
      <c r="C216" s="66"/>
      <c r="D216" s="66"/>
      <c r="E216" s="66"/>
      <c r="F216" s="66"/>
    </row>
    <row r="217" ht="15.75" customHeight="1">
      <c r="C217" s="66"/>
      <c r="D217" s="66"/>
      <c r="E217" s="66"/>
      <c r="F217" s="66"/>
    </row>
    <row r="218" ht="15.75" customHeight="1">
      <c r="C218" s="66"/>
      <c r="D218" s="66"/>
      <c r="E218" s="66"/>
      <c r="F218" s="66"/>
    </row>
    <row r="219" ht="15.75" customHeight="1">
      <c r="C219" s="66"/>
      <c r="D219" s="66"/>
      <c r="E219" s="66"/>
      <c r="F219" s="66"/>
    </row>
    <row r="220" ht="15.75" customHeight="1">
      <c r="C220" s="66"/>
      <c r="D220" s="66"/>
      <c r="E220" s="66"/>
      <c r="F220" s="66"/>
    </row>
    <row r="221" ht="15.75" customHeight="1">
      <c r="C221" s="66"/>
      <c r="D221" s="66"/>
      <c r="E221" s="66"/>
      <c r="F221" s="66"/>
    </row>
    <row r="222" ht="15.75" customHeight="1">
      <c r="C222" s="66"/>
      <c r="D222" s="66"/>
      <c r="E222" s="66"/>
      <c r="F222" s="66"/>
    </row>
    <row r="223" ht="15.75" customHeight="1">
      <c r="C223" s="66"/>
      <c r="D223" s="66"/>
      <c r="E223" s="66"/>
      <c r="F223" s="66"/>
    </row>
    <row r="224" ht="15.75" customHeight="1">
      <c r="C224" s="66"/>
      <c r="D224" s="66"/>
      <c r="E224" s="66"/>
      <c r="F224" s="66"/>
    </row>
    <row r="225" ht="15.75" customHeight="1">
      <c r="C225" s="66"/>
      <c r="D225" s="66"/>
      <c r="E225" s="66"/>
      <c r="F225" s="66"/>
    </row>
    <row r="226" ht="15.75" customHeight="1">
      <c r="C226" s="66"/>
      <c r="D226" s="66"/>
      <c r="E226" s="66"/>
      <c r="F226" s="66"/>
    </row>
    <row r="227" ht="15.75" customHeight="1">
      <c r="C227" s="66"/>
      <c r="D227" s="66"/>
      <c r="E227" s="66"/>
      <c r="F227" s="66"/>
    </row>
    <row r="228" ht="15.75" customHeight="1">
      <c r="C228" s="66"/>
      <c r="D228" s="66"/>
      <c r="E228" s="66"/>
      <c r="F228" s="66"/>
    </row>
    <row r="229" ht="15.75" customHeight="1">
      <c r="C229" s="66"/>
      <c r="D229" s="66"/>
      <c r="E229" s="66"/>
      <c r="F229" s="66"/>
    </row>
    <row r="230" ht="15.75" customHeight="1">
      <c r="C230" s="66"/>
      <c r="D230" s="66"/>
      <c r="E230" s="66"/>
      <c r="F230" s="66"/>
    </row>
    <row r="231" ht="15.75" customHeight="1">
      <c r="C231" s="66"/>
      <c r="D231" s="66"/>
      <c r="E231" s="66"/>
      <c r="F231" s="66"/>
    </row>
    <row r="232" ht="15.75" customHeight="1">
      <c r="C232" s="66"/>
      <c r="D232" s="66"/>
      <c r="E232" s="66"/>
      <c r="F232" s="66"/>
    </row>
    <row r="233" ht="15.75" customHeight="1">
      <c r="C233" s="66"/>
      <c r="D233" s="66"/>
      <c r="E233" s="66"/>
      <c r="F233" s="66"/>
    </row>
    <row r="234" ht="15.75" customHeight="1">
      <c r="C234" s="66"/>
      <c r="D234" s="66"/>
      <c r="E234" s="66"/>
      <c r="F234" s="66"/>
    </row>
    <row r="235" ht="15.75" customHeight="1">
      <c r="C235" s="66"/>
      <c r="D235" s="66"/>
      <c r="E235" s="66"/>
      <c r="F235" s="66"/>
    </row>
    <row r="236" ht="15.75" customHeight="1">
      <c r="C236" s="66"/>
      <c r="D236" s="66"/>
      <c r="E236" s="66"/>
      <c r="F236" s="66"/>
    </row>
    <row r="237" ht="15.75" customHeight="1">
      <c r="C237" s="66"/>
      <c r="D237" s="66"/>
      <c r="E237" s="66"/>
      <c r="F237" s="66"/>
    </row>
    <row r="238" ht="15.75" customHeight="1">
      <c r="C238" s="66"/>
      <c r="D238" s="66"/>
      <c r="E238" s="66"/>
      <c r="F238" s="66"/>
    </row>
    <row r="239" ht="15.75" customHeight="1">
      <c r="C239" s="66"/>
      <c r="D239" s="66"/>
      <c r="E239" s="66"/>
      <c r="F239" s="66"/>
    </row>
    <row r="240" ht="15.75" customHeight="1">
      <c r="C240" s="66"/>
      <c r="D240" s="66"/>
      <c r="E240" s="66"/>
      <c r="F240" s="66"/>
    </row>
    <row r="241" ht="15.75" customHeight="1">
      <c r="C241" s="66"/>
      <c r="D241" s="66"/>
      <c r="E241" s="66"/>
      <c r="F241" s="66"/>
    </row>
    <row r="242" ht="15.75" customHeight="1">
      <c r="C242" s="66"/>
      <c r="D242" s="66"/>
      <c r="E242" s="66"/>
      <c r="F242" s="66"/>
    </row>
    <row r="243" ht="15.75" customHeight="1">
      <c r="C243" s="66"/>
      <c r="D243" s="66"/>
      <c r="E243" s="66"/>
      <c r="F243" s="66"/>
    </row>
    <row r="244" ht="15.75" customHeight="1">
      <c r="C244" s="66"/>
      <c r="D244" s="66"/>
      <c r="E244" s="66"/>
      <c r="F244" s="66"/>
    </row>
    <row r="245" ht="15.75" customHeight="1">
      <c r="C245" s="66"/>
      <c r="D245" s="66"/>
      <c r="E245" s="66"/>
      <c r="F245" s="66"/>
    </row>
    <row r="246" ht="15.75" customHeight="1">
      <c r="C246" s="66"/>
      <c r="D246" s="66"/>
      <c r="E246" s="66"/>
      <c r="F246" s="66"/>
    </row>
    <row r="247" ht="15.75" customHeight="1">
      <c r="C247" s="66"/>
      <c r="D247" s="66"/>
      <c r="E247" s="66"/>
      <c r="F247" s="66"/>
    </row>
    <row r="248" ht="15.75" customHeight="1">
      <c r="C248" s="66"/>
      <c r="D248" s="66"/>
      <c r="E248" s="66"/>
      <c r="F248" s="66"/>
    </row>
    <row r="249" ht="15.75" customHeight="1">
      <c r="C249" s="66"/>
      <c r="D249" s="66"/>
      <c r="E249" s="66"/>
      <c r="F249" s="66"/>
    </row>
    <row r="250" ht="15.75" customHeight="1">
      <c r="C250" s="66"/>
      <c r="D250" s="66"/>
      <c r="E250" s="66"/>
      <c r="F250" s="66"/>
    </row>
    <row r="251" ht="15.75" customHeight="1">
      <c r="C251" s="66"/>
      <c r="D251" s="66"/>
      <c r="E251" s="66"/>
      <c r="F251" s="66"/>
    </row>
    <row r="252" ht="15.75" customHeight="1">
      <c r="C252" s="66"/>
      <c r="D252" s="66"/>
      <c r="E252" s="66"/>
      <c r="F252" s="66"/>
    </row>
    <row r="253" ht="15.75" customHeight="1">
      <c r="C253" s="66"/>
      <c r="D253" s="66"/>
      <c r="E253" s="66"/>
      <c r="F253" s="66"/>
    </row>
    <row r="254" ht="15.75" customHeight="1">
      <c r="C254" s="66"/>
      <c r="D254" s="66"/>
      <c r="E254" s="66"/>
      <c r="F254" s="66"/>
    </row>
    <row r="255" ht="15.75" customHeight="1">
      <c r="C255" s="66"/>
      <c r="D255" s="66"/>
      <c r="E255" s="66"/>
      <c r="F255" s="66"/>
    </row>
    <row r="256" ht="15.75" customHeight="1">
      <c r="C256" s="66"/>
      <c r="D256" s="66"/>
      <c r="E256" s="66"/>
      <c r="F256" s="66"/>
    </row>
    <row r="257" ht="15.75" customHeight="1">
      <c r="C257" s="66"/>
      <c r="D257" s="66"/>
      <c r="E257" s="66"/>
      <c r="F257" s="66"/>
    </row>
    <row r="258" ht="15.75" customHeight="1">
      <c r="C258" s="66"/>
      <c r="D258" s="66"/>
      <c r="E258" s="66"/>
      <c r="F258" s="66"/>
    </row>
    <row r="259" ht="15.75" customHeight="1">
      <c r="C259" s="66"/>
      <c r="D259" s="66"/>
      <c r="E259" s="66"/>
      <c r="F259" s="66"/>
    </row>
    <row r="260" ht="15.75" customHeight="1">
      <c r="C260" s="66"/>
      <c r="D260" s="66"/>
      <c r="E260" s="66"/>
      <c r="F260" s="66"/>
    </row>
    <row r="261" ht="15.75" customHeight="1">
      <c r="C261" s="66"/>
      <c r="D261" s="66"/>
      <c r="E261" s="66"/>
      <c r="F261" s="66"/>
    </row>
    <row r="262" ht="15.75" customHeight="1">
      <c r="C262" s="66"/>
      <c r="D262" s="66"/>
      <c r="E262" s="66"/>
      <c r="F262" s="66"/>
    </row>
    <row r="263" ht="15.75" customHeight="1">
      <c r="C263" s="66"/>
      <c r="D263" s="66"/>
      <c r="E263" s="66"/>
      <c r="F263" s="66"/>
    </row>
    <row r="264" ht="15.75" customHeight="1">
      <c r="C264" s="66"/>
      <c r="D264" s="66"/>
      <c r="E264" s="66"/>
      <c r="F264" s="66"/>
    </row>
    <row r="265" ht="15.75" customHeight="1">
      <c r="C265" s="66"/>
      <c r="D265" s="66"/>
      <c r="E265" s="66"/>
      <c r="F265" s="66"/>
    </row>
    <row r="266" ht="15.75" customHeight="1">
      <c r="C266" s="66"/>
      <c r="D266" s="66"/>
      <c r="E266" s="66"/>
      <c r="F266" s="66"/>
    </row>
    <row r="267" ht="15.75" customHeight="1">
      <c r="C267" s="66"/>
      <c r="D267" s="66"/>
      <c r="E267" s="66"/>
      <c r="F267" s="66"/>
    </row>
    <row r="268" ht="15.75" customHeight="1">
      <c r="C268" s="66"/>
      <c r="D268" s="66"/>
      <c r="E268" s="66"/>
      <c r="F268" s="66"/>
    </row>
    <row r="269" ht="15.75" customHeight="1">
      <c r="C269" s="66"/>
      <c r="D269" s="66"/>
      <c r="E269" s="66"/>
      <c r="F269" s="66"/>
    </row>
    <row r="270" ht="15.75" customHeight="1">
      <c r="C270" s="66"/>
      <c r="D270" s="66"/>
      <c r="E270" s="66"/>
      <c r="F270" s="66"/>
    </row>
    <row r="271" ht="15.75" customHeight="1">
      <c r="C271" s="66"/>
      <c r="D271" s="66"/>
      <c r="E271" s="66"/>
      <c r="F271" s="66"/>
    </row>
    <row r="272" ht="15.75" customHeight="1">
      <c r="C272" s="66"/>
      <c r="D272" s="66"/>
      <c r="E272" s="66"/>
      <c r="F272" s="66"/>
    </row>
    <row r="273" ht="15.75" customHeight="1">
      <c r="C273" s="66"/>
      <c r="D273" s="66"/>
      <c r="E273" s="66"/>
      <c r="F273" s="66"/>
    </row>
    <row r="274" ht="15.75" customHeight="1">
      <c r="C274" s="66"/>
      <c r="D274" s="66"/>
      <c r="E274" s="66"/>
      <c r="F274" s="66"/>
    </row>
    <row r="275" ht="15.75" customHeight="1">
      <c r="C275" s="66"/>
      <c r="D275" s="66"/>
      <c r="E275" s="66"/>
      <c r="F275" s="66"/>
    </row>
    <row r="276" ht="15.75" customHeight="1">
      <c r="C276" s="66"/>
      <c r="D276" s="66"/>
      <c r="E276" s="66"/>
      <c r="F276" s="66"/>
    </row>
    <row r="277" ht="15.75" customHeight="1">
      <c r="C277" s="66"/>
      <c r="D277" s="66"/>
      <c r="E277" s="66"/>
      <c r="F277" s="66"/>
    </row>
    <row r="278" ht="15.75" customHeight="1">
      <c r="C278" s="66"/>
      <c r="D278" s="66"/>
      <c r="E278" s="66"/>
      <c r="F278" s="66"/>
    </row>
    <row r="279" ht="15.75" customHeight="1">
      <c r="C279" s="66"/>
      <c r="D279" s="66"/>
      <c r="E279" s="66"/>
      <c r="F279" s="66"/>
    </row>
    <row r="280" ht="15.75" customHeight="1">
      <c r="C280" s="66"/>
      <c r="D280" s="66"/>
      <c r="E280" s="66"/>
      <c r="F280" s="66"/>
    </row>
    <row r="281" ht="15.75" customHeight="1">
      <c r="C281" s="66"/>
      <c r="D281" s="66"/>
      <c r="E281" s="66"/>
      <c r="F281" s="66"/>
    </row>
    <row r="282" ht="15.75" customHeight="1">
      <c r="C282" s="66"/>
      <c r="D282" s="66"/>
      <c r="E282" s="66"/>
      <c r="F282" s="66"/>
    </row>
    <row r="283" ht="15.75" customHeight="1">
      <c r="C283" s="66"/>
      <c r="D283" s="66"/>
      <c r="E283" s="66"/>
      <c r="F283" s="66"/>
    </row>
    <row r="284" ht="15.75" customHeight="1">
      <c r="C284" s="66"/>
      <c r="D284" s="66"/>
      <c r="E284" s="66"/>
      <c r="F284" s="66"/>
    </row>
    <row r="285" ht="15.75" customHeight="1">
      <c r="C285" s="66"/>
      <c r="D285" s="66"/>
      <c r="E285" s="66"/>
      <c r="F285" s="66"/>
    </row>
    <row r="286" ht="15.75" customHeight="1">
      <c r="C286" s="66"/>
      <c r="D286" s="66"/>
      <c r="E286" s="66"/>
      <c r="F286" s="66"/>
    </row>
    <row r="287" ht="15.75" customHeight="1">
      <c r="C287" s="66"/>
      <c r="D287" s="66"/>
      <c r="E287" s="66"/>
      <c r="F287" s="66"/>
    </row>
    <row r="288" ht="15.75" customHeight="1">
      <c r="C288" s="66"/>
      <c r="D288" s="66"/>
      <c r="E288" s="66"/>
      <c r="F288" s="66"/>
    </row>
    <row r="289" ht="15.75" customHeight="1">
      <c r="C289" s="66"/>
      <c r="D289" s="66"/>
      <c r="E289" s="66"/>
      <c r="F289" s="66"/>
    </row>
    <row r="290" ht="15.75" customHeight="1">
      <c r="C290" s="66"/>
      <c r="D290" s="66"/>
      <c r="E290" s="66"/>
      <c r="F290" s="66"/>
    </row>
    <row r="291" ht="15.75" customHeight="1">
      <c r="C291" s="66"/>
      <c r="D291" s="66"/>
      <c r="E291" s="66"/>
      <c r="F291" s="66"/>
    </row>
    <row r="292" ht="15.75" customHeight="1">
      <c r="C292" s="66"/>
      <c r="D292" s="66"/>
      <c r="E292" s="66"/>
      <c r="F292" s="66"/>
    </row>
    <row r="293" ht="15.75" customHeight="1">
      <c r="C293" s="66"/>
      <c r="D293" s="66"/>
      <c r="E293" s="66"/>
      <c r="F293" s="66"/>
    </row>
    <row r="294" ht="15.75" customHeight="1">
      <c r="C294" s="66"/>
      <c r="D294" s="66"/>
      <c r="E294" s="66"/>
      <c r="F294" s="66"/>
    </row>
    <row r="295" ht="15.75" customHeight="1">
      <c r="C295" s="66"/>
      <c r="D295" s="66"/>
      <c r="E295" s="66"/>
      <c r="F295" s="66"/>
    </row>
    <row r="296" ht="15.75" customHeight="1">
      <c r="C296" s="66"/>
      <c r="D296" s="66"/>
      <c r="E296" s="66"/>
      <c r="F296" s="66"/>
    </row>
    <row r="297" ht="15.75" customHeight="1">
      <c r="C297" s="66"/>
      <c r="D297" s="66"/>
      <c r="E297" s="66"/>
      <c r="F297" s="66"/>
    </row>
    <row r="298" ht="15.75" customHeight="1">
      <c r="C298" s="66"/>
      <c r="D298" s="66"/>
      <c r="E298" s="66"/>
      <c r="F298" s="66"/>
    </row>
    <row r="299" ht="15.75" customHeight="1">
      <c r="C299" s="66"/>
      <c r="D299" s="66"/>
      <c r="E299" s="66"/>
      <c r="F299" s="66"/>
    </row>
    <row r="300" ht="15.75" customHeight="1">
      <c r="C300" s="66"/>
      <c r="D300" s="66"/>
      <c r="E300" s="66"/>
      <c r="F300" s="66"/>
    </row>
    <row r="301" ht="15.75" customHeight="1">
      <c r="C301" s="66"/>
      <c r="D301" s="66"/>
      <c r="E301" s="66"/>
      <c r="F301" s="66"/>
    </row>
    <row r="302" ht="15.75" customHeight="1">
      <c r="C302" s="66"/>
      <c r="D302" s="66"/>
      <c r="E302" s="66"/>
      <c r="F302" s="66"/>
    </row>
    <row r="303" ht="15.75" customHeight="1">
      <c r="C303" s="66"/>
      <c r="D303" s="66"/>
      <c r="E303" s="66"/>
      <c r="F303" s="66"/>
    </row>
    <row r="304" ht="15.75" customHeight="1">
      <c r="C304" s="66"/>
      <c r="D304" s="66"/>
      <c r="E304" s="66"/>
      <c r="F304" s="66"/>
    </row>
    <row r="305" ht="15.75" customHeight="1">
      <c r="C305" s="66"/>
      <c r="D305" s="66"/>
      <c r="E305" s="66"/>
      <c r="F305" s="66"/>
    </row>
    <row r="306" ht="15.75" customHeight="1">
      <c r="C306" s="66"/>
      <c r="D306" s="66"/>
      <c r="E306" s="66"/>
      <c r="F306" s="66"/>
    </row>
    <row r="307" ht="15.75" customHeight="1">
      <c r="C307" s="66"/>
      <c r="D307" s="66"/>
      <c r="E307" s="66"/>
      <c r="F307" s="66"/>
    </row>
    <row r="308" ht="15.75" customHeight="1">
      <c r="C308" s="66"/>
      <c r="D308" s="66"/>
      <c r="E308" s="66"/>
      <c r="F308" s="66"/>
    </row>
    <row r="309" ht="15.75" customHeight="1">
      <c r="C309" s="66"/>
      <c r="D309" s="66"/>
      <c r="E309" s="66"/>
      <c r="F309" s="66"/>
    </row>
    <row r="310" ht="15.75" customHeight="1">
      <c r="C310" s="66"/>
      <c r="D310" s="66"/>
      <c r="E310" s="66"/>
      <c r="F310" s="66"/>
    </row>
    <row r="311" ht="15.75" customHeight="1">
      <c r="C311" s="66"/>
      <c r="D311" s="66"/>
      <c r="E311" s="66"/>
      <c r="F311" s="66"/>
    </row>
    <row r="312" ht="15.75" customHeight="1">
      <c r="C312" s="66"/>
      <c r="D312" s="66"/>
      <c r="E312" s="66"/>
      <c r="F312" s="66"/>
    </row>
    <row r="313" ht="15.75" customHeight="1">
      <c r="C313" s="66"/>
      <c r="D313" s="66"/>
      <c r="E313" s="66"/>
      <c r="F313" s="66"/>
    </row>
    <row r="314" ht="15.75" customHeight="1">
      <c r="C314" s="66"/>
      <c r="D314" s="66"/>
      <c r="E314" s="66"/>
      <c r="F314" s="66"/>
    </row>
    <row r="315" ht="15.75" customHeight="1">
      <c r="C315" s="66"/>
      <c r="D315" s="66"/>
      <c r="E315" s="66"/>
      <c r="F315" s="66"/>
    </row>
    <row r="316" ht="15.75" customHeight="1">
      <c r="C316" s="66"/>
      <c r="D316" s="66"/>
      <c r="E316" s="66"/>
      <c r="F316" s="66"/>
    </row>
    <row r="317" ht="15.75" customHeight="1">
      <c r="C317" s="66"/>
      <c r="D317" s="66"/>
      <c r="E317" s="66"/>
      <c r="F317" s="66"/>
    </row>
    <row r="318" ht="15.75" customHeight="1">
      <c r="C318" s="66"/>
      <c r="D318" s="66"/>
      <c r="E318" s="66"/>
      <c r="F318" s="66"/>
    </row>
    <row r="319" ht="15.75" customHeight="1">
      <c r="C319" s="66"/>
      <c r="D319" s="66"/>
      <c r="E319" s="66"/>
      <c r="F319" s="66"/>
    </row>
    <row r="320" ht="15.75" customHeight="1">
      <c r="C320" s="66"/>
      <c r="D320" s="66"/>
      <c r="E320" s="66"/>
      <c r="F320" s="66"/>
    </row>
    <row r="321" ht="15.75" customHeight="1">
      <c r="C321" s="66"/>
      <c r="D321" s="66"/>
      <c r="E321" s="66"/>
      <c r="F321" s="66"/>
    </row>
    <row r="322" ht="15.75" customHeight="1">
      <c r="C322" s="66"/>
      <c r="D322" s="66"/>
      <c r="E322" s="66"/>
      <c r="F322" s="66"/>
    </row>
    <row r="323" ht="15.75" customHeight="1">
      <c r="C323" s="66"/>
      <c r="D323" s="66"/>
      <c r="E323" s="66"/>
      <c r="F323" s="66"/>
    </row>
    <row r="324" ht="15.75" customHeight="1">
      <c r="C324" s="66"/>
      <c r="D324" s="66"/>
      <c r="E324" s="66"/>
      <c r="F324" s="66"/>
    </row>
    <row r="325" ht="15.75" customHeight="1">
      <c r="C325" s="66"/>
      <c r="D325" s="66"/>
      <c r="E325" s="66"/>
      <c r="F325" s="66"/>
    </row>
    <row r="326" ht="15.75" customHeight="1">
      <c r="C326" s="66"/>
      <c r="D326" s="66"/>
      <c r="E326" s="66"/>
      <c r="F326" s="66"/>
    </row>
    <row r="327" ht="15.75" customHeight="1">
      <c r="C327" s="66"/>
      <c r="D327" s="66"/>
      <c r="E327" s="66"/>
      <c r="F327" s="66"/>
    </row>
    <row r="328" ht="15.75" customHeight="1">
      <c r="C328" s="66"/>
      <c r="D328" s="66"/>
      <c r="E328" s="66"/>
      <c r="F328" s="66"/>
    </row>
    <row r="329" ht="15.75" customHeight="1">
      <c r="C329" s="66"/>
      <c r="D329" s="66"/>
      <c r="E329" s="66"/>
      <c r="F329" s="66"/>
    </row>
    <row r="330" ht="15.75" customHeight="1">
      <c r="C330" s="66"/>
      <c r="D330" s="66"/>
      <c r="E330" s="66"/>
      <c r="F330" s="66"/>
    </row>
    <row r="331" ht="15.75" customHeight="1">
      <c r="C331" s="66"/>
      <c r="D331" s="66"/>
      <c r="E331" s="66"/>
      <c r="F331" s="66"/>
    </row>
    <row r="332" ht="15.75" customHeight="1">
      <c r="C332" s="66"/>
      <c r="D332" s="66"/>
      <c r="E332" s="66"/>
      <c r="F332" s="66"/>
    </row>
    <row r="333" ht="15.75" customHeight="1">
      <c r="C333" s="66"/>
      <c r="D333" s="66"/>
      <c r="E333" s="66"/>
      <c r="F333" s="66"/>
    </row>
    <row r="334" ht="15.75" customHeight="1">
      <c r="C334" s="66"/>
      <c r="D334" s="66"/>
      <c r="E334" s="66"/>
      <c r="F334" s="66"/>
    </row>
    <row r="335" ht="15.75" customHeight="1">
      <c r="C335" s="66"/>
      <c r="D335" s="66"/>
      <c r="E335" s="66"/>
      <c r="F335" s="66"/>
    </row>
    <row r="336" ht="15.75" customHeight="1">
      <c r="C336" s="66"/>
      <c r="D336" s="66"/>
      <c r="E336" s="66"/>
      <c r="F336" s="66"/>
    </row>
    <row r="337" ht="15.75" customHeight="1">
      <c r="C337" s="66"/>
      <c r="D337" s="66"/>
      <c r="E337" s="66"/>
      <c r="F337" s="66"/>
    </row>
    <row r="338" ht="15.75" customHeight="1">
      <c r="C338" s="66"/>
      <c r="D338" s="66"/>
      <c r="E338" s="66"/>
      <c r="F338" s="66"/>
    </row>
    <row r="339" ht="15.75" customHeight="1">
      <c r="C339" s="66"/>
      <c r="D339" s="66"/>
      <c r="E339" s="66"/>
      <c r="F339" s="66"/>
    </row>
    <row r="340" ht="15.75" customHeight="1">
      <c r="C340" s="66"/>
      <c r="D340" s="66"/>
      <c r="E340" s="66"/>
      <c r="F340" s="66"/>
    </row>
    <row r="341" ht="15.75" customHeight="1">
      <c r="C341" s="66"/>
      <c r="D341" s="66"/>
      <c r="E341" s="66"/>
      <c r="F341" s="66"/>
    </row>
    <row r="342" ht="15.75" customHeight="1">
      <c r="C342" s="66"/>
      <c r="D342" s="66"/>
      <c r="E342" s="66"/>
      <c r="F342" s="66"/>
    </row>
    <row r="343" ht="15.75" customHeight="1">
      <c r="C343" s="66"/>
      <c r="D343" s="66"/>
      <c r="E343" s="66"/>
      <c r="F343" s="66"/>
    </row>
    <row r="344" ht="15.75" customHeight="1">
      <c r="C344" s="66"/>
      <c r="D344" s="66"/>
      <c r="E344" s="66"/>
      <c r="F344" s="66"/>
    </row>
    <row r="345" ht="15.75" customHeight="1">
      <c r="C345" s="66"/>
      <c r="D345" s="66"/>
      <c r="E345" s="66"/>
      <c r="F345" s="66"/>
    </row>
    <row r="346" ht="15.75" customHeight="1">
      <c r="C346" s="66"/>
      <c r="D346" s="66"/>
      <c r="E346" s="66"/>
      <c r="F346" s="66"/>
    </row>
    <row r="347" ht="15.75" customHeight="1">
      <c r="C347" s="66"/>
      <c r="D347" s="66"/>
      <c r="E347" s="66"/>
      <c r="F347" s="66"/>
    </row>
    <row r="348" ht="15.75" customHeight="1">
      <c r="C348" s="66"/>
      <c r="D348" s="66"/>
      <c r="E348" s="66"/>
      <c r="F348" s="66"/>
    </row>
    <row r="349" ht="15.75" customHeight="1">
      <c r="C349" s="66"/>
      <c r="D349" s="66"/>
      <c r="E349" s="66"/>
      <c r="F349" s="66"/>
    </row>
    <row r="350" ht="15.75" customHeight="1">
      <c r="C350" s="66"/>
      <c r="D350" s="66"/>
      <c r="E350" s="66"/>
      <c r="F350" s="66"/>
    </row>
    <row r="351" ht="15.75" customHeight="1">
      <c r="C351" s="66"/>
      <c r="D351" s="66"/>
      <c r="E351" s="66"/>
      <c r="F351" s="66"/>
    </row>
    <row r="352" ht="15.75" customHeight="1">
      <c r="C352" s="66"/>
      <c r="D352" s="66"/>
      <c r="E352" s="66"/>
      <c r="F352" s="66"/>
    </row>
    <row r="353" ht="15.75" customHeight="1">
      <c r="C353" s="66"/>
      <c r="D353" s="66"/>
      <c r="E353" s="66"/>
      <c r="F353" s="66"/>
    </row>
    <row r="354" ht="15.75" customHeight="1">
      <c r="C354" s="66"/>
      <c r="D354" s="66"/>
      <c r="E354" s="66"/>
      <c r="F354" s="66"/>
    </row>
    <row r="355" ht="15.75" customHeight="1">
      <c r="C355" s="66"/>
      <c r="D355" s="66"/>
      <c r="E355" s="66"/>
      <c r="F355" s="66"/>
    </row>
    <row r="356" ht="15.75" customHeight="1">
      <c r="C356" s="66"/>
      <c r="D356" s="66"/>
      <c r="E356" s="66"/>
      <c r="F356" s="66"/>
    </row>
    <row r="357" ht="15.75" customHeight="1">
      <c r="C357" s="66"/>
      <c r="D357" s="66"/>
      <c r="E357" s="66"/>
      <c r="F357" s="66"/>
    </row>
    <row r="358" ht="15.75" customHeight="1">
      <c r="C358" s="66"/>
      <c r="D358" s="66"/>
      <c r="E358" s="66"/>
      <c r="F358" s="66"/>
    </row>
    <row r="359" ht="15.75" customHeight="1">
      <c r="C359" s="66"/>
      <c r="D359" s="66"/>
      <c r="E359" s="66"/>
      <c r="F359" s="66"/>
    </row>
    <row r="360" ht="15.75" customHeight="1">
      <c r="C360" s="66"/>
      <c r="D360" s="66"/>
      <c r="E360" s="66"/>
      <c r="F360" s="66"/>
    </row>
    <row r="361" ht="15.75" customHeight="1">
      <c r="C361" s="66"/>
      <c r="D361" s="66"/>
      <c r="E361" s="66"/>
      <c r="F361" s="66"/>
    </row>
    <row r="362" ht="15.75" customHeight="1">
      <c r="C362" s="66"/>
      <c r="D362" s="66"/>
      <c r="E362" s="66"/>
      <c r="F362" s="66"/>
    </row>
    <row r="363" ht="15.75" customHeight="1">
      <c r="C363" s="66"/>
      <c r="D363" s="66"/>
      <c r="E363" s="66"/>
      <c r="F363" s="66"/>
    </row>
    <row r="364" ht="15.75" customHeight="1">
      <c r="C364" s="66"/>
      <c r="D364" s="66"/>
      <c r="E364" s="66"/>
      <c r="F364" s="66"/>
    </row>
    <row r="365" ht="15.75" customHeight="1">
      <c r="C365" s="66"/>
      <c r="D365" s="66"/>
      <c r="E365" s="66"/>
      <c r="F365" s="66"/>
    </row>
    <row r="366" ht="15.75" customHeight="1">
      <c r="C366" s="66"/>
      <c r="D366" s="66"/>
      <c r="E366" s="66"/>
      <c r="F366" s="66"/>
    </row>
    <row r="367" ht="15.75" customHeight="1">
      <c r="C367" s="66"/>
      <c r="D367" s="66"/>
      <c r="E367" s="66"/>
      <c r="F367" s="66"/>
    </row>
    <row r="368" ht="15.75" customHeight="1">
      <c r="C368" s="66"/>
      <c r="D368" s="66"/>
      <c r="E368" s="66"/>
      <c r="F368" s="66"/>
    </row>
    <row r="369" ht="15.75" customHeight="1">
      <c r="C369" s="66"/>
      <c r="D369" s="66"/>
      <c r="E369" s="66"/>
      <c r="F369" s="66"/>
    </row>
    <row r="370" ht="15.75" customHeight="1">
      <c r="C370" s="66"/>
      <c r="D370" s="66"/>
      <c r="E370" s="66"/>
      <c r="F370" s="66"/>
    </row>
    <row r="371" ht="15.75" customHeight="1">
      <c r="C371" s="66"/>
      <c r="D371" s="66"/>
      <c r="E371" s="66"/>
      <c r="F371" s="66"/>
    </row>
    <row r="372" ht="15.75" customHeight="1">
      <c r="C372" s="66"/>
      <c r="D372" s="66"/>
      <c r="E372" s="66"/>
      <c r="F372" s="66"/>
    </row>
    <row r="373" ht="15.75" customHeight="1">
      <c r="C373" s="66"/>
      <c r="D373" s="66"/>
      <c r="E373" s="66"/>
      <c r="F373" s="66"/>
    </row>
    <row r="374" ht="15.75" customHeight="1">
      <c r="C374" s="66"/>
      <c r="D374" s="66"/>
      <c r="E374" s="66"/>
      <c r="F374" s="66"/>
    </row>
    <row r="375" ht="15.75" customHeight="1">
      <c r="C375" s="66"/>
      <c r="D375" s="66"/>
      <c r="E375" s="66"/>
      <c r="F375" s="66"/>
    </row>
    <row r="376" ht="15.75" customHeight="1">
      <c r="C376" s="66"/>
      <c r="D376" s="66"/>
      <c r="E376" s="66"/>
      <c r="F376" s="66"/>
    </row>
    <row r="377" ht="15.75" customHeight="1">
      <c r="C377" s="66"/>
      <c r="D377" s="66"/>
      <c r="E377" s="66"/>
      <c r="F377" s="66"/>
    </row>
    <row r="378" ht="15.75" customHeight="1">
      <c r="C378" s="66"/>
      <c r="D378" s="66"/>
      <c r="E378" s="66"/>
      <c r="F378" s="66"/>
    </row>
    <row r="379" ht="15.75" customHeight="1">
      <c r="C379" s="66"/>
      <c r="D379" s="66"/>
      <c r="E379" s="66"/>
      <c r="F379" s="66"/>
    </row>
    <row r="380" ht="15.75" customHeight="1">
      <c r="C380" s="66"/>
      <c r="D380" s="66"/>
      <c r="E380" s="66"/>
      <c r="F380" s="66"/>
    </row>
    <row r="381" ht="15.75" customHeight="1">
      <c r="C381" s="66"/>
      <c r="D381" s="66"/>
      <c r="E381" s="66"/>
      <c r="F381" s="66"/>
    </row>
    <row r="382" ht="15.75" customHeight="1">
      <c r="C382" s="66"/>
      <c r="D382" s="66"/>
      <c r="E382" s="66"/>
      <c r="F382" s="66"/>
    </row>
    <row r="383" ht="15.75" customHeight="1">
      <c r="C383" s="66"/>
      <c r="D383" s="66"/>
      <c r="E383" s="66"/>
      <c r="F383" s="66"/>
    </row>
    <row r="384" ht="15.75" customHeight="1">
      <c r="C384" s="66"/>
      <c r="D384" s="66"/>
      <c r="E384" s="66"/>
      <c r="F384" s="66"/>
    </row>
    <row r="385" ht="15.75" customHeight="1">
      <c r="C385" s="66"/>
      <c r="D385" s="66"/>
      <c r="E385" s="66"/>
      <c r="F385" s="66"/>
    </row>
    <row r="386" ht="15.75" customHeight="1">
      <c r="C386" s="66"/>
      <c r="D386" s="66"/>
      <c r="E386" s="66"/>
      <c r="F386" s="66"/>
    </row>
    <row r="387" ht="15.75" customHeight="1">
      <c r="C387" s="66"/>
      <c r="D387" s="66"/>
      <c r="E387" s="66"/>
      <c r="F387" s="66"/>
    </row>
    <row r="388" ht="15.75" customHeight="1">
      <c r="C388" s="66"/>
      <c r="D388" s="66"/>
      <c r="E388" s="66"/>
      <c r="F388" s="66"/>
    </row>
    <row r="389" ht="15.75" customHeight="1">
      <c r="C389" s="66"/>
      <c r="D389" s="66"/>
      <c r="E389" s="66"/>
      <c r="F389" s="66"/>
    </row>
    <row r="390" ht="15.75" customHeight="1">
      <c r="C390" s="66"/>
      <c r="D390" s="66"/>
      <c r="E390" s="66"/>
      <c r="F390" s="66"/>
    </row>
    <row r="391" ht="15.75" customHeight="1">
      <c r="C391" s="66"/>
      <c r="D391" s="66"/>
      <c r="E391" s="66"/>
      <c r="F391" s="66"/>
    </row>
    <row r="392" ht="15.75" customHeight="1">
      <c r="C392" s="66"/>
      <c r="D392" s="66"/>
      <c r="E392" s="66"/>
      <c r="F392" s="66"/>
    </row>
    <row r="393" ht="15.75" customHeight="1">
      <c r="C393" s="66"/>
      <c r="D393" s="66"/>
      <c r="E393" s="66"/>
      <c r="F393" s="66"/>
    </row>
    <row r="394" ht="15.75" customHeight="1">
      <c r="C394" s="66"/>
      <c r="D394" s="66"/>
      <c r="E394" s="66"/>
      <c r="F394" s="66"/>
    </row>
    <row r="395" ht="15.75" customHeight="1">
      <c r="C395" s="66"/>
      <c r="D395" s="66"/>
      <c r="E395" s="66"/>
      <c r="F395" s="66"/>
    </row>
    <row r="396" ht="15.75" customHeight="1">
      <c r="C396" s="66"/>
      <c r="D396" s="66"/>
      <c r="E396" s="66"/>
      <c r="F396" s="66"/>
    </row>
    <row r="397" ht="15.75" customHeight="1">
      <c r="C397" s="66"/>
      <c r="D397" s="66"/>
      <c r="E397" s="66"/>
      <c r="F397" s="66"/>
    </row>
    <row r="398" ht="15.75" customHeight="1">
      <c r="C398" s="66"/>
      <c r="D398" s="66"/>
      <c r="E398" s="66"/>
      <c r="F398" s="66"/>
    </row>
    <row r="399" ht="15.75" customHeight="1">
      <c r="C399" s="66"/>
      <c r="D399" s="66"/>
      <c r="E399" s="66"/>
      <c r="F399" s="66"/>
    </row>
    <row r="400" ht="15.75" customHeight="1">
      <c r="C400" s="66"/>
      <c r="D400" s="66"/>
      <c r="E400" s="66"/>
      <c r="F400" s="66"/>
    </row>
    <row r="401" ht="15.75" customHeight="1">
      <c r="C401" s="66"/>
      <c r="D401" s="66"/>
      <c r="E401" s="66"/>
      <c r="F401" s="66"/>
    </row>
    <row r="402" ht="15.75" customHeight="1">
      <c r="C402" s="66"/>
      <c r="D402" s="66"/>
      <c r="E402" s="66"/>
      <c r="F402" s="66"/>
    </row>
    <row r="403" ht="15.75" customHeight="1">
      <c r="C403" s="66"/>
      <c r="D403" s="66"/>
      <c r="E403" s="66"/>
      <c r="F403" s="66"/>
    </row>
    <row r="404" ht="15.75" customHeight="1">
      <c r="C404" s="66"/>
      <c r="D404" s="66"/>
      <c r="E404" s="66"/>
      <c r="F404" s="66"/>
    </row>
    <row r="405" ht="15.75" customHeight="1">
      <c r="C405" s="66"/>
      <c r="D405" s="66"/>
      <c r="E405" s="66"/>
      <c r="F405" s="66"/>
    </row>
    <row r="406" ht="15.75" customHeight="1">
      <c r="C406" s="66"/>
      <c r="D406" s="66"/>
      <c r="E406" s="66"/>
      <c r="F406" s="66"/>
    </row>
    <row r="407" ht="15.75" customHeight="1">
      <c r="C407" s="66"/>
      <c r="D407" s="66"/>
      <c r="E407" s="66"/>
      <c r="F407" s="66"/>
    </row>
    <row r="408" ht="15.75" customHeight="1">
      <c r="C408" s="66"/>
      <c r="D408" s="66"/>
      <c r="E408" s="66"/>
      <c r="F408" s="66"/>
    </row>
    <row r="409" ht="15.75" customHeight="1">
      <c r="C409" s="66"/>
      <c r="D409" s="66"/>
      <c r="E409" s="66"/>
      <c r="F409" s="66"/>
    </row>
    <row r="410" ht="15.75" customHeight="1">
      <c r="C410" s="66"/>
      <c r="D410" s="66"/>
      <c r="E410" s="66"/>
      <c r="F410" s="66"/>
    </row>
    <row r="411" ht="15.75" customHeight="1">
      <c r="C411" s="66"/>
      <c r="D411" s="66"/>
      <c r="E411" s="66"/>
      <c r="F411" s="66"/>
    </row>
    <row r="412" ht="15.75" customHeight="1">
      <c r="C412" s="66"/>
      <c r="D412" s="66"/>
      <c r="E412" s="66"/>
      <c r="F412" s="66"/>
    </row>
    <row r="413" ht="15.75" customHeight="1">
      <c r="C413" s="66"/>
      <c r="D413" s="66"/>
      <c r="E413" s="66"/>
      <c r="F413" s="66"/>
    </row>
    <row r="414" ht="15.75" customHeight="1">
      <c r="C414" s="66"/>
      <c r="D414" s="66"/>
      <c r="E414" s="66"/>
      <c r="F414" s="66"/>
    </row>
    <row r="415" ht="15.75" customHeight="1">
      <c r="C415" s="66"/>
      <c r="D415" s="66"/>
      <c r="E415" s="66"/>
      <c r="F415" s="66"/>
    </row>
    <row r="416" ht="15.75" customHeight="1">
      <c r="C416" s="66"/>
      <c r="D416" s="66"/>
      <c r="E416" s="66"/>
      <c r="F416" s="66"/>
    </row>
    <row r="417" ht="15.75" customHeight="1">
      <c r="C417" s="66"/>
      <c r="D417" s="66"/>
      <c r="E417" s="66"/>
      <c r="F417" s="66"/>
    </row>
    <row r="418" ht="15.75" customHeight="1">
      <c r="C418" s="66"/>
      <c r="D418" s="66"/>
      <c r="E418" s="66"/>
      <c r="F418" s="66"/>
    </row>
    <row r="419" ht="15.75" customHeight="1">
      <c r="C419" s="66"/>
      <c r="D419" s="66"/>
      <c r="E419" s="66"/>
      <c r="F419" s="66"/>
    </row>
    <row r="420" ht="15.75" customHeight="1">
      <c r="C420" s="66"/>
      <c r="D420" s="66"/>
      <c r="E420" s="66"/>
      <c r="F420" s="66"/>
    </row>
    <row r="421" ht="15.75" customHeight="1">
      <c r="C421" s="66"/>
      <c r="D421" s="66"/>
      <c r="E421" s="66"/>
      <c r="F421" s="66"/>
    </row>
    <row r="422" ht="15.75" customHeight="1">
      <c r="C422" s="66"/>
      <c r="D422" s="66"/>
      <c r="E422" s="66"/>
      <c r="F422" s="66"/>
    </row>
    <row r="423" ht="15.75" customHeight="1">
      <c r="C423" s="66"/>
      <c r="D423" s="66"/>
      <c r="E423" s="66"/>
      <c r="F423" s="66"/>
    </row>
    <row r="424" ht="15.75" customHeight="1">
      <c r="C424" s="66"/>
      <c r="D424" s="66"/>
      <c r="E424" s="66"/>
      <c r="F424" s="66"/>
    </row>
    <row r="425" ht="15.75" customHeight="1">
      <c r="C425" s="66"/>
      <c r="D425" s="66"/>
      <c r="E425" s="66"/>
      <c r="F425" s="66"/>
    </row>
    <row r="426" ht="15.75" customHeight="1">
      <c r="C426" s="66"/>
      <c r="D426" s="66"/>
      <c r="E426" s="66"/>
      <c r="F426" s="66"/>
    </row>
    <row r="427" ht="15.75" customHeight="1">
      <c r="C427" s="66"/>
      <c r="D427" s="66"/>
      <c r="E427" s="66"/>
      <c r="F427" s="66"/>
    </row>
    <row r="428" ht="15.75" customHeight="1">
      <c r="C428" s="66"/>
      <c r="D428" s="66"/>
      <c r="E428" s="66"/>
      <c r="F428" s="66"/>
    </row>
    <row r="429" ht="15.75" customHeight="1">
      <c r="C429" s="66"/>
      <c r="D429" s="66"/>
      <c r="E429" s="66"/>
      <c r="F429" s="66"/>
    </row>
    <row r="430" ht="15.75" customHeight="1">
      <c r="C430" s="66"/>
      <c r="D430" s="66"/>
      <c r="E430" s="66"/>
      <c r="F430" s="66"/>
    </row>
    <row r="431" ht="15.75" customHeight="1">
      <c r="C431" s="66"/>
      <c r="D431" s="66"/>
      <c r="E431" s="66"/>
      <c r="F431" s="66"/>
    </row>
    <row r="432" ht="15.75" customHeight="1">
      <c r="C432" s="66"/>
      <c r="D432" s="66"/>
      <c r="E432" s="66"/>
      <c r="F432" s="66"/>
    </row>
    <row r="433" ht="15.75" customHeight="1">
      <c r="C433" s="66"/>
      <c r="D433" s="66"/>
      <c r="E433" s="66"/>
      <c r="F433" s="66"/>
    </row>
    <row r="434" ht="15.75" customHeight="1">
      <c r="C434" s="66"/>
      <c r="D434" s="66"/>
      <c r="E434" s="66"/>
      <c r="F434" s="66"/>
    </row>
    <row r="435" ht="15.75" customHeight="1">
      <c r="C435" s="66"/>
      <c r="D435" s="66"/>
      <c r="E435" s="66"/>
      <c r="F435" s="66"/>
    </row>
    <row r="436" ht="15.75" customHeight="1">
      <c r="C436" s="66"/>
      <c r="D436" s="66"/>
      <c r="E436" s="66"/>
      <c r="F436" s="66"/>
    </row>
    <row r="437" ht="15.75" customHeight="1">
      <c r="C437" s="66"/>
      <c r="D437" s="66"/>
      <c r="E437" s="66"/>
      <c r="F437" s="66"/>
    </row>
    <row r="438" ht="15.75" customHeight="1">
      <c r="C438" s="66"/>
      <c r="D438" s="66"/>
      <c r="E438" s="66"/>
      <c r="F438" s="66"/>
    </row>
    <row r="439" ht="15.75" customHeight="1">
      <c r="C439" s="66"/>
      <c r="D439" s="66"/>
      <c r="E439" s="66"/>
      <c r="F439" s="66"/>
    </row>
    <row r="440" ht="15.75" customHeight="1">
      <c r="C440" s="66"/>
      <c r="D440" s="66"/>
      <c r="E440" s="66"/>
      <c r="F440" s="66"/>
    </row>
    <row r="441" ht="15.75" customHeight="1">
      <c r="C441" s="66"/>
      <c r="D441" s="66"/>
      <c r="E441" s="66"/>
      <c r="F441" s="66"/>
    </row>
    <row r="442" ht="15.75" customHeight="1">
      <c r="C442" s="66"/>
      <c r="D442" s="66"/>
      <c r="E442" s="66"/>
      <c r="F442" s="66"/>
    </row>
    <row r="443" ht="15.75" customHeight="1">
      <c r="C443" s="66"/>
      <c r="D443" s="66"/>
      <c r="E443" s="66"/>
      <c r="F443" s="66"/>
    </row>
    <row r="444" ht="15.75" customHeight="1">
      <c r="C444" s="66"/>
      <c r="D444" s="66"/>
      <c r="E444" s="66"/>
      <c r="F444" s="66"/>
    </row>
    <row r="445" ht="15.75" customHeight="1">
      <c r="C445" s="66"/>
      <c r="D445" s="66"/>
      <c r="E445" s="66"/>
      <c r="F445" s="66"/>
    </row>
    <row r="446" ht="15.75" customHeight="1">
      <c r="C446" s="66"/>
      <c r="D446" s="66"/>
      <c r="E446" s="66"/>
      <c r="F446" s="66"/>
    </row>
    <row r="447" ht="15.75" customHeight="1">
      <c r="C447" s="66"/>
      <c r="D447" s="66"/>
      <c r="E447" s="66"/>
      <c r="F447" s="66"/>
    </row>
    <row r="448" ht="15.75" customHeight="1">
      <c r="C448" s="66"/>
      <c r="D448" s="66"/>
      <c r="E448" s="66"/>
      <c r="F448" s="66"/>
    </row>
    <row r="449" ht="15.75" customHeight="1">
      <c r="C449" s="66"/>
      <c r="D449" s="66"/>
      <c r="E449" s="66"/>
      <c r="F449" s="66"/>
    </row>
    <row r="450" ht="15.75" customHeight="1">
      <c r="C450" s="66"/>
      <c r="D450" s="66"/>
      <c r="E450" s="66"/>
      <c r="F450" s="66"/>
    </row>
    <row r="451" ht="15.75" customHeight="1">
      <c r="C451" s="66"/>
      <c r="D451" s="66"/>
      <c r="E451" s="66"/>
      <c r="F451" s="66"/>
    </row>
    <row r="452" ht="15.75" customHeight="1">
      <c r="C452" s="66"/>
      <c r="D452" s="66"/>
      <c r="E452" s="66"/>
      <c r="F452" s="66"/>
    </row>
    <row r="453" ht="15.75" customHeight="1">
      <c r="C453" s="66"/>
      <c r="D453" s="66"/>
      <c r="E453" s="66"/>
      <c r="F453" s="66"/>
    </row>
    <row r="454" ht="15.75" customHeight="1">
      <c r="C454" s="66"/>
      <c r="D454" s="66"/>
      <c r="E454" s="66"/>
      <c r="F454" s="66"/>
    </row>
    <row r="455" ht="15.75" customHeight="1">
      <c r="C455" s="66"/>
      <c r="D455" s="66"/>
      <c r="E455" s="66"/>
      <c r="F455" s="66"/>
    </row>
    <row r="456" ht="15.75" customHeight="1">
      <c r="C456" s="66"/>
      <c r="D456" s="66"/>
      <c r="E456" s="66"/>
      <c r="F456" s="66"/>
    </row>
    <row r="457" ht="15.75" customHeight="1">
      <c r="C457" s="66"/>
      <c r="D457" s="66"/>
      <c r="E457" s="66"/>
      <c r="F457" s="66"/>
    </row>
    <row r="458" ht="15.75" customHeight="1">
      <c r="C458" s="66"/>
      <c r="D458" s="66"/>
      <c r="E458" s="66"/>
      <c r="F458" s="66"/>
    </row>
    <row r="459" ht="15.75" customHeight="1">
      <c r="C459" s="66"/>
      <c r="D459" s="66"/>
      <c r="E459" s="66"/>
      <c r="F459" s="66"/>
    </row>
    <row r="460" ht="15.75" customHeight="1">
      <c r="C460" s="66"/>
      <c r="D460" s="66"/>
      <c r="E460" s="66"/>
      <c r="F460" s="66"/>
    </row>
    <row r="461" ht="15.75" customHeight="1">
      <c r="C461" s="66"/>
      <c r="D461" s="66"/>
      <c r="E461" s="66"/>
      <c r="F461" s="66"/>
    </row>
    <row r="462" ht="15.75" customHeight="1">
      <c r="C462" s="66"/>
      <c r="D462" s="66"/>
      <c r="E462" s="66"/>
      <c r="F462" s="66"/>
    </row>
    <row r="463" ht="15.75" customHeight="1">
      <c r="C463" s="66"/>
      <c r="D463" s="66"/>
      <c r="E463" s="66"/>
      <c r="F463" s="66"/>
    </row>
    <row r="464" ht="15.75" customHeight="1">
      <c r="C464" s="66"/>
      <c r="D464" s="66"/>
      <c r="E464" s="66"/>
      <c r="F464" s="66"/>
    </row>
    <row r="465" ht="15.75" customHeight="1">
      <c r="C465" s="66"/>
      <c r="D465" s="66"/>
      <c r="E465" s="66"/>
      <c r="F465" s="66"/>
    </row>
    <row r="466" ht="15.75" customHeight="1">
      <c r="C466" s="66"/>
      <c r="D466" s="66"/>
      <c r="E466" s="66"/>
      <c r="F466" s="66"/>
    </row>
    <row r="467" ht="15.75" customHeight="1">
      <c r="C467" s="66"/>
      <c r="D467" s="66"/>
      <c r="E467" s="66"/>
      <c r="F467" s="66"/>
    </row>
    <row r="468" ht="15.75" customHeight="1">
      <c r="C468" s="66"/>
      <c r="D468" s="66"/>
      <c r="E468" s="66"/>
      <c r="F468" s="66"/>
    </row>
    <row r="469" ht="15.75" customHeight="1">
      <c r="C469" s="66"/>
      <c r="D469" s="66"/>
      <c r="E469" s="66"/>
      <c r="F469" s="66"/>
    </row>
    <row r="470" ht="15.75" customHeight="1">
      <c r="C470" s="66"/>
      <c r="D470" s="66"/>
      <c r="E470" s="66"/>
      <c r="F470" s="66"/>
    </row>
    <row r="471" ht="15.75" customHeight="1">
      <c r="C471" s="66"/>
      <c r="D471" s="66"/>
      <c r="E471" s="66"/>
      <c r="F471" s="66"/>
    </row>
    <row r="472" ht="15.75" customHeight="1">
      <c r="C472" s="66"/>
      <c r="D472" s="66"/>
      <c r="E472" s="66"/>
      <c r="F472" s="66"/>
    </row>
    <row r="473" ht="15.75" customHeight="1">
      <c r="C473" s="66"/>
      <c r="D473" s="66"/>
      <c r="E473" s="66"/>
      <c r="F473" s="66"/>
    </row>
    <row r="474" ht="15.75" customHeight="1">
      <c r="C474" s="66"/>
      <c r="D474" s="66"/>
      <c r="E474" s="66"/>
      <c r="F474" s="66"/>
    </row>
    <row r="475" ht="15.75" customHeight="1">
      <c r="C475" s="66"/>
      <c r="D475" s="66"/>
      <c r="E475" s="66"/>
      <c r="F475" s="66"/>
    </row>
    <row r="476" ht="15.75" customHeight="1">
      <c r="C476" s="66"/>
      <c r="D476" s="66"/>
      <c r="E476" s="66"/>
      <c r="F476" s="66"/>
    </row>
    <row r="477" ht="15.75" customHeight="1">
      <c r="C477" s="66"/>
      <c r="D477" s="66"/>
      <c r="E477" s="66"/>
      <c r="F477" s="66"/>
    </row>
    <row r="478" ht="15.75" customHeight="1">
      <c r="C478" s="66"/>
      <c r="D478" s="66"/>
      <c r="E478" s="66"/>
      <c r="F478" s="66"/>
    </row>
    <row r="479" ht="15.75" customHeight="1">
      <c r="C479" s="66"/>
      <c r="D479" s="66"/>
      <c r="E479" s="66"/>
      <c r="F479" s="66"/>
    </row>
    <row r="480" ht="15.75" customHeight="1">
      <c r="C480" s="66"/>
      <c r="D480" s="66"/>
      <c r="E480" s="66"/>
      <c r="F480" s="66"/>
    </row>
    <row r="481" ht="15.75" customHeight="1">
      <c r="C481" s="66"/>
      <c r="D481" s="66"/>
      <c r="E481" s="66"/>
      <c r="F481" s="66"/>
    </row>
    <row r="482" ht="15.75" customHeight="1">
      <c r="C482" s="66"/>
      <c r="D482" s="66"/>
      <c r="E482" s="66"/>
      <c r="F482" s="66"/>
    </row>
    <row r="483" ht="15.75" customHeight="1">
      <c r="C483" s="66"/>
      <c r="D483" s="66"/>
      <c r="E483" s="66"/>
      <c r="F483" s="66"/>
    </row>
    <row r="484" ht="15.75" customHeight="1">
      <c r="C484" s="66"/>
      <c r="D484" s="66"/>
      <c r="E484" s="66"/>
      <c r="F484" s="66"/>
    </row>
    <row r="485" ht="15.75" customHeight="1">
      <c r="C485" s="66"/>
      <c r="D485" s="66"/>
      <c r="E485" s="66"/>
      <c r="F485" s="66"/>
    </row>
    <row r="486" ht="15.75" customHeight="1">
      <c r="C486" s="66"/>
      <c r="D486" s="66"/>
      <c r="E486" s="66"/>
      <c r="F486" s="66"/>
    </row>
    <row r="487" ht="15.75" customHeight="1">
      <c r="C487" s="66"/>
      <c r="D487" s="66"/>
      <c r="E487" s="66"/>
      <c r="F487" s="66"/>
    </row>
    <row r="488" ht="15.75" customHeight="1">
      <c r="C488" s="66"/>
      <c r="D488" s="66"/>
      <c r="E488" s="66"/>
      <c r="F488" s="66"/>
    </row>
    <row r="489" ht="15.75" customHeight="1">
      <c r="C489" s="66"/>
      <c r="D489" s="66"/>
      <c r="E489" s="66"/>
      <c r="F489" s="66"/>
    </row>
    <row r="490" ht="15.75" customHeight="1">
      <c r="C490" s="66"/>
      <c r="D490" s="66"/>
      <c r="E490" s="66"/>
      <c r="F490" s="66"/>
    </row>
    <row r="491" ht="15.75" customHeight="1">
      <c r="C491" s="66"/>
      <c r="D491" s="66"/>
      <c r="E491" s="66"/>
      <c r="F491" s="66"/>
    </row>
    <row r="492" ht="15.75" customHeight="1">
      <c r="C492" s="66"/>
      <c r="D492" s="66"/>
      <c r="E492" s="66"/>
      <c r="F492" s="66"/>
    </row>
    <row r="493" ht="15.75" customHeight="1">
      <c r="C493" s="66"/>
      <c r="D493" s="66"/>
      <c r="E493" s="66"/>
      <c r="F493" s="66"/>
    </row>
    <row r="494" ht="15.75" customHeight="1">
      <c r="C494" s="66"/>
      <c r="D494" s="66"/>
      <c r="E494" s="66"/>
      <c r="F494" s="66"/>
    </row>
    <row r="495" ht="15.75" customHeight="1">
      <c r="C495" s="66"/>
      <c r="D495" s="66"/>
      <c r="E495" s="66"/>
      <c r="F495" s="66"/>
    </row>
    <row r="496" ht="15.75" customHeight="1">
      <c r="C496" s="66"/>
      <c r="D496" s="66"/>
      <c r="E496" s="66"/>
      <c r="F496" s="66"/>
    </row>
    <row r="497" ht="15.75" customHeight="1">
      <c r="C497" s="66"/>
      <c r="D497" s="66"/>
      <c r="E497" s="66"/>
      <c r="F497" s="66"/>
    </row>
    <row r="498" ht="15.75" customHeight="1">
      <c r="C498" s="66"/>
      <c r="D498" s="66"/>
      <c r="E498" s="66"/>
      <c r="F498" s="66"/>
    </row>
    <row r="499" ht="15.75" customHeight="1">
      <c r="C499" s="66"/>
      <c r="D499" s="66"/>
      <c r="E499" s="66"/>
      <c r="F499" s="66"/>
    </row>
    <row r="500" ht="15.75" customHeight="1">
      <c r="C500" s="66"/>
      <c r="D500" s="66"/>
      <c r="E500" s="66"/>
      <c r="F500" s="66"/>
    </row>
    <row r="501" ht="15.75" customHeight="1">
      <c r="C501" s="66"/>
      <c r="D501" s="66"/>
      <c r="E501" s="66"/>
      <c r="F501" s="66"/>
    </row>
    <row r="502" ht="15.75" customHeight="1">
      <c r="C502" s="66"/>
      <c r="D502" s="66"/>
      <c r="E502" s="66"/>
      <c r="F502" s="66"/>
    </row>
    <row r="503" ht="15.75" customHeight="1">
      <c r="C503" s="66"/>
      <c r="D503" s="66"/>
      <c r="E503" s="66"/>
      <c r="F503" s="66"/>
    </row>
    <row r="504" ht="15.75" customHeight="1">
      <c r="C504" s="66"/>
      <c r="D504" s="66"/>
      <c r="E504" s="66"/>
      <c r="F504" s="66"/>
    </row>
    <row r="505" ht="15.75" customHeight="1">
      <c r="C505" s="66"/>
      <c r="D505" s="66"/>
      <c r="E505" s="66"/>
      <c r="F505" s="66"/>
    </row>
    <row r="506" ht="15.75" customHeight="1">
      <c r="C506" s="66"/>
      <c r="D506" s="66"/>
      <c r="E506" s="66"/>
      <c r="F506" s="66"/>
    </row>
    <row r="507" ht="15.75" customHeight="1">
      <c r="C507" s="66"/>
      <c r="D507" s="66"/>
      <c r="E507" s="66"/>
      <c r="F507" s="66"/>
    </row>
    <row r="508" ht="15.75" customHeight="1">
      <c r="C508" s="66"/>
      <c r="D508" s="66"/>
      <c r="E508" s="66"/>
      <c r="F508" s="66"/>
    </row>
    <row r="509" ht="15.75" customHeight="1">
      <c r="C509" s="66"/>
      <c r="D509" s="66"/>
      <c r="E509" s="66"/>
      <c r="F509" s="66"/>
    </row>
    <row r="510" ht="15.75" customHeight="1">
      <c r="C510" s="66"/>
      <c r="D510" s="66"/>
      <c r="E510" s="66"/>
      <c r="F510" s="66"/>
    </row>
    <row r="511" ht="15.75" customHeight="1">
      <c r="C511" s="66"/>
      <c r="D511" s="66"/>
      <c r="E511" s="66"/>
      <c r="F511" s="66"/>
    </row>
    <row r="512" ht="15.75" customHeight="1">
      <c r="C512" s="66"/>
      <c r="D512" s="66"/>
      <c r="E512" s="66"/>
      <c r="F512" s="66"/>
    </row>
    <row r="513" ht="15.75" customHeight="1">
      <c r="C513" s="66"/>
      <c r="D513" s="66"/>
      <c r="E513" s="66"/>
      <c r="F513" s="66"/>
    </row>
    <row r="514" ht="15.75" customHeight="1">
      <c r="C514" s="66"/>
      <c r="D514" s="66"/>
      <c r="E514" s="66"/>
      <c r="F514" s="66"/>
    </row>
    <row r="515" ht="15.75" customHeight="1">
      <c r="C515" s="66"/>
      <c r="D515" s="66"/>
      <c r="E515" s="66"/>
      <c r="F515" s="66"/>
    </row>
    <row r="516" ht="15.75" customHeight="1">
      <c r="C516" s="66"/>
      <c r="D516" s="66"/>
      <c r="E516" s="66"/>
      <c r="F516" s="66"/>
    </row>
    <row r="517" ht="15.75" customHeight="1">
      <c r="C517" s="66"/>
      <c r="D517" s="66"/>
      <c r="E517" s="66"/>
      <c r="F517" s="66"/>
    </row>
    <row r="518" ht="15.75" customHeight="1">
      <c r="C518" s="66"/>
      <c r="D518" s="66"/>
      <c r="E518" s="66"/>
      <c r="F518" s="66"/>
    </row>
    <row r="519" ht="15.75" customHeight="1">
      <c r="C519" s="66"/>
      <c r="D519" s="66"/>
      <c r="E519" s="66"/>
      <c r="F519" s="66"/>
    </row>
    <row r="520" ht="15.75" customHeight="1">
      <c r="C520" s="66"/>
      <c r="D520" s="66"/>
      <c r="E520" s="66"/>
      <c r="F520" s="66"/>
    </row>
    <row r="521" ht="15.75" customHeight="1">
      <c r="C521" s="66"/>
      <c r="D521" s="66"/>
      <c r="E521" s="66"/>
      <c r="F521" s="66"/>
    </row>
    <row r="522" ht="15.75" customHeight="1">
      <c r="C522" s="66"/>
      <c r="D522" s="66"/>
      <c r="E522" s="66"/>
      <c r="F522" s="66"/>
    </row>
    <row r="523" ht="15.75" customHeight="1">
      <c r="C523" s="66"/>
      <c r="D523" s="66"/>
      <c r="E523" s="66"/>
      <c r="F523" s="66"/>
    </row>
    <row r="524" ht="15.75" customHeight="1">
      <c r="C524" s="66"/>
      <c r="D524" s="66"/>
      <c r="E524" s="66"/>
      <c r="F524" s="66"/>
    </row>
    <row r="525" ht="15.75" customHeight="1">
      <c r="C525" s="66"/>
      <c r="D525" s="66"/>
      <c r="E525" s="66"/>
      <c r="F525" s="66"/>
    </row>
    <row r="526" ht="15.75" customHeight="1">
      <c r="C526" s="66"/>
      <c r="D526" s="66"/>
      <c r="E526" s="66"/>
      <c r="F526" s="66"/>
    </row>
    <row r="527" ht="15.75" customHeight="1">
      <c r="C527" s="66"/>
      <c r="D527" s="66"/>
      <c r="E527" s="66"/>
      <c r="F527" s="66"/>
    </row>
    <row r="528" ht="15.75" customHeight="1">
      <c r="C528" s="66"/>
      <c r="D528" s="66"/>
      <c r="E528" s="66"/>
      <c r="F528" s="66"/>
    </row>
    <row r="529" ht="15.75" customHeight="1">
      <c r="C529" s="66"/>
      <c r="D529" s="66"/>
      <c r="E529" s="66"/>
      <c r="F529" s="66"/>
    </row>
    <row r="530" ht="15.75" customHeight="1">
      <c r="C530" s="66"/>
      <c r="D530" s="66"/>
      <c r="E530" s="66"/>
      <c r="F530" s="66"/>
    </row>
    <row r="531" ht="15.75" customHeight="1">
      <c r="C531" s="66"/>
      <c r="D531" s="66"/>
      <c r="E531" s="66"/>
      <c r="F531" s="66"/>
    </row>
    <row r="532" ht="15.75" customHeight="1">
      <c r="C532" s="66"/>
      <c r="D532" s="66"/>
      <c r="E532" s="66"/>
      <c r="F532" s="66"/>
    </row>
    <row r="533" ht="15.75" customHeight="1">
      <c r="C533" s="66"/>
      <c r="D533" s="66"/>
      <c r="E533" s="66"/>
      <c r="F533" s="66"/>
    </row>
    <row r="534" ht="15.75" customHeight="1">
      <c r="C534" s="66"/>
      <c r="D534" s="66"/>
      <c r="E534" s="66"/>
      <c r="F534" s="66"/>
    </row>
    <row r="535" ht="15.75" customHeight="1">
      <c r="C535" s="66"/>
      <c r="D535" s="66"/>
      <c r="E535" s="66"/>
      <c r="F535" s="66"/>
    </row>
    <row r="536" ht="15.75" customHeight="1">
      <c r="C536" s="66"/>
      <c r="D536" s="66"/>
      <c r="E536" s="66"/>
      <c r="F536" s="66"/>
    </row>
    <row r="537" ht="15.75" customHeight="1">
      <c r="C537" s="66"/>
      <c r="D537" s="66"/>
      <c r="E537" s="66"/>
      <c r="F537" s="66"/>
    </row>
    <row r="538" ht="15.75" customHeight="1">
      <c r="C538" s="66"/>
      <c r="D538" s="66"/>
      <c r="E538" s="66"/>
      <c r="F538" s="66"/>
    </row>
    <row r="539" ht="15.75" customHeight="1">
      <c r="C539" s="66"/>
      <c r="D539" s="66"/>
      <c r="E539" s="66"/>
      <c r="F539" s="66"/>
    </row>
    <row r="540" ht="15.75" customHeight="1">
      <c r="C540" s="66"/>
      <c r="D540" s="66"/>
      <c r="E540" s="66"/>
      <c r="F540" s="66"/>
    </row>
    <row r="541" ht="15.75" customHeight="1">
      <c r="C541" s="66"/>
      <c r="D541" s="66"/>
      <c r="E541" s="66"/>
      <c r="F541" s="66"/>
    </row>
    <row r="542" ht="15.75" customHeight="1">
      <c r="C542" s="66"/>
      <c r="D542" s="66"/>
      <c r="E542" s="66"/>
      <c r="F542" s="66"/>
    </row>
    <row r="543" ht="15.75" customHeight="1">
      <c r="C543" s="66"/>
      <c r="D543" s="66"/>
      <c r="E543" s="66"/>
      <c r="F543" s="66"/>
    </row>
    <row r="544" ht="15.75" customHeight="1">
      <c r="C544" s="66"/>
      <c r="D544" s="66"/>
      <c r="E544" s="66"/>
      <c r="F544" s="66"/>
    </row>
    <row r="545" ht="15.75" customHeight="1">
      <c r="C545" s="66"/>
      <c r="D545" s="66"/>
      <c r="E545" s="66"/>
      <c r="F545" s="66"/>
    </row>
    <row r="546" ht="15.75" customHeight="1">
      <c r="C546" s="66"/>
      <c r="D546" s="66"/>
      <c r="E546" s="66"/>
      <c r="F546" s="66"/>
    </row>
    <row r="547" ht="15.75" customHeight="1">
      <c r="C547" s="66"/>
      <c r="D547" s="66"/>
      <c r="E547" s="66"/>
      <c r="F547" s="66"/>
    </row>
    <row r="548" ht="15.75" customHeight="1">
      <c r="C548" s="66"/>
      <c r="D548" s="66"/>
      <c r="E548" s="66"/>
      <c r="F548" s="66"/>
    </row>
    <row r="549" ht="15.75" customHeight="1">
      <c r="C549" s="66"/>
      <c r="D549" s="66"/>
      <c r="E549" s="66"/>
      <c r="F549" s="66"/>
    </row>
    <row r="550" ht="15.75" customHeight="1">
      <c r="C550" s="66"/>
      <c r="D550" s="66"/>
      <c r="E550" s="66"/>
      <c r="F550" s="66"/>
    </row>
    <row r="551" ht="15.75" customHeight="1">
      <c r="C551" s="66"/>
      <c r="D551" s="66"/>
      <c r="E551" s="66"/>
      <c r="F551" s="66"/>
    </row>
    <row r="552" ht="15.75" customHeight="1">
      <c r="C552" s="66"/>
      <c r="D552" s="66"/>
      <c r="E552" s="66"/>
      <c r="F552" s="66"/>
    </row>
    <row r="553" ht="15.75" customHeight="1">
      <c r="C553" s="66"/>
      <c r="D553" s="66"/>
      <c r="E553" s="66"/>
      <c r="F553" s="66"/>
    </row>
    <row r="554" ht="15.75" customHeight="1">
      <c r="C554" s="66"/>
      <c r="D554" s="66"/>
      <c r="E554" s="66"/>
      <c r="F554" s="66"/>
    </row>
    <row r="555" ht="15.75" customHeight="1">
      <c r="C555" s="66"/>
      <c r="D555" s="66"/>
      <c r="E555" s="66"/>
      <c r="F555" s="66"/>
    </row>
    <row r="556" ht="15.75" customHeight="1">
      <c r="C556" s="66"/>
      <c r="D556" s="66"/>
      <c r="E556" s="66"/>
      <c r="F556" s="66"/>
    </row>
    <row r="557" ht="15.75" customHeight="1">
      <c r="C557" s="66"/>
      <c r="D557" s="66"/>
      <c r="E557" s="66"/>
      <c r="F557" s="66"/>
    </row>
    <row r="558" ht="15.75" customHeight="1">
      <c r="C558" s="66"/>
      <c r="D558" s="66"/>
      <c r="E558" s="66"/>
      <c r="F558" s="66"/>
    </row>
    <row r="559" ht="15.75" customHeight="1">
      <c r="C559" s="66"/>
      <c r="D559" s="66"/>
      <c r="E559" s="66"/>
      <c r="F559" s="66"/>
    </row>
    <row r="560" ht="15.75" customHeight="1">
      <c r="C560" s="66"/>
      <c r="D560" s="66"/>
      <c r="E560" s="66"/>
      <c r="F560" s="66"/>
    </row>
    <row r="561" ht="15.75" customHeight="1">
      <c r="C561" s="66"/>
      <c r="D561" s="66"/>
      <c r="E561" s="66"/>
      <c r="F561" s="66"/>
    </row>
    <row r="562" ht="15.75" customHeight="1">
      <c r="C562" s="66"/>
      <c r="D562" s="66"/>
      <c r="E562" s="66"/>
      <c r="F562" s="66"/>
    </row>
    <row r="563" ht="15.75" customHeight="1">
      <c r="C563" s="66"/>
      <c r="D563" s="66"/>
      <c r="E563" s="66"/>
      <c r="F563" s="66"/>
    </row>
    <row r="564" ht="15.75" customHeight="1">
      <c r="C564" s="66"/>
      <c r="D564" s="66"/>
      <c r="E564" s="66"/>
      <c r="F564" s="66"/>
    </row>
    <row r="565" ht="15.75" customHeight="1">
      <c r="C565" s="66"/>
      <c r="D565" s="66"/>
      <c r="E565" s="66"/>
      <c r="F565" s="66"/>
    </row>
    <row r="566" ht="15.75" customHeight="1">
      <c r="C566" s="66"/>
      <c r="D566" s="66"/>
      <c r="E566" s="66"/>
      <c r="F566" s="66"/>
    </row>
    <row r="567" ht="15.75" customHeight="1">
      <c r="C567" s="66"/>
      <c r="D567" s="66"/>
      <c r="E567" s="66"/>
      <c r="F567" s="66"/>
    </row>
    <row r="568" ht="15.75" customHeight="1">
      <c r="C568" s="66"/>
      <c r="D568" s="66"/>
      <c r="E568" s="66"/>
      <c r="F568" s="66"/>
    </row>
    <row r="569" ht="15.75" customHeight="1">
      <c r="C569" s="66"/>
      <c r="D569" s="66"/>
      <c r="E569" s="66"/>
      <c r="F569" s="66"/>
    </row>
    <row r="570" ht="15.75" customHeight="1">
      <c r="C570" s="66"/>
      <c r="D570" s="66"/>
      <c r="E570" s="66"/>
      <c r="F570" s="66"/>
    </row>
    <row r="571" ht="15.75" customHeight="1">
      <c r="C571" s="66"/>
      <c r="D571" s="66"/>
      <c r="E571" s="66"/>
      <c r="F571" s="66"/>
    </row>
    <row r="572" ht="15.75" customHeight="1">
      <c r="C572" s="66"/>
      <c r="D572" s="66"/>
      <c r="E572" s="66"/>
      <c r="F572" s="66"/>
    </row>
    <row r="573" ht="15.75" customHeight="1">
      <c r="C573" s="66"/>
      <c r="D573" s="66"/>
      <c r="E573" s="66"/>
      <c r="F573" s="66"/>
    </row>
    <row r="574" ht="15.75" customHeight="1">
      <c r="C574" s="66"/>
      <c r="D574" s="66"/>
      <c r="E574" s="66"/>
      <c r="F574" s="66"/>
    </row>
    <row r="575" ht="15.75" customHeight="1">
      <c r="C575" s="66"/>
      <c r="D575" s="66"/>
      <c r="E575" s="66"/>
      <c r="F575" s="66"/>
    </row>
    <row r="576" ht="15.75" customHeight="1">
      <c r="C576" s="66"/>
      <c r="D576" s="66"/>
      <c r="E576" s="66"/>
      <c r="F576" s="66"/>
    </row>
    <row r="577" ht="15.75" customHeight="1">
      <c r="C577" s="66"/>
      <c r="D577" s="66"/>
      <c r="E577" s="66"/>
      <c r="F577" s="66"/>
    </row>
    <row r="578" ht="15.75" customHeight="1">
      <c r="C578" s="66"/>
      <c r="D578" s="66"/>
      <c r="E578" s="66"/>
      <c r="F578" s="66"/>
    </row>
    <row r="579" ht="15.75" customHeight="1">
      <c r="C579" s="66"/>
      <c r="D579" s="66"/>
      <c r="E579" s="66"/>
      <c r="F579" s="66"/>
    </row>
    <row r="580" ht="15.75" customHeight="1">
      <c r="C580" s="66"/>
      <c r="D580" s="66"/>
      <c r="E580" s="66"/>
      <c r="F580" s="66"/>
    </row>
    <row r="581" ht="15.75" customHeight="1">
      <c r="C581" s="66"/>
      <c r="D581" s="66"/>
      <c r="E581" s="66"/>
      <c r="F581" s="66"/>
    </row>
    <row r="582" ht="15.75" customHeight="1">
      <c r="C582" s="66"/>
      <c r="D582" s="66"/>
      <c r="E582" s="66"/>
      <c r="F582" s="66"/>
    </row>
    <row r="583" ht="15.75" customHeight="1">
      <c r="C583" s="66"/>
      <c r="D583" s="66"/>
      <c r="E583" s="66"/>
      <c r="F583" s="66"/>
    </row>
    <row r="584" ht="15.75" customHeight="1">
      <c r="C584" s="66"/>
      <c r="D584" s="66"/>
      <c r="E584" s="66"/>
      <c r="F584" s="66"/>
    </row>
    <row r="585" ht="15.75" customHeight="1">
      <c r="C585" s="66"/>
      <c r="D585" s="66"/>
      <c r="E585" s="66"/>
      <c r="F585" s="66"/>
    </row>
    <row r="586" ht="15.75" customHeight="1">
      <c r="C586" s="66"/>
      <c r="D586" s="66"/>
      <c r="E586" s="66"/>
      <c r="F586" s="66"/>
    </row>
    <row r="587" ht="15.75" customHeight="1">
      <c r="C587" s="66"/>
      <c r="D587" s="66"/>
      <c r="E587" s="66"/>
      <c r="F587" s="66"/>
    </row>
    <row r="588" ht="15.75" customHeight="1">
      <c r="C588" s="66"/>
      <c r="D588" s="66"/>
      <c r="E588" s="66"/>
      <c r="F588" s="66"/>
    </row>
    <row r="589" ht="15.75" customHeight="1">
      <c r="C589" s="66"/>
      <c r="D589" s="66"/>
      <c r="E589" s="66"/>
      <c r="F589" s="66"/>
    </row>
    <row r="590" ht="15.75" customHeight="1">
      <c r="C590" s="66"/>
      <c r="D590" s="66"/>
      <c r="E590" s="66"/>
      <c r="F590" s="66"/>
    </row>
    <row r="591" ht="15.75" customHeight="1">
      <c r="C591" s="66"/>
      <c r="D591" s="66"/>
      <c r="E591" s="66"/>
      <c r="F591" s="66"/>
    </row>
    <row r="592" ht="15.75" customHeight="1">
      <c r="C592" s="66"/>
      <c r="D592" s="66"/>
      <c r="E592" s="66"/>
      <c r="F592" s="66"/>
    </row>
    <row r="593" ht="15.75" customHeight="1">
      <c r="C593" s="66"/>
      <c r="D593" s="66"/>
      <c r="E593" s="66"/>
      <c r="F593" s="66"/>
    </row>
    <row r="594" ht="15.75" customHeight="1">
      <c r="C594" s="66"/>
      <c r="D594" s="66"/>
      <c r="E594" s="66"/>
      <c r="F594" s="66"/>
    </row>
    <row r="595" ht="15.75" customHeight="1">
      <c r="C595" s="66"/>
      <c r="D595" s="66"/>
      <c r="E595" s="66"/>
      <c r="F595" s="66"/>
    </row>
    <row r="596" ht="15.75" customHeight="1">
      <c r="C596" s="66"/>
      <c r="D596" s="66"/>
      <c r="E596" s="66"/>
      <c r="F596" s="66"/>
    </row>
    <row r="597" ht="15.75" customHeight="1">
      <c r="C597" s="66"/>
      <c r="D597" s="66"/>
      <c r="E597" s="66"/>
      <c r="F597" s="66"/>
    </row>
    <row r="598" ht="15.75" customHeight="1">
      <c r="C598" s="66"/>
      <c r="D598" s="66"/>
      <c r="E598" s="66"/>
      <c r="F598" s="66"/>
    </row>
    <row r="599" ht="15.75" customHeight="1">
      <c r="C599" s="66"/>
      <c r="D599" s="66"/>
      <c r="E599" s="66"/>
      <c r="F599" s="66"/>
    </row>
    <row r="600" ht="15.75" customHeight="1">
      <c r="C600" s="66"/>
      <c r="D600" s="66"/>
      <c r="E600" s="66"/>
      <c r="F600" s="66"/>
    </row>
    <row r="601" ht="15.75" customHeight="1">
      <c r="C601" s="66"/>
      <c r="D601" s="66"/>
      <c r="E601" s="66"/>
      <c r="F601" s="66"/>
    </row>
    <row r="602" ht="15.75" customHeight="1">
      <c r="C602" s="66"/>
      <c r="D602" s="66"/>
      <c r="E602" s="66"/>
      <c r="F602" s="66"/>
    </row>
    <row r="603" ht="15.75" customHeight="1">
      <c r="C603" s="66"/>
      <c r="D603" s="66"/>
      <c r="E603" s="66"/>
      <c r="F603" s="66"/>
    </row>
    <row r="604" ht="15.75" customHeight="1">
      <c r="C604" s="66"/>
      <c r="D604" s="66"/>
      <c r="E604" s="66"/>
      <c r="F604" s="66"/>
    </row>
    <row r="605" ht="15.75" customHeight="1">
      <c r="C605" s="66"/>
      <c r="D605" s="66"/>
      <c r="E605" s="66"/>
      <c r="F605" s="66"/>
    </row>
    <row r="606" ht="15.75" customHeight="1">
      <c r="C606" s="66"/>
      <c r="D606" s="66"/>
      <c r="E606" s="66"/>
      <c r="F606" s="66"/>
    </row>
    <row r="607" ht="15.75" customHeight="1">
      <c r="C607" s="66"/>
      <c r="D607" s="66"/>
      <c r="E607" s="66"/>
      <c r="F607" s="66"/>
    </row>
    <row r="608" ht="15.75" customHeight="1">
      <c r="C608" s="66"/>
      <c r="D608" s="66"/>
      <c r="E608" s="66"/>
      <c r="F608" s="66"/>
    </row>
    <row r="609" ht="15.75" customHeight="1">
      <c r="C609" s="66"/>
      <c r="D609" s="66"/>
      <c r="E609" s="66"/>
      <c r="F609" s="66"/>
    </row>
    <row r="610" ht="15.75" customHeight="1">
      <c r="C610" s="66"/>
      <c r="D610" s="66"/>
      <c r="E610" s="66"/>
      <c r="F610" s="66"/>
    </row>
    <row r="611" ht="15.75" customHeight="1">
      <c r="C611" s="66"/>
      <c r="D611" s="66"/>
      <c r="E611" s="66"/>
      <c r="F611" s="66"/>
    </row>
    <row r="612" ht="15.75" customHeight="1">
      <c r="C612" s="66"/>
      <c r="D612" s="66"/>
      <c r="E612" s="66"/>
      <c r="F612" s="66"/>
    </row>
    <row r="613" ht="15.75" customHeight="1">
      <c r="C613" s="66"/>
      <c r="D613" s="66"/>
      <c r="E613" s="66"/>
      <c r="F613" s="66"/>
    </row>
    <row r="614" ht="15.75" customHeight="1">
      <c r="C614" s="66"/>
      <c r="D614" s="66"/>
      <c r="E614" s="66"/>
      <c r="F614" s="66"/>
    </row>
    <row r="615" ht="15.75" customHeight="1">
      <c r="C615" s="66"/>
      <c r="D615" s="66"/>
      <c r="E615" s="66"/>
      <c r="F615" s="66"/>
    </row>
    <row r="616" ht="15.75" customHeight="1">
      <c r="C616" s="66"/>
      <c r="D616" s="66"/>
      <c r="E616" s="66"/>
      <c r="F616" s="66"/>
    </row>
    <row r="617" ht="15.75" customHeight="1">
      <c r="C617" s="66"/>
      <c r="D617" s="66"/>
      <c r="E617" s="66"/>
      <c r="F617" s="66"/>
    </row>
    <row r="618" ht="15.75" customHeight="1">
      <c r="C618" s="66"/>
      <c r="D618" s="66"/>
      <c r="E618" s="66"/>
      <c r="F618" s="66"/>
    </row>
    <row r="619" ht="15.75" customHeight="1">
      <c r="C619" s="66"/>
      <c r="D619" s="66"/>
      <c r="E619" s="66"/>
      <c r="F619" s="66"/>
    </row>
    <row r="620" ht="15.75" customHeight="1">
      <c r="C620" s="66"/>
      <c r="D620" s="66"/>
      <c r="E620" s="66"/>
      <c r="F620" s="66"/>
    </row>
    <row r="621" ht="15.75" customHeight="1">
      <c r="C621" s="66"/>
      <c r="D621" s="66"/>
      <c r="E621" s="66"/>
      <c r="F621" s="66"/>
    </row>
    <row r="622" ht="15.75" customHeight="1">
      <c r="C622" s="66"/>
      <c r="D622" s="66"/>
      <c r="E622" s="66"/>
      <c r="F622" s="66"/>
    </row>
    <row r="623" ht="15.75" customHeight="1">
      <c r="C623" s="66"/>
      <c r="D623" s="66"/>
      <c r="E623" s="66"/>
      <c r="F623" s="66"/>
    </row>
    <row r="624" ht="15.75" customHeight="1">
      <c r="C624" s="66"/>
      <c r="D624" s="66"/>
      <c r="E624" s="66"/>
      <c r="F624" s="66"/>
    </row>
    <row r="625" ht="15.75" customHeight="1">
      <c r="C625" s="66"/>
      <c r="D625" s="66"/>
      <c r="E625" s="66"/>
      <c r="F625" s="66"/>
    </row>
    <row r="626" ht="15.75" customHeight="1">
      <c r="C626" s="66"/>
      <c r="D626" s="66"/>
      <c r="E626" s="66"/>
      <c r="F626" s="66"/>
    </row>
    <row r="627" ht="15.75" customHeight="1">
      <c r="C627" s="66"/>
      <c r="D627" s="66"/>
      <c r="E627" s="66"/>
      <c r="F627" s="66"/>
    </row>
    <row r="628" ht="15.75" customHeight="1">
      <c r="C628" s="66"/>
      <c r="D628" s="66"/>
      <c r="E628" s="66"/>
      <c r="F628" s="66"/>
    </row>
    <row r="629" ht="15.75" customHeight="1">
      <c r="C629" s="66"/>
      <c r="D629" s="66"/>
      <c r="E629" s="66"/>
      <c r="F629" s="66"/>
    </row>
    <row r="630" ht="15.75" customHeight="1">
      <c r="C630" s="66"/>
      <c r="D630" s="66"/>
      <c r="E630" s="66"/>
      <c r="F630" s="66"/>
    </row>
    <row r="631" ht="15.75" customHeight="1">
      <c r="C631" s="66"/>
      <c r="D631" s="66"/>
      <c r="E631" s="66"/>
      <c r="F631" s="66"/>
    </row>
    <row r="632" ht="15.75" customHeight="1">
      <c r="C632" s="66"/>
      <c r="D632" s="66"/>
      <c r="E632" s="66"/>
      <c r="F632" s="66"/>
    </row>
    <row r="633" ht="15.75" customHeight="1">
      <c r="C633" s="66"/>
      <c r="D633" s="66"/>
      <c r="E633" s="66"/>
      <c r="F633" s="66"/>
    </row>
    <row r="634" ht="15.75" customHeight="1">
      <c r="C634" s="66"/>
      <c r="D634" s="66"/>
      <c r="E634" s="66"/>
      <c r="F634" s="66"/>
    </row>
    <row r="635" ht="15.75" customHeight="1">
      <c r="C635" s="66"/>
      <c r="D635" s="66"/>
      <c r="E635" s="66"/>
      <c r="F635" s="66"/>
    </row>
    <row r="636" ht="15.75" customHeight="1">
      <c r="C636" s="66"/>
      <c r="D636" s="66"/>
      <c r="E636" s="66"/>
      <c r="F636" s="66"/>
    </row>
    <row r="637" ht="15.75" customHeight="1">
      <c r="C637" s="66"/>
      <c r="D637" s="66"/>
      <c r="E637" s="66"/>
      <c r="F637" s="66"/>
    </row>
    <row r="638" ht="15.75" customHeight="1">
      <c r="C638" s="66"/>
      <c r="D638" s="66"/>
      <c r="E638" s="66"/>
      <c r="F638" s="66"/>
    </row>
    <row r="639" ht="15.75" customHeight="1">
      <c r="C639" s="66"/>
      <c r="D639" s="66"/>
      <c r="E639" s="66"/>
      <c r="F639" s="66"/>
    </row>
    <row r="640" ht="15.75" customHeight="1">
      <c r="C640" s="66"/>
      <c r="D640" s="66"/>
      <c r="E640" s="66"/>
      <c r="F640" s="66"/>
    </row>
    <row r="641" ht="15.75" customHeight="1">
      <c r="C641" s="66"/>
      <c r="D641" s="66"/>
      <c r="E641" s="66"/>
      <c r="F641" s="66"/>
    </row>
    <row r="642" ht="15.75" customHeight="1">
      <c r="C642" s="66"/>
      <c r="D642" s="66"/>
      <c r="E642" s="66"/>
      <c r="F642" s="66"/>
    </row>
    <row r="643" ht="15.75" customHeight="1">
      <c r="C643" s="66"/>
      <c r="D643" s="66"/>
      <c r="E643" s="66"/>
      <c r="F643" s="66"/>
    </row>
    <row r="644" ht="15.75" customHeight="1">
      <c r="C644" s="66"/>
      <c r="D644" s="66"/>
      <c r="E644" s="66"/>
      <c r="F644" s="66"/>
    </row>
    <row r="645" ht="15.75" customHeight="1">
      <c r="C645" s="66"/>
      <c r="D645" s="66"/>
      <c r="E645" s="66"/>
      <c r="F645" s="66"/>
    </row>
    <row r="646" ht="15.75" customHeight="1">
      <c r="C646" s="66"/>
      <c r="D646" s="66"/>
      <c r="E646" s="66"/>
      <c r="F646" s="66"/>
    </row>
    <row r="647" ht="15.75" customHeight="1">
      <c r="C647" s="66"/>
      <c r="D647" s="66"/>
      <c r="E647" s="66"/>
      <c r="F647" s="66"/>
    </row>
    <row r="648" ht="15.75" customHeight="1">
      <c r="C648" s="66"/>
      <c r="D648" s="66"/>
      <c r="E648" s="66"/>
      <c r="F648" s="66"/>
    </row>
    <row r="649" ht="15.75" customHeight="1">
      <c r="C649" s="66"/>
      <c r="D649" s="66"/>
      <c r="E649" s="66"/>
      <c r="F649" s="66"/>
    </row>
    <row r="650" ht="15.75" customHeight="1">
      <c r="C650" s="66"/>
      <c r="D650" s="66"/>
      <c r="E650" s="66"/>
      <c r="F650" s="66"/>
    </row>
    <row r="651" ht="15.75" customHeight="1">
      <c r="C651" s="66"/>
      <c r="D651" s="66"/>
      <c r="E651" s="66"/>
      <c r="F651" s="66"/>
    </row>
    <row r="652" ht="15.75" customHeight="1">
      <c r="C652" s="66"/>
      <c r="D652" s="66"/>
      <c r="E652" s="66"/>
      <c r="F652" s="66"/>
    </row>
    <row r="653" ht="15.75" customHeight="1">
      <c r="C653" s="66"/>
      <c r="D653" s="66"/>
      <c r="E653" s="66"/>
      <c r="F653" s="66"/>
    </row>
    <row r="654" ht="15.75" customHeight="1">
      <c r="C654" s="66"/>
      <c r="D654" s="66"/>
      <c r="E654" s="66"/>
      <c r="F654" s="66"/>
    </row>
    <row r="655" ht="15.75" customHeight="1">
      <c r="C655" s="66"/>
      <c r="D655" s="66"/>
      <c r="E655" s="66"/>
      <c r="F655" s="66"/>
    </row>
    <row r="656" ht="15.75" customHeight="1">
      <c r="C656" s="66"/>
      <c r="D656" s="66"/>
      <c r="E656" s="66"/>
      <c r="F656" s="66"/>
    </row>
    <row r="657" ht="15.75" customHeight="1">
      <c r="C657" s="66"/>
      <c r="D657" s="66"/>
      <c r="E657" s="66"/>
      <c r="F657" s="66"/>
    </row>
    <row r="658" ht="15.75" customHeight="1">
      <c r="C658" s="66"/>
      <c r="D658" s="66"/>
      <c r="E658" s="66"/>
      <c r="F658" s="66"/>
    </row>
    <row r="659" ht="15.75" customHeight="1">
      <c r="C659" s="66"/>
      <c r="D659" s="66"/>
      <c r="E659" s="66"/>
      <c r="F659" s="66"/>
    </row>
    <row r="660" ht="15.75" customHeight="1">
      <c r="C660" s="66"/>
      <c r="D660" s="66"/>
      <c r="E660" s="66"/>
      <c r="F660" s="66"/>
    </row>
    <row r="661" ht="15.75" customHeight="1">
      <c r="C661" s="66"/>
      <c r="D661" s="66"/>
      <c r="E661" s="66"/>
      <c r="F661" s="66"/>
    </row>
    <row r="662" ht="15.75" customHeight="1">
      <c r="C662" s="66"/>
      <c r="D662" s="66"/>
      <c r="E662" s="66"/>
      <c r="F662" s="66"/>
    </row>
    <row r="663" ht="15.75" customHeight="1">
      <c r="C663" s="66"/>
      <c r="D663" s="66"/>
      <c r="E663" s="66"/>
      <c r="F663" s="66"/>
    </row>
    <row r="664" ht="15.75" customHeight="1">
      <c r="C664" s="66"/>
      <c r="D664" s="66"/>
      <c r="E664" s="66"/>
      <c r="F664" s="66"/>
    </row>
    <row r="665" ht="15.75" customHeight="1">
      <c r="C665" s="66"/>
      <c r="D665" s="66"/>
      <c r="E665" s="66"/>
      <c r="F665" s="66"/>
    </row>
    <row r="666" ht="15.75" customHeight="1">
      <c r="C666" s="66"/>
      <c r="D666" s="66"/>
      <c r="E666" s="66"/>
      <c r="F666" s="66"/>
    </row>
    <row r="667" ht="15.75" customHeight="1">
      <c r="C667" s="66"/>
      <c r="D667" s="66"/>
      <c r="E667" s="66"/>
      <c r="F667" s="66"/>
    </row>
    <row r="668" ht="15.75" customHeight="1">
      <c r="C668" s="66"/>
      <c r="D668" s="66"/>
      <c r="E668" s="66"/>
      <c r="F668" s="66"/>
    </row>
    <row r="669" ht="15.75" customHeight="1">
      <c r="C669" s="66"/>
      <c r="D669" s="66"/>
      <c r="E669" s="66"/>
      <c r="F669" s="66"/>
    </row>
    <row r="670" ht="15.75" customHeight="1">
      <c r="C670" s="66"/>
      <c r="D670" s="66"/>
      <c r="E670" s="66"/>
      <c r="F670" s="66"/>
    </row>
    <row r="671" ht="15.75" customHeight="1">
      <c r="C671" s="66"/>
      <c r="D671" s="66"/>
      <c r="E671" s="66"/>
      <c r="F671" s="66"/>
    </row>
    <row r="672" ht="15.75" customHeight="1">
      <c r="C672" s="66"/>
      <c r="D672" s="66"/>
      <c r="E672" s="66"/>
      <c r="F672" s="66"/>
    </row>
    <row r="673" ht="15.75" customHeight="1">
      <c r="C673" s="66"/>
      <c r="D673" s="66"/>
      <c r="E673" s="66"/>
      <c r="F673" s="66"/>
    </row>
    <row r="674" ht="15.75" customHeight="1">
      <c r="C674" s="66"/>
      <c r="D674" s="66"/>
      <c r="E674" s="66"/>
      <c r="F674" s="66"/>
    </row>
    <row r="675" ht="15.75" customHeight="1">
      <c r="C675" s="66"/>
      <c r="D675" s="66"/>
      <c r="E675" s="66"/>
      <c r="F675" s="66"/>
    </row>
    <row r="676" ht="15.75" customHeight="1">
      <c r="C676" s="66"/>
      <c r="D676" s="66"/>
      <c r="E676" s="66"/>
      <c r="F676" s="66"/>
    </row>
    <row r="677" ht="15.75" customHeight="1">
      <c r="C677" s="66"/>
      <c r="D677" s="66"/>
      <c r="E677" s="66"/>
      <c r="F677" s="66"/>
    </row>
    <row r="678" ht="15.75" customHeight="1">
      <c r="C678" s="66"/>
      <c r="D678" s="66"/>
      <c r="E678" s="66"/>
      <c r="F678" s="66"/>
    </row>
    <row r="679" ht="15.75" customHeight="1">
      <c r="C679" s="66"/>
      <c r="D679" s="66"/>
      <c r="E679" s="66"/>
      <c r="F679" s="66"/>
    </row>
    <row r="680" ht="15.75" customHeight="1">
      <c r="C680" s="66"/>
      <c r="D680" s="66"/>
      <c r="E680" s="66"/>
      <c r="F680" s="66"/>
    </row>
    <row r="681" ht="15.75" customHeight="1">
      <c r="C681" s="66"/>
      <c r="D681" s="66"/>
      <c r="E681" s="66"/>
      <c r="F681" s="66"/>
    </row>
    <row r="682" ht="15.75" customHeight="1">
      <c r="C682" s="66"/>
      <c r="D682" s="66"/>
      <c r="E682" s="66"/>
      <c r="F682" s="66"/>
    </row>
    <row r="683" ht="15.75" customHeight="1">
      <c r="C683" s="66"/>
      <c r="D683" s="66"/>
      <c r="E683" s="66"/>
      <c r="F683" s="66"/>
    </row>
    <row r="684" ht="15.75" customHeight="1">
      <c r="C684" s="66"/>
      <c r="D684" s="66"/>
      <c r="E684" s="66"/>
      <c r="F684" s="66"/>
    </row>
    <row r="685" ht="15.75" customHeight="1">
      <c r="C685" s="66"/>
      <c r="D685" s="66"/>
      <c r="E685" s="66"/>
      <c r="F685" s="66"/>
    </row>
    <row r="686" ht="15.75" customHeight="1">
      <c r="C686" s="66"/>
      <c r="D686" s="66"/>
      <c r="E686" s="66"/>
      <c r="F686" s="66"/>
    </row>
    <row r="687" ht="15.75" customHeight="1">
      <c r="C687" s="66"/>
      <c r="D687" s="66"/>
      <c r="E687" s="66"/>
      <c r="F687" s="66"/>
    </row>
    <row r="688" ht="15.75" customHeight="1">
      <c r="C688" s="66"/>
      <c r="D688" s="66"/>
      <c r="E688" s="66"/>
      <c r="F688" s="66"/>
    </row>
    <row r="689" ht="15.75" customHeight="1">
      <c r="C689" s="66"/>
      <c r="D689" s="66"/>
      <c r="E689" s="66"/>
      <c r="F689" s="66"/>
    </row>
    <row r="690" ht="15.75" customHeight="1">
      <c r="C690" s="66"/>
      <c r="D690" s="66"/>
      <c r="E690" s="66"/>
      <c r="F690" s="66"/>
    </row>
    <row r="691" ht="15.75" customHeight="1">
      <c r="C691" s="66"/>
      <c r="D691" s="66"/>
      <c r="E691" s="66"/>
      <c r="F691" s="66"/>
    </row>
    <row r="692" ht="15.75" customHeight="1">
      <c r="C692" s="66"/>
      <c r="D692" s="66"/>
      <c r="E692" s="66"/>
      <c r="F692" s="66"/>
    </row>
    <row r="693" ht="15.75" customHeight="1">
      <c r="C693" s="66"/>
      <c r="D693" s="66"/>
      <c r="E693" s="66"/>
      <c r="F693" s="66"/>
    </row>
    <row r="694" ht="15.75" customHeight="1">
      <c r="C694" s="66"/>
      <c r="D694" s="66"/>
      <c r="E694" s="66"/>
      <c r="F694" s="66"/>
    </row>
    <row r="695" ht="15.75" customHeight="1">
      <c r="C695" s="66"/>
      <c r="D695" s="66"/>
      <c r="E695" s="66"/>
      <c r="F695" s="66"/>
    </row>
    <row r="696" ht="15.75" customHeight="1">
      <c r="C696" s="66"/>
      <c r="D696" s="66"/>
      <c r="E696" s="66"/>
      <c r="F696" s="66"/>
    </row>
    <row r="697" ht="15.75" customHeight="1">
      <c r="C697" s="66"/>
      <c r="D697" s="66"/>
      <c r="E697" s="66"/>
      <c r="F697" s="66"/>
    </row>
    <row r="698" ht="15.75" customHeight="1">
      <c r="C698" s="66"/>
      <c r="D698" s="66"/>
      <c r="E698" s="66"/>
      <c r="F698" s="66"/>
    </row>
    <row r="699" ht="15.75" customHeight="1">
      <c r="C699" s="66"/>
      <c r="D699" s="66"/>
      <c r="E699" s="66"/>
      <c r="F699" s="66"/>
    </row>
    <row r="700" ht="15.75" customHeight="1">
      <c r="C700" s="66"/>
      <c r="D700" s="66"/>
      <c r="E700" s="66"/>
      <c r="F700" s="66"/>
    </row>
    <row r="701" ht="15.75" customHeight="1">
      <c r="C701" s="66"/>
      <c r="D701" s="66"/>
      <c r="E701" s="66"/>
      <c r="F701" s="66"/>
    </row>
    <row r="702" ht="15.75" customHeight="1">
      <c r="C702" s="66"/>
      <c r="D702" s="66"/>
      <c r="E702" s="66"/>
      <c r="F702" s="66"/>
    </row>
    <row r="703" ht="15.75" customHeight="1">
      <c r="C703" s="66"/>
      <c r="D703" s="66"/>
      <c r="E703" s="66"/>
      <c r="F703" s="66"/>
    </row>
    <row r="704" ht="15.75" customHeight="1">
      <c r="C704" s="66"/>
      <c r="D704" s="66"/>
      <c r="E704" s="66"/>
      <c r="F704" s="66"/>
    </row>
    <row r="705" ht="15.75" customHeight="1">
      <c r="C705" s="66"/>
      <c r="D705" s="66"/>
      <c r="E705" s="66"/>
      <c r="F705" s="66"/>
    </row>
    <row r="706" ht="15.75" customHeight="1">
      <c r="C706" s="66"/>
      <c r="D706" s="66"/>
      <c r="E706" s="66"/>
      <c r="F706" s="66"/>
    </row>
    <row r="707" ht="15.75" customHeight="1">
      <c r="C707" s="66"/>
      <c r="D707" s="66"/>
      <c r="E707" s="66"/>
      <c r="F707" s="66"/>
    </row>
    <row r="708" ht="15.75" customHeight="1">
      <c r="C708" s="66"/>
      <c r="D708" s="66"/>
      <c r="E708" s="66"/>
      <c r="F708" s="66"/>
    </row>
    <row r="709" ht="15.75" customHeight="1">
      <c r="C709" s="66"/>
      <c r="D709" s="66"/>
      <c r="E709" s="66"/>
      <c r="F709" s="66"/>
    </row>
    <row r="710" ht="15.75" customHeight="1">
      <c r="C710" s="66"/>
      <c r="D710" s="66"/>
      <c r="E710" s="66"/>
      <c r="F710" s="66"/>
    </row>
    <row r="711" ht="15.75" customHeight="1">
      <c r="C711" s="66"/>
      <c r="D711" s="66"/>
      <c r="E711" s="66"/>
      <c r="F711" s="66"/>
    </row>
    <row r="712" ht="15.75" customHeight="1">
      <c r="C712" s="66"/>
      <c r="D712" s="66"/>
      <c r="E712" s="66"/>
      <c r="F712" s="66"/>
    </row>
    <row r="713" ht="15.75" customHeight="1">
      <c r="C713" s="66"/>
      <c r="D713" s="66"/>
      <c r="E713" s="66"/>
      <c r="F713" s="66"/>
    </row>
    <row r="714" ht="15.75" customHeight="1">
      <c r="C714" s="66"/>
      <c r="D714" s="66"/>
      <c r="E714" s="66"/>
      <c r="F714" s="66"/>
    </row>
    <row r="715" ht="15.75" customHeight="1">
      <c r="C715" s="66"/>
      <c r="D715" s="66"/>
      <c r="E715" s="66"/>
      <c r="F715" s="66"/>
    </row>
    <row r="716" ht="15.75" customHeight="1">
      <c r="C716" s="66"/>
      <c r="D716" s="66"/>
      <c r="E716" s="66"/>
      <c r="F716" s="66"/>
    </row>
    <row r="717" ht="15.75" customHeight="1">
      <c r="C717" s="66"/>
      <c r="D717" s="66"/>
      <c r="E717" s="66"/>
      <c r="F717" s="66"/>
    </row>
    <row r="718" ht="15.75" customHeight="1">
      <c r="C718" s="66"/>
      <c r="D718" s="66"/>
      <c r="E718" s="66"/>
      <c r="F718" s="66"/>
    </row>
    <row r="719" ht="15.75" customHeight="1">
      <c r="C719" s="66"/>
      <c r="D719" s="66"/>
      <c r="E719" s="66"/>
      <c r="F719" s="66"/>
    </row>
    <row r="720" ht="15.75" customHeight="1">
      <c r="C720" s="66"/>
      <c r="D720" s="66"/>
      <c r="E720" s="66"/>
      <c r="F720" s="66"/>
    </row>
    <row r="721" ht="15.75" customHeight="1">
      <c r="C721" s="66"/>
      <c r="D721" s="66"/>
      <c r="E721" s="66"/>
      <c r="F721" s="66"/>
    </row>
    <row r="722" ht="15.75" customHeight="1">
      <c r="C722" s="66"/>
      <c r="D722" s="66"/>
      <c r="E722" s="66"/>
      <c r="F722" s="66"/>
    </row>
    <row r="723" ht="15.75" customHeight="1">
      <c r="C723" s="66"/>
      <c r="D723" s="66"/>
      <c r="E723" s="66"/>
      <c r="F723" s="66"/>
    </row>
    <row r="724" ht="15.75" customHeight="1">
      <c r="C724" s="66"/>
      <c r="D724" s="66"/>
      <c r="E724" s="66"/>
      <c r="F724" s="66"/>
    </row>
    <row r="725" ht="15.75" customHeight="1">
      <c r="C725" s="66"/>
      <c r="D725" s="66"/>
      <c r="E725" s="66"/>
      <c r="F725" s="66"/>
    </row>
    <row r="726" ht="15.75" customHeight="1">
      <c r="C726" s="66"/>
      <c r="D726" s="66"/>
      <c r="E726" s="66"/>
      <c r="F726" s="66"/>
    </row>
    <row r="727" ht="15.75" customHeight="1">
      <c r="C727" s="66"/>
      <c r="D727" s="66"/>
      <c r="E727" s="66"/>
      <c r="F727" s="66"/>
    </row>
    <row r="728" ht="15.75" customHeight="1">
      <c r="C728" s="66"/>
      <c r="D728" s="66"/>
      <c r="E728" s="66"/>
      <c r="F728" s="66"/>
    </row>
    <row r="729" ht="15.75" customHeight="1">
      <c r="C729" s="66"/>
      <c r="D729" s="66"/>
      <c r="E729" s="66"/>
      <c r="F729" s="66"/>
    </row>
    <row r="730" ht="15.75" customHeight="1">
      <c r="C730" s="66"/>
      <c r="D730" s="66"/>
      <c r="E730" s="66"/>
      <c r="F730" s="66"/>
    </row>
    <row r="731" ht="15.75" customHeight="1">
      <c r="C731" s="66"/>
      <c r="D731" s="66"/>
      <c r="E731" s="66"/>
      <c r="F731" s="66"/>
    </row>
    <row r="732" ht="15.75" customHeight="1">
      <c r="C732" s="66"/>
      <c r="D732" s="66"/>
      <c r="E732" s="66"/>
      <c r="F732" s="66"/>
    </row>
    <row r="733" ht="15.75" customHeight="1">
      <c r="C733" s="66"/>
      <c r="D733" s="66"/>
      <c r="E733" s="66"/>
      <c r="F733" s="66"/>
    </row>
    <row r="734" ht="15.75" customHeight="1">
      <c r="C734" s="66"/>
      <c r="D734" s="66"/>
      <c r="E734" s="66"/>
      <c r="F734" s="66"/>
    </row>
    <row r="735" ht="15.75" customHeight="1">
      <c r="C735" s="66"/>
      <c r="D735" s="66"/>
      <c r="E735" s="66"/>
      <c r="F735" s="66"/>
    </row>
    <row r="736" ht="15.75" customHeight="1">
      <c r="C736" s="66"/>
      <c r="D736" s="66"/>
      <c r="E736" s="66"/>
      <c r="F736" s="66"/>
    </row>
    <row r="737" ht="15.75" customHeight="1">
      <c r="C737" s="66"/>
      <c r="D737" s="66"/>
      <c r="E737" s="66"/>
      <c r="F737" s="66"/>
    </row>
    <row r="738" ht="15.75" customHeight="1">
      <c r="C738" s="66"/>
      <c r="D738" s="66"/>
      <c r="E738" s="66"/>
      <c r="F738" s="66"/>
    </row>
    <row r="739" ht="15.75" customHeight="1">
      <c r="C739" s="66"/>
      <c r="D739" s="66"/>
      <c r="E739" s="66"/>
      <c r="F739" s="66"/>
    </row>
    <row r="740" ht="15.75" customHeight="1">
      <c r="C740" s="66"/>
      <c r="D740" s="66"/>
      <c r="E740" s="66"/>
      <c r="F740" s="66"/>
    </row>
    <row r="741" ht="15.75" customHeight="1">
      <c r="C741" s="66"/>
      <c r="D741" s="66"/>
      <c r="E741" s="66"/>
      <c r="F741" s="66"/>
    </row>
    <row r="742" ht="15.75" customHeight="1">
      <c r="C742" s="66"/>
      <c r="D742" s="66"/>
      <c r="E742" s="66"/>
      <c r="F742" s="66"/>
    </row>
    <row r="743" ht="15.75" customHeight="1">
      <c r="C743" s="66"/>
      <c r="D743" s="66"/>
      <c r="E743" s="66"/>
      <c r="F743" s="66"/>
    </row>
    <row r="744" ht="15.75" customHeight="1">
      <c r="C744" s="66"/>
      <c r="D744" s="66"/>
      <c r="E744" s="66"/>
      <c r="F744" s="66"/>
    </row>
    <row r="745" ht="15.75" customHeight="1">
      <c r="C745" s="66"/>
      <c r="D745" s="66"/>
      <c r="E745" s="66"/>
      <c r="F745" s="66"/>
    </row>
    <row r="746" ht="15.75" customHeight="1">
      <c r="C746" s="66"/>
      <c r="D746" s="66"/>
      <c r="E746" s="66"/>
      <c r="F746" s="66"/>
    </row>
    <row r="747" ht="15.75" customHeight="1">
      <c r="C747" s="66"/>
      <c r="D747" s="66"/>
      <c r="E747" s="66"/>
      <c r="F747" s="66"/>
    </row>
    <row r="748" ht="15.75" customHeight="1">
      <c r="C748" s="66"/>
      <c r="D748" s="66"/>
      <c r="E748" s="66"/>
      <c r="F748" s="66"/>
    </row>
    <row r="749" ht="15.75" customHeight="1">
      <c r="C749" s="66"/>
      <c r="D749" s="66"/>
      <c r="E749" s="66"/>
      <c r="F749" s="66"/>
    </row>
    <row r="750" ht="15.75" customHeight="1">
      <c r="C750" s="66"/>
      <c r="D750" s="66"/>
      <c r="E750" s="66"/>
      <c r="F750" s="66"/>
    </row>
    <row r="751" ht="15.75" customHeight="1">
      <c r="C751" s="66"/>
      <c r="D751" s="66"/>
      <c r="E751" s="66"/>
      <c r="F751" s="66"/>
    </row>
    <row r="752" ht="15.75" customHeight="1">
      <c r="C752" s="66"/>
      <c r="D752" s="66"/>
      <c r="E752" s="66"/>
      <c r="F752" s="66"/>
    </row>
    <row r="753" ht="15.75" customHeight="1">
      <c r="C753" s="66"/>
      <c r="D753" s="66"/>
      <c r="E753" s="66"/>
      <c r="F753" s="66"/>
    </row>
    <row r="754" ht="15.75" customHeight="1">
      <c r="C754" s="66"/>
      <c r="D754" s="66"/>
      <c r="E754" s="66"/>
      <c r="F754" s="66"/>
    </row>
    <row r="755" ht="15.75" customHeight="1">
      <c r="C755" s="66"/>
      <c r="D755" s="66"/>
      <c r="E755" s="66"/>
      <c r="F755" s="66"/>
    </row>
    <row r="756" ht="15.75" customHeight="1">
      <c r="C756" s="66"/>
      <c r="D756" s="66"/>
      <c r="E756" s="66"/>
      <c r="F756" s="66"/>
    </row>
    <row r="757" ht="15.75" customHeight="1">
      <c r="C757" s="66"/>
      <c r="D757" s="66"/>
      <c r="E757" s="66"/>
      <c r="F757" s="66"/>
    </row>
    <row r="758" ht="15.75" customHeight="1">
      <c r="C758" s="66"/>
      <c r="D758" s="66"/>
      <c r="E758" s="66"/>
      <c r="F758" s="66"/>
    </row>
    <row r="759" ht="15.75" customHeight="1">
      <c r="C759" s="66"/>
      <c r="D759" s="66"/>
      <c r="E759" s="66"/>
      <c r="F759" s="66"/>
    </row>
    <row r="760" ht="15.75" customHeight="1">
      <c r="C760" s="66"/>
      <c r="D760" s="66"/>
      <c r="E760" s="66"/>
      <c r="F760" s="66"/>
    </row>
    <row r="761" ht="15.75" customHeight="1">
      <c r="C761" s="66"/>
      <c r="D761" s="66"/>
      <c r="E761" s="66"/>
      <c r="F761" s="66"/>
    </row>
    <row r="762" ht="15.75" customHeight="1">
      <c r="C762" s="66"/>
      <c r="D762" s="66"/>
      <c r="E762" s="66"/>
      <c r="F762" s="66"/>
    </row>
    <row r="763" ht="15.75" customHeight="1">
      <c r="C763" s="66"/>
      <c r="D763" s="66"/>
      <c r="E763" s="66"/>
      <c r="F763" s="66"/>
    </row>
    <row r="764" ht="15.75" customHeight="1">
      <c r="C764" s="66"/>
      <c r="D764" s="66"/>
      <c r="E764" s="66"/>
      <c r="F764" s="66"/>
    </row>
    <row r="765" ht="15.75" customHeight="1">
      <c r="C765" s="66"/>
      <c r="D765" s="66"/>
      <c r="E765" s="66"/>
      <c r="F765" s="66"/>
    </row>
    <row r="766" ht="15.75" customHeight="1">
      <c r="C766" s="66"/>
      <c r="D766" s="66"/>
      <c r="E766" s="66"/>
      <c r="F766" s="66"/>
    </row>
    <row r="767" ht="15.75" customHeight="1">
      <c r="C767" s="66"/>
      <c r="D767" s="66"/>
      <c r="E767" s="66"/>
      <c r="F767" s="66"/>
    </row>
    <row r="768" ht="15.75" customHeight="1">
      <c r="C768" s="66"/>
      <c r="D768" s="66"/>
      <c r="E768" s="66"/>
      <c r="F768" s="66"/>
    </row>
    <row r="769" ht="15.75" customHeight="1">
      <c r="C769" s="66"/>
      <c r="D769" s="66"/>
      <c r="E769" s="66"/>
      <c r="F769" s="66"/>
    </row>
    <row r="770" ht="15.75" customHeight="1">
      <c r="C770" s="66"/>
      <c r="D770" s="66"/>
      <c r="E770" s="66"/>
      <c r="F770" s="66"/>
    </row>
    <row r="771" ht="15.75" customHeight="1">
      <c r="C771" s="66"/>
      <c r="D771" s="66"/>
      <c r="E771" s="66"/>
      <c r="F771" s="66"/>
    </row>
    <row r="772" ht="15.75" customHeight="1">
      <c r="C772" s="66"/>
      <c r="D772" s="66"/>
      <c r="E772" s="66"/>
      <c r="F772" s="66"/>
    </row>
    <row r="773" ht="15.75" customHeight="1">
      <c r="C773" s="66"/>
      <c r="D773" s="66"/>
      <c r="E773" s="66"/>
      <c r="F773" s="66"/>
    </row>
    <row r="774" ht="15.75" customHeight="1">
      <c r="C774" s="66"/>
      <c r="D774" s="66"/>
      <c r="E774" s="66"/>
      <c r="F774" s="66"/>
    </row>
    <row r="775" ht="15.75" customHeight="1">
      <c r="C775" s="66"/>
      <c r="D775" s="66"/>
      <c r="E775" s="66"/>
      <c r="F775" s="66"/>
    </row>
    <row r="776" ht="15.75" customHeight="1">
      <c r="C776" s="66"/>
      <c r="D776" s="66"/>
      <c r="E776" s="66"/>
      <c r="F776" s="66"/>
    </row>
    <row r="777" ht="15.75" customHeight="1">
      <c r="C777" s="66"/>
      <c r="D777" s="66"/>
      <c r="E777" s="66"/>
      <c r="F777" s="66"/>
    </row>
    <row r="778" ht="15.75" customHeight="1">
      <c r="C778" s="66"/>
      <c r="D778" s="66"/>
      <c r="E778" s="66"/>
      <c r="F778" s="66"/>
    </row>
    <row r="779" ht="15.75" customHeight="1">
      <c r="C779" s="66"/>
      <c r="D779" s="66"/>
      <c r="E779" s="66"/>
      <c r="F779" s="66"/>
    </row>
    <row r="780" ht="15.75" customHeight="1">
      <c r="C780" s="66"/>
      <c r="D780" s="66"/>
      <c r="E780" s="66"/>
      <c r="F780" s="66"/>
    </row>
    <row r="781" ht="15.75" customHeight="1">
      <c r="C781" s="66"/>
      <c r="D781" s="66"/>
      <c r="E781" s="66"/>
      <c r="F781" s="66"/>
    </row>
    <row r="782" ht="15.75" customHeight="1">
      <c r="C782" s="66"/>
      <c r="D782" s="66"/>
      <c r="E782" s="66"/>
      <c r="F782" s="66"/>
    </row>
    <row r="783" ht="15.75" customHeight="1">
      <c r="C783" s="66"/>
      <c r="D783" s="66"/>
      <c r="E783" s="66"/>
      <c r="F783" s="66"/>
    </row>
    <row r="784" ht="15.75" customHeight="1">
      <c r="C784" s="66"/>
      <c r="D784" s="66"/>
      <c r="E784" s="66"/>
      <c r="F784" s="66"/>
    </row>
    <row r="785" ht="15.75" customHeight="1">
      <c r="C785" s="66"/>
      <c r="D785" s="66"/>
      <c r="E785" s="66"/>
      <c r="F785" s="66"/>
    </row>
    <row r="786" ht="15.75" customHeight="1">
      <c r="C786" s="66"/>
      <c r="D786" s="66"/>
      <c r="E786" s="66"/>
      <c r="F786" s="66"/>
    </row>
    <row r="787" ht="15.75" customHeight="1">
      <c r="C787" s="66"/>
      <c r="D787" s="66"/>
      <c r="E787" s="66"/>
      <c r="F787" s="66"/>
    </row>
    <row r="788" ht="15.75" customHeight="1">
      <c r="C788" s="66"/>
      <c r="D788" s="66"/>
      <c r="E788" s="66"/>
      <c r="F788" s="66"/>
    </row>
    <row r="789" ht="15.75" customHeight="1">
      <c r="C789" s="66"/>
      <c r="D789" s="66"/>
      <c r="E789" s="66"/>
      <c r="F789" s="66"/>
    </row>
    <row r="790" ht="15.75" customHeight="1">
      <c r="C790" s="66"/>
      <c r="D790" s="66"/>
      <c r="E790" s="66"/>
      <c r="F790" s="66"/>
    </row>
    <row r="791" ht="15.75" customHeight="1">
      <c r="C791" s="66"/>
      <c r="D791" s="66"/>
      <c r="E791" s="66"/>
      <c r="F791" s="66"/>
    </row>
    <row r="792" ht="15.75" customHeight="1">
      <c r="C792" s="66"/>
      <c r="D792" s="66"/>
      <c r="E792" s="66"/>
      <c r="F792" s="66"/>
    </row>
    <row r="793" ht="15.75" customHeight="1">
      <c r="C793" s="66"/>
      <c r="D793" s="66"/>
      <c r="E793" s="66"/>
      <c r="F793" s="66"/>
    </row>
    <row r="794" ht="15.75" customHeight="1">
      <c r="C794" s="66"/>
      <c r="D794" s="66"/>
      <c r="E794" s="66"/>
      <c r="F794" s="66"/>
    </row>
    <row r="795" ht="15.75" customHeight="1">
      <c r="C795" s="66"/>
      <c r="D795" s="66"/>
      <c r="E795" s="66"/>
      <c r="F795" s="66"/>
    </row>
    <row r="796" ht="15.75" customHeight="1">
      <c r="C796" s="66"/>
      <c r="D796" s="66"/>
      <c r="E796" s="66"/>
      <c r="F796" s="66"/>
    </row>
    <row r="797" ht="15.75" customHeight="1">
      <c r="C797" s="66"/>
      <c r="D797" s="66"/>
      <c r="E797" s="66"/>
      <c r="F797" s="66"/>
    </row>
    <row r="798" ht="15.75" customHeight="1">
      <c r="C798" s="66"/>
      <c r="D798" s="66"/>
      <c r="E798" s="66"/>
      <c r="F798" s="66"/>
    </row>
    <row r="799" ht="15.75" customHeight="1">
      <c r="C799" s="66"/>
      <c r="D799" s="66"/>
      <c r="E799" s="66"/>
      <c r="F799" s="66"/>
    </row>
    <row r="800" ht="15.75" customHeight="1">
      <c r="C800" s="66"/>
      <c r="D800" s="66"/>
      <c r="E800" s="66"/>
      <c r="F800" s="66"/>
    </row>
    <row r="801" ht="15.75" customHeight="1">
      <c r="C801" s="66"/>
      <c r="D801" s="66"/>
      <c r="E801" s="66"/>
      <c r="F801" s="66"/>
    </row>
    <row r="802" ht="15.75" customHeight="1">
      <c r="C802" s="66"/>
      <c r="D802" s="66"/>
      <c r="E802" s="66"/>
      <c r="F802" s="66"/>
    </row>
    <row r="803" ht="15.75" customHeight="1">
      <c r="C803" s="66"/>
      <c r="D803" s="66"/>
      <c r="E803" s="66"/>
      <c r="F803" s="66"/>
    </row>
    <row r="804" ht="15.75" customHeight="1">
      <c r="C804" s="66"/>
      <c r="D804" s="66"/>
      <c r="E804" s="66"/>
      <c r="F804" s="66"/>
    </row>
    <row r="805" ht="15.75" customHeight="1">
      <c r="C805" s="66"/>
      <c r="D805" s="66"/>
      <c r="E805" s="66"/>
      <c r="F805" s="66"/>
    </row>
    <row r="806" ht="15.75" customHeight="1">
      <c r="C806" s="66"/>
      <c r="D806" s="66"/>
      <c r="E806" s="66"/>
      <c r="F806" s="66"/>
    </row>
    <row r="807" ht="15.75" customHeight="1">
      <c r="C807" s="66"/>
      <c r="D807" s="66"/>
      <c r="E807" s="66"/>
      <c r="F807" s="66"/>
    </row>
    <row r="808" ht="15.75" customHeight="1">
      <c r="C808" s="66"/>
      <c r="D808" s="66"/>
      <c r="E808" s="66"/>
      <c r="F808" s="66"/>
    </row>
    <row r="809" ht="15.75" customHeight="1">
      <c r="C809" s="66"/>
      <c r="D809" s="66"/>
      <c r="E809" s="66"/>
      <c r="F809" s="66"/>
    </row>
    <row r="810" ht="15.75" customHeight="1">
      <c r="C810" s="66"/>
      <c r="D810" s="66"/>
      <c r="E810" s="66"/>
      <c r="F810" s="66"/>
    </row>
    <row r="811" ht="15.75" customHeight="1">
      <c r="C811" s="66"/>
      <c r="D811" s="66"/>
      <c r="E811" s="66"/>
      <c r="F811" s="66"/>
    </row>
    <row r="812" ht="15.75" customHeight="1">
      <c r="C812" s="66"/>
      <c r="D812" s="66"/>
      <c r="E812" s="66"/>
      <c r="F812" s="66"/>
    </row>
    <row r="813" ht="15.75" customHeight="1">
      <c r="C813" s="66"/>
      <c r="D813" s="66"/>
      <c r="E813" s="66"/>
      <c r="F813" s="66"/>
    </row>
    <row r="814" ht="15.75" customHeight="1">
      <c r="C814" s="66"/>
      <c r="D814" s="66"/>
      <c r="E814" s="66"/>
      <c r="F814" s="66"/>
    </row>
    <row r="815" ht="15.75" customHeight="1">
      <c r="C815" s="66"/>
      <c r="D815" s="66"/>
      <c r="E815" s="66"/>
      <c r="F815" s="66"/>
    </row>
    <row r="816" ht="15.75" customHeight="1">
      <c r="C816" s="66"/>
      <c r="D816" s="66"/>
      <c r="E816" s="66"/>
      <c r="F816" s="66"/>
    </row>
    <row r="817" ht="15.75" customHeight="1">
      <c r="C817" s="66"/>
      <c r="D817" s="66"/>
      <c r="E817" s="66"/>
      <c r="F817" s="66"/>
    </row>
    <row r="818" ht="15.75" customHeight="1">
      <c r="C818" s="66"/>
      <c r="D818" s="66"/>
      <c r="E818" s="66"/>
      <c r="F818" s="66"/>
    </row>
    <row r="819" ht="15.75" customHeight="1">
      <c r="C819" s="66"/>
      <c r="D819" s="66"/>
      <c r="E819" s="66"/>
      <c r="F819" s="66"/>
    </row>
    <row r="820" ht="15.75" customHeight="1">
      <c r="C820" s="66"/>
      <c r="D820" s="66"/>
      <c r="E820" s="66"/>
      <c r="F820" s="66"/>
    </row>
    <row r="821" ht="15.75" customHeight="1">
      <c r="C821" s="66"/>
      <c r="D821" s="66"/>
      <c r="E821" s="66"/>
      <c r="F821" s="66"/>
    </row>
    <row r="822" ht="15.75" customHeight="1">
      <c r="C822" s="66"/>
      <c r="D822" s="66"/>
      <c r="E822" s="66"/>
      <c r="F822" s="66"/>
    </row>
    <row r="823" ht="15.75" customHeight="1">
      <c r="C823" s="66"/>
      <c r="D823" s="66"/>
      <c r="E823" s="66"/>
      <c r="F823" s="66"/>
    </row>
    <row r="824" ht="15.75" customHeight="1">
      <c r="C824" s="66"/>
      <c r="D824" s="66"/>
      <c r="E824" s="66"/>
      <c r="F824" s="66"/>
    </row>
    <row r="825" ht="15.75" customHeight="1">
      <c r="C825" s="66"/>
      <c r="D825" s="66"/>
      <c r="E825" s="66"/>
      <c r="F825" s="66"/>
    </row>
    <row r="826" ht="15.75" customHeight="1">
      <c r="C826" s="66"/>
      <c r="D826" s="66"/>
      <c r="E826" s="66"/>
      <c r="F826" s="66"/>
    </row>
    <row r="827" ht="15.75" customHeight="1">
      <c r="C827" s="66"/>
      <c r="D827" s="66"/>
      <c r="E827" s="66"/>
      <c r="F827" s="66"/>
    </row>
    <row r="828" ht="15.75" customHeight="1">
      <c r="C828" s="66"/>
      <c r="D828" s="66"/>
      <c r="E828" s="66"/>
      <c r="F828" s="66"/>
    </row>
    <row r="829" ht="15.75" customHeight="1">
      <c r="C829" s="66"/>
      <c r="D829" s="66"/>
      <c r="E829" s="66"/>
      <c r="F829" s="66"/>
    </row>
    <row r="830" ht="15.75" customHeight="1">
      <c r="C830" s="66"/>
      <c r="D830" s="66"/>
      <c r="E830" s="66"/>
      <c r="F830" s="66"/>
    </row>
    <row r="831" ht="15.75" customHeight="1">
      <c r="C831" s="66"/>
      <c r="D831" s="66"/>
      <c r="E831" s="66"/>
      <c r="F831" s="66"/>
    </row>
    <row r="832" ht="15.75" customHeight="1">
      <c r="C832" s="66"/>
      <c r="D832" s="66"/>
      <c r="E832" s="66"/>
      <c r="F832" s="66"/>
    </row>
    <row r="833" ht="15.75" customHeight="1">
      <c r="C833" s="66"/>
      <c r="D833" s="66"/>
      <c r="E833" s="66"/>
      <c r="F833" s="66"/>
    </row>
    <row r="834" ht="15.75" customHeight="1">
      <c r="C834" s="66"/>
      <c r="D834" s="66"/>
      <c r="E834" s="66"/>
      <c r="F834" s="66"/>
    </row>
    <row r="835" ht="15.75" customHeight="1">
      <c r="C835" s="66"/>
      <c r="D835" s="66"/>
      <c r="E835" s="66"/>
      <c r="F835" s="66"/>
    </row>
    <row r="836" ht="15.75" customHeight="1">
      <c r="C836" s="66"/>
      <c r="D836" s="66"/>
      <c r="E836" s="66"/>
      <c r="F836" s="66"/>
    </row>
    <row r="837" ht="15.75" customHeight="1">
      <c r="C837" s="66"/>
      <c r="D837" s="66"/>
      <c r="E837" s="66"/>
      <c r="F837" s="66"/>
    </row>
    <row r="838" ht="15.75" customHeight="1">
      <c r="C838" s="66"/>
      <c r="D838" s="66"/>
      <c r="E838" s="66"/>
      <c r="F838" s="66"/>
    </row>
    <row r="839" ht="15.75" customHeight="1">
      <c r="C839" s="66"/>
      <c r="D839" s="66"/>
      <c r="E839" s="66"/>
      <c r="F839" s="66"/>
    </row>
    <row r="840" ht="15.75" customHeight="1">
      <c r="C840" s="66"/>
      <c r="D840" s="66"/>
      <c r="E840" s="66"/>
      <c r="F840" s="66"/>
    </row>
    <row r="841" ht="15.75" customHeight="1">
      <c r="C841" s="66"/>
      <c r="D841" s="66"/>
      <c r="E841" s="66"/>
      <c r="F841" s="66"/>
    </row>
    <row r="842" ht="15.75" customHeight="1">
      <c r="C842" s="66"/>
      <c r="D842" s="66"/>
      <c r="E842" s="66"/>
      <c r="F842" s="66"/>
    </row>
    <row r="843" ht="15.75" customHeight="1">
      <c r="C843" s="66"/>
      <c r="D843" s="66"/>
      <c r="E843" s="66"/>
      <c r="F843" s="66"/>
    </row>
    <row r="844" ht="15.75" customHeight="1">
      <c r="C844" s="66"/>
      <c r="D844" s="66"/>
      <c r="E844" s="66"/>
      <c r="F844" s="66"/>
    </row>
    <row r="845" ht="15.75" customHeight="1">
      <c r="C845" s="66"/>
      <c r="D845" s="66"/>
      <c r="E845" s="66"/>
      <c r="F845" s="66"/>
    </row>
    <row r="846" ht="15.75" customHeight="1">
      <c r="C846" s="66"/>
      <c r="D846" s="66"/>
      <c r="E846" s="66"/>
      <c r="F846" s="66"/>
    </row>
    <row r="847" ht="15.75" customHeight="1">
      <c r="C847" s="66"/>
      <c r="D847" s="66"/>
      <c r="E847" s="66"/>
      <c r="F847" s="66"/>
    </row>
    <row r="848" ht="15.75" customHeight="1">
      <c r="C848" s="66"/>
      <c r="D848" s="66"/>
      <c r="E848" s="66"/>
      <c r="F848" s="66"/>
    </row>
    <row r="849" ht="15.75" customHeight="1">
      <c r="C849" s="66"/>
      <c r="D849" s="66"/>
      <c r="E849" s="66"/>
      <c r="F849" s="66"/>
    </row>
    <row r="850" ht="15.75" customHeight="1">
      <c r="C850" s="66"/>
      <c r="D850" s="66"/>
      <c r="E850" s="66"/>
      <c r="F850" s="66"/>
    </row>
    <row r="851" ht="15.75" customHeight="1">
      <c r="C851" s="66"/>
      <c r="D851" s="66"/>
      <c r="E851" s="66"/>
      <c r="F851" s="66"/>
    </row>
    <row r="852" ht="15.75" customHeight="1">
      <c r="C852" s="66"/>
      <c r="D852" s="66"/>
      <c r="E852" s="66"/>
      <c r="F852" s="66"/>
    </row>
    <row r="853" ht="15.75" customHeight="1">
      <c r="C853" s="66"/>
      <c r="D853" s="66"/>
      <c r="E853" s="66"/>
      <c r="F853" s="66"/>
    </row>
    <row r="854" ht="15.75" customHeight="1">
      <c r="C854" s="66"/>
      <c r="D854" s="66"/>
      <c r="E854" s="66"/>
      <c r="F854" s="66"/>
    </row>
    <row r="855" ht="15.75" customHeight="1">
      <c r="C855" s="66"/>
      <c r="D855" s="66"/>
      <c r="E855" s="66"/>
      <c r="F855" s="66"/>
    </row>
    <row r="856" ht="15.75" customHeight="1">
      <c r="C856" s="66"/>
      <c r="D856" s="66"/>
      <c r="E856" s="66"/>
      <c r="F856" s="66"/>
    </row>
    <row r="857" ht="15.75" customHeight="1">
      <c r="C857" s="66"/>
      <c r="D857" s="66"/>
      <c r="E857" s="66"/>
      <c r="F857" s="66"/>
    </row>
    <row r="858" ht="15.75" customHeight="1">
      <c r="C858" s="66"/>
      <c r="D858" s="66"/>
      <c r="E858" s="66"/>
      <c r="F858" s="66"/>
    </row>
    <row r="859" ht="15.75" customHeight="1">
      <c r="C859" s="66"/>
      <c r="D859" s="66"/>
      <c r="E859" s="66"/>
      <c r="F859" s="66"/>
    </row>
    <row r="860" ht="15.75" customHeight="1">
      <c r="C860" s="66"/>
      <c r="D860" s="66"/>
      <c r="E860" s="66"/>
      <c r="F860" s="66"/>
    </row>
    <row r="861" ht="15.75" customHeight="1">
      <c r="C861" s="66"/>
      <c r="D861" s="66"/>
      <c r="E861" s="66"/>
      <c r="F861" s="66"/>
    </row>
    <row r="862" ht="15.75" customHeight="1">
      <c r="C862" s="66"/>
      <c r="D862" s="66"/>
      <c r="E862" s="66"/>
      <c r="F862" s="66"/>
    </row>
    <row r="863" ht="15.75" customHeight="1">
      <c r="C863" s="66"/>
      <c r="D863" s="66"/>
      <c r="E863" s="66"/>
      <c r="F863" s="66"/>
    </row>
    <row r="864" ht="15.75" customHeight="1">
      <c r="C864" s="66"/>
      <c r="D864" s="66"/>
      <c r="E864" s="66"/>
      <c r="F864" s="66"/>
    </row>
    <row r="865" ht="15.75" customHeight="1">
      <c r="C865" s="66"/>
      <c r="D865" s="66"/>
      <c r="E865" s="66"/>
      <c r="F865" s="66"/>
    </row>
    <row r="866" ht="15.75" customHeight="1">
      <c r="C866" s="66"/>
      <c r="D866" s="66"/>
      <c r="E866" s="66"/>
      <c r="F866" s="66"/>
    </row>
    <row r="867" ht="15.75" customHeight="1">
      <c r="C867" s="66"/>
      <c r="D867" s="66"/>
      <c r="E867" s="66"/>
      <c r="F867" s="66"/>
    </row>
    <row r="868" ht="15.75" customHeight="1">
      <c r="C868" s="66"/>
      <c r="D868" s="66"/>
      <c r="E868" s="66"/>
      <c r="F868" s="66"/>
    </row>
    <row r="869" ht="15.75" customHeight="1">
      <c r="C869" s="66"/>
      <c r="D869" s="66"/>
      <c r="E869" s="66"/>
      <c r="F869" s="66"/>
    </row>
    <row r="870" ht="15.75" customHeight="1">
      <c r="C870" s="66"/>
      <c r="D870" s="66"/>
      <c r="E870" s="66"/>
      <c r="F870" s="66"/>
    </row>
    <row r="871" ht="15.75" customHeight="1">
      <c r="C871" s="66"/>
      <c r="D871" s="66"/>
      <c r="E871" s="66"/>
      <c r="F871" s="66"/>
    </row>
    <row r="872" ht="15.75" customHeight="1">
      <c r="C872" s="66"/>
      <c r="D872" s="66"/>
      <c r="E872" s="66"/>
      <c r="F872" s="66"/>
    </row>
    <row r="873" ht="15.75" customHeight="1">
      <c r="C873" s="66"/>
      <c r="D873" s="66"/>
      <c r="E873" s="66"/>
      <c r="F873" s="66"/>
    </row>
    <row r="874" ht="15.75" customHeight="1">
      <c r="C874" s="66"/>
      <c r="D874" s="66"/>
      <c r="E874" s="66"/>
      <c r="F874" s="66"/>
    </row>
    <row r="875" ht="15.75" customHeight="1">
      <c r="C875" s="66"/>
      <c r="D875" s="66"/>
      <c r="E875" s="66"/>
      <c r="F875" s="66"/>
    </row>
    <row r="876" ht="15.75" customHeight="1">
      <c r="C876" s="66"/>
      <c r="D876" s="66"/>
      <c r="E876" s="66"/>
      <c r="F876" s="66"/>
    </row>
    <row r="877" ht="15.75" customHeight="1">
      <c r="C877" s="66"/>
      <c r="D877" s="66"/>
      <c r="E877" s="66"/>
      <c r="F877" s="66"/>
    </row>
    <row r="878" ht="15.75" customHeight="1">
      <c r="C878" s="66"/>
      <c r="D878" s="66"/>
      <c r="E878" s="66"/>
      <c r="F878" s="66"/>
    </row>
    <row r="879" ht="15.75" customHeight="1">
      <c r="C879" s="66"/>
      <c r="D879" s="66"/>
      <c r="E879" s="66"/>
      <c r="F879" s="66"/>
    </row>
    <row r="880" ht="15.75" customHeight="1">
      <c r="C880" s="66"/>
      <c r="D880" s="66"/>
      <c r="E880" s="66"/>
      <c r="F880" s="66"/>
    </row>
    <row r="881" ht="15.75" customHeight="1">
      <c r="C881" s="66"/>
      <c r="D881" s="66"/>
      <c r="E881" s="66"/>
      <c r="F881" s="66"/>
    </row>
    <row r="882" ht="15.75" customHeight="1">
      <c r="C882" s="66"/>
      <c r="D882" s="66"/>
      <c r="E882" s="66"/>
      <c r="F882" s="66"/>
    </row>
    <row r="883" ht="15.75" customHeight="1">
      <c r="C883" s="66"/>
      <c r="D883" s="66"/>
      <c r="E883" s="66"/>
      <c r="F883" s="66"/>
    </row>
    <row r="884" ht="15.75" customHeight="1">
      <c r="C884" s="66"/>
      <c r="D884" s="66"/>
      <c r="E884" s="66"/>
      <c r="F884" s="66"/>
    </row>
    <row r="885" ht="15.75" customHeight="1">
      <c r="C885" s="66"/>
      <c r="D885" s="66"/>
      <c r="E885" s="66"/>
      <c r="F885" s="66"/>
    </row>
    <row r="886" ht="15.75" customHeight="1">
      <c r="C886" s="66"/>
      <c r="D886" s="66"/>
      <c r="E886" s="66"/>
      <c r="F886" s="66"/>
    </row>
    <row r="887" ht="15.75" customHeight="1">
      <c r="C887" s="66"/>
      <c r="D887" s="66"/>
      <c r="E887" s="66"/>
      <c r="F887" s="66"/>
    </row>
    <row r="888" ht="15.75" customHeight="1">
      <c r="C888" s="66"/>
      <c r="D888" s="66"/>
      <c r="E888" s="66"/>
      <c r="F888" s="66"/>
    </row>
    <row r="889" ht="15.75" customHeight="1">
      <c r="C889" s="66"/>
      <c r="D889" s="66"/>
      <c r="E889" s="66"/>
      <c r="F889" s="66"/>
    </row>
    <row r="890" ht="15.75" customHeight="1">
      <c r="C890" s="66"/>
      <c r="D890" s="66"/>
      <c r="E890" s="66"/>
      <c r="F890" s="66"/>
    </row>
    <row r="891" ht="15.75" customHeight="1">
      <c r="C891" s="66"/>
      <c r="D891" s="66"/>
      <c r="E891" s="66"/>
      <c r="F891" s="66"/>
    </row>
    <row r="892" ht="15.75" customHeight="1">
      <c r="C892" s="66"/>
      <c r="D892" s="66"/>
      <c r="E892" s="66"/>
      <c r="F892" s="66"/>
    </row>
    <row r="893" ht="15.75" customHeight="1">
      <c r="C893" s="66"/>
      <c r="D893" s="66"/>
      <c r="E893" s="66"/>
      <c r="F893" s="66"/>
    </row>
    <row r="894" ht="15.75" customHeight="1">
      <c r="C894" s="66"/>
      <c r="D894" s="66"/>
      <c r="E894" s="66"/>
      <c r="F894" s="66"/>
    </row>
    <row r="895" ht="15.75" customHeight="1">
      <c r="C895" s="66"/>
      <c r="D895" s="66"/>
      <c r="E895" s="66"/>
      <c r="F895" s="66"/>
    </row>
    <row r="896" ht="15.75" customHeight="1">
      <c r="C896" s="66"/>
      <c r="D896" s="66"/>
      <c r="E896" s="66"/>
      <c r="F896" s="66"/>
    </row>
    <row r="897" ht="15.75" customHeight="1">
      <c r="C897" s="66"/>
      <c r="D897" s="66"/>
      <c r="E897" s="66"/>
      <c r="F897" s="66"/>
    </row>
    <row r="898" ht="15.75" customHeight="1">
      <c r="C898" s="66"/>
      <c r="D898" s="66"/>
      <c r="E898" s="66"/>
      <c r="F898" s="66"/>
    </row>
    <row r="899" ht="15.75" customHeight="1">
      <c r="C899" s="66"/>
      <c r="D899" s="66"/>
      <c r="E899" s="66"/>
      <c r="F899" s="66"/>
    </row>
    <row r="900" ht="15.75" customHeight="1">
      <c r="C900" s="66"/>
      <c r="D900" s="66"/>
      <c r="E900" s="66"/>
      <c r="F900" s="66"/>
    </row>
    <row r="901" ht="15.75" customHeight="1">
      <c r="C901" s="66"/>
      <c r="D901" s="66"/>
      <c r="E901" s="66"/>
      <c r="F901" s="66"/>
    </row>
    <row r="902" ht="15.75" customHeight="1">
      <c r="C902" s="66"/>
      <c r="D902" s="66"/>
      <c r="E902" s="66"/>
      <c r="F902" s="66"/>
    </row>
    <row r="903" ht="15.75" customHeight="1">
      <c r="C903" s="66"/>
      <c r="D903" s="66"/>
      <c r="E903" s="66"/>
      <c r="F903" s="66"/>
    </row>
    <row r="904" ht="15.75" customHeight="1">
      <c r="C904" s="66"/>
      <c r="D904" s="66"/>
      <c r="E904" s="66"/>
      <c r="F904" s="66"/>
    </row>
    <row r="905" ht="15.75" customHeight="1">
      <c r="C905" s="66"/>
      <c r="D905" s="66"/>
      <c r="E905" s="66"/>
      <c r="F905" s="66"/>
    </row>
    <row r="906" ht="15.75" customHeight="1">
      <c r="C906" s="66"/>
      <c r="D906" s="66"/>
      <c r="E906" s="66"/>
      <c r="F906" s="66"/>
    </row>
    <row r="907" ht="15.75" customHeight="1">
      <c r="C907" s="66"/>
      <c r="D907" s="66"/>
      <c r="E907" s="66"/>
      <c r="F907" s="66"/>
    </row>
    <row r="908" ht="15.75" customHeight="1">
      <c r="C908" s="66"/>
      <c r="D908" s="66"/>
      <c r="E908" s="66"/>
      <c r="F908" s="66"/>
    </row>
    <row r="909" ht="15.75" customHeight="1">
      <c r="C909" s="66"/>
      <c r="D909" s="66"/>
      <c r="E909" s="66"/>
      <c r="F909" s="66"/>
    </row>
    <row r="910" ht="15.75" customHeight="1">
      <c r="C910" s="66"/>
      <c r="D910" s="66"/>
      <c r="E910" s="66"/>
      <c r="F910" s="66"/>
    </row>
    <row r="911" ht="15.75" customHeight="1">
      <c r="C911" s="66"/>
      <c r="D911" s="66"/>
      <c r="E911" s="66"/>
      <c r="F911" s="66"/>
    </row>
    <row r="912" ht="15.75" customHeight="1">
      <c r="C912" s="66"/>
      <c r="D912" s="66"/>
      <c r="E912" s="66"/>
      <c r="F912" s="66"/>
    </row>
    <row r="913" ht="15.75" customHeight="1">
      <c r="C913" s="66"/>
      <c r="D913" s="66"/>
      <c r="E913" s="66"/>
      <c r="F913" s="66"/>
    </row>
    <row r="914" ht="15.75" customHeight="1">
      <c r="C914" s="66"/>
      <c r="D914" s="66"/>
      <c r="E914" s="66"/>
      <c r="F914" s="66"/>
    </row>
    <row r="915" ht="15.75" customHeight="1">
      <c r="C915" s="66"/>
      <c r="D915" s="66"/>
      <c r="E915" s="66"/>
      <c r="F915" s="66"/>
    </row>
    <row r="916" ht="15.75" customHeight="1">
      <c r="C916" s="66"/>
      <c r="D916" s="66"/>
      <c r="E916" s="66"/>
      <c r="F916" s="66"/>
    </row>
    <row r="917" ht="15.75" customHeight="1">
      <c r="C917" s="66"/>
      <c r="D917" s="66"/>
      <c r="E917" s="66"/>
      <c r="F917" s="66"/>
    </row>
    <row r="918" ht="15.75" customHeight="1">
      <c r="C918" s="66"/>
      <c r="D918" s="66"/>
      <c r="E918" s="66"/>
      <c r="F918" s="66"/>
    </row>
    <row r="919" ht="15.75" customHeight="1">
      <c r="C919" s="66"/>
      <c r="D919" s="66"/>
      <c r="E919" s="66"/>
      <c r="F919" s="66"/>
    </row>
    <row r="920" ht="15.75" customHeight="1">
      <c r="C920" s="66"/>
      <c r="D920" s="66"/>
      <c r="E920" s="66"/>
      <c r="F920" s="66"/>
    </row>
    <row r="921" ht="15.75" customHeight="1">
      <c r="C921" s="66"/>
      <c r="D921" s="66"/>
      <c r="E921" s="66"/>
      <c r="F921" s="66"/>
    </row>
    <row r="922" ht="15.75" customHeight="1">
      <c r="C922" s="66"/>
      <c r="D922" s="66"/>
      <c r="E922" s="66"/>
      <c r="F922" s="66"/>
    </row>
    <row r="923" ht="15.75" customHeight="1">
      <c r="C923" s="66"/>
      <c r="D923" s="66"/>
      <c r="E923" s="66"/>
      <c r="F923" s="66"/>
    </row>
    <row r="924" ht="15.75" customHeight="1">
      <c r="C924" s="66"/>
      <c r="D924" s="66"/>
      <c r="E924" s="66"/>
      <c r="F924" s="66"/>
    </row>
    <row r="925" ht="15.75" customHeight="1">
      <c r="C925" s="66"/>
      <c r="D925" s="66"/>
      <c r="E925" s="66"/>
      <c r="F925" s="66"/>
    </row>
    <row r="926" ht="15.75" customHeight="1">
      <c r="C926" s="66"/>
      <c r="D926" s="66"/>
      <c r="E926" s="66"/>
      <c r="F926" s="66"/>
    </row>
    <row r="927" ht="15.75" customHeight="1">
      <c r="C927" s="66"/>
      <c r="D927" s="66"/>
      <c r="E927" s="66"/>
      <c r="F927" s="66"/>
    </row>
    <row r="928" ht="15.75" customHeight="1">
      <c r="C928" s="66"/>
      <c r="D928" s="66"/>
      <c r="E928" s="66"/>
      <c r="F928" s="66"/>
    </row>
    <row r="929" ht="15.75" customHeight="1">
      <c r="C929" s="66"/>
      <c r="D929" s="66"/>
      <c r="E929" s="66"/>
      <c r="F929" s="66"/>
    </row>
    <row r="930" ht="15.75" customHeight="1">
      <c r="C930" s="66"/>
      <c r="D930" s="66"/>
      <c r="E930" s="66"/>
      <c r="F930" s="66"/>
    </row>
    <row r="931" ht="15.75" customHeight="1">
      <c r="C931" s="66"/>
      <c r="D931" s="66"/>
      <c r="E931" s="66"/>
      <c r="F931" s="66"/>
    </row>
    <row r="932" ht="15.75" customHeight="1">
      <c r="C932" s="66"/>
      <c r="D932" s="66"/>
      <c r="E932" s="66"/>
      <c r="F932" s="66"/>
    </row>
    <row r="933" ht="15.75" customHeight="1">
      <c r="C933" s="66"/>
      <c r="D933" s="66"/>
      <c r="E933" s="66"/>
      <c r="F933" s="66"/>
    </row>
    <row r="934" ht="15.75" customHeight="1">
      <c r="C934" s="66"/>
      <c r="D934" s="66"/>
      <c r="E934" s="66"/>
      <c r="F934" s="66"/>
    </row>
    <row r="935" ht="15.75" customHeight="1">
      <c r="C935" s="66"/>
      <c r="D935" s="66"/>
      <c r="E935" s="66"/>
      <c r="F935" s="66"/>
    </row>
    <row r="936" ht="15.75" customHeight="1">
      <c r="C936" s="66"/>
      <c r="D936" s="66"/>
      <c r="E936" s="66"/>
      <c r="F936" s="66"/>
    </row>
    <row r="937" ht="15.75" customHeight="1">
      <c r="C937" s="66"/>
      <c r="D937" s="66"/>
      <c r="E937" s="66"/>
      <c r="F937" s="66"/>
    </row>
    <row r="938" ht="15.75" customHeight="1">
      <c r="C938" s="66"/>
      <c r="D938" s="66"/>
      <c r="E938" s="66"/>
      <c r="F938" s="66"/>
    </row>
    <row r="939" ht="15.75" customHeight="1">
      <c r="C939" s="66"/>
      <c r="D939" s="66"/>
      <c r="E939" s="66"/>
      <c r="F939" s="66"/>
    </row>
    <row r="940" ht="15.75" customHeight="1">
      <c r="C940" s="66"/>
      <c r="D940" s="66"/>
      <c r="E940" s="66"/>
      <c r="F940" s="66"/>
    </row>
    <row r="941" ht="15.75" customHeight="1">
      <c r="C941" s="66"/>
      <c r="D941" s="66"/>
      <c r="E941" s="66"/>
      <c r="F941" s="66"/>
    </row>
    <row r="942" ht="15.75" customHeight="1">
      <c r="C942" s="66"/>
      <c r="D942" s="66"/>
      <c r="E942" s="66"/>
      <c r="F942" s="66"/>
    </row>
    <row r="943" ht="15.75" customHeight="1">
      <c r="C943" s="66"/>
      <c r="D943" s="66"/>
      <c r="E943" s="66"/>
      <c r="F943" s="66"/>
    </row>
    <row r="944" ht="15.75" customHeight="1">
      <c r="C944" s="66"/>
      <c r="D944" s="66"/>
      <c r="E944" s="66"/>
      <c r="F944" s="66"/>
    </row>
    <row r="945" ht="15.75" customHeight="1">
      <c r="C945" s="66"/>
      <c r="D945" s="66"/>
      <c r="E945" s="66"/>
      <c r="F945" s="66"/>
    </row>
    <row r="946" ht="15.75" customHeight="1">
      <c r="C946" s="66"/>
      <c r="D946" s="66"/>
      <c r="E946" s="66"/>
      <c r="F946" s="66"/>
    </row>
    <row r="947" ht="15.75" customHeight="1">
      <c r="C947" s="66"/>
      <c r="D947" s="66"/>
      <c r="E947" s="66"/>
      <c r="F947" s="66"/>
    </row>
    <row r="948" ht="15.75" customHeight="1">
      <c r="C948" s="66"/>
      <c r="D948" s="66"/>
      <c r="E948" s="66"/>
      <c r="F948" s="66"/>
    </row>
    <row r="949" ht="15.75" customHeight="1">
      <c r="C949" s="66"/>
      <c r="D949" s="66"/>
      <c r="E949" s="66"/>
      <c r="F949" s="66"/>
    </row>
    <row r="950" ht="15.75" customHeight="1">
      <c r="C950" s="66"/>
      <c r="D950" s="66"/>
      <c r="E950" s="66"/>
      <c r="F950" s="66"/>
    </row>
    <row r="951" ht="15.75" customHeight="1">
      <c r="C951" s="66"/>
      <c r="D951" s="66"/>
      <c r="E951" s="66"/>
      <c r="F951" s="66"/>
    </row>
    <row r="952" ht="15.75" customHeight="1">
      <c r="C952" s="66"/>
      <c r="D952" s="66"/>
      <c r="E952" s="66"/>
      <c r="F952" s="66"/>
    </row>
    <row r="953" ht="15.75" customHeight="1">
      <c r="C953" s="66"/>
      <c r="D953" s="66"/>
      <c r="E953" s="66"/>
      <c r="F953" s="66"/>
    </row>
    <row r="954" ht="15.75" customHeight="1">
      <c r="C954" s="66"/>
      <c r="D954" s="66"/>
      <c r="E954" s="66"/>
      <c r="F954" s="66"/>
    </row>
    <row r="955" ht="15.75" customHeight="1">
      <c r="C955" s="66"/>
      <c r="D955" s="66"/>
      <c r="E955" s="66"/>
      <c r="F955" s="66"/>
    </row>
    <row r="956" ht="15.75" customHeight="1">
      <c r="C956" s="66"/>
      <c r="D956" s="66"/>
      <c r="E956" s="66"/>
      <c r="F956" s="66"/>
    </row>
    <row r="957" ht="15.75" customHeight="1">
      <c r="C957" s="66"/>
      <c r="D957" s="66"/>
      <c r="E957" s="66"/>
      <c r="F957" s="66"/>
    </row>
    <row r="958" ht="15.75" customHeight="1">
      <c r="C958" s="66"/>
      <c r="D958" s="66"/>
      <c r="E958" s="66"/>
      <c r="F958" s="66"/>
    </row>
    <row r="959" ht="15.75" customHeight="1">
      <c r="C959" s="66"/>
      <c r="D959" s="66"/>
      <c r="E959" s="66"/>
      <c r="F959" s="66"/>
    </row>
    <row r="960" ht="15.75" customHeight="1">
      <c r="C960" s="66"/>
      <c r="D960" s="66"/>
      <c r="E960" s="66"/>
      <c r="F960" s="66"/>
    </row>
    <row r="961" ht="15.75" customHeight="1">
      <c r="C961" s="66"/>
      <c r="D961" s="66"/>
      <c r="E961" s="66"/>
      <c r="F961" s="66"/>
    </row>
    <row r="962" ht="15.75" customHeight="1">
      <c r="C962" s="66"/>
      <c r="D962" s="66"/>
      <c r="E962" s="66"/>
      <c r="F962" s="66"/>
    </row>
    <row r="963" ht="15.75" customHeight="1">
      <c r="C963" s="66"/>
      <c r="D963" s="66"/>
      <c r="E963" s="66"/>
      <c r="F963" s="66"/>
    </row>
    <row r="964" ht="15.75" customHeight="1">
      <c r="C964" s="66"/>
      <c r="D964" s="66"/>
      <c r="E964" s="66"/>
      <c r="F964" s="66"/>
    </row>
    <row r="965" ht="15.75" customHeight="1">
      <c r="C965" s="66"/>
      <c r="D965" s="66"/>
      <c r="E965" s="66"/>
      <c r="F965" s="66"/>
    </row>
    <row r="966" ht="15.75" customHeight="1">
      <c r="C966" s="66"/>
      <c r="D966" s="66"/>
      <c r="E966" s="66"/>
      <c r="F966" s="66"/>
    </row>
    <row r="967" ht="15.75" customHeight="1">
      <c r="C967" s="66"/>
      <c r="D967" s="66"/>
      <c r="E967" s="66"/>
      <c r="F967" s="66"/>
    </row>
    <row r="968" ht="15.75" customHeight="1">
      <c r="C968" s="66"/>
      <c r="D968" s="66"/>
      <c r="E968" s="66"/>
      <c r="F968" s="66"/>
    </row>
    <row r="969" ht="15.75" customHeight="1">
      <c r="C969" s="66"/>
      <c r="D969" s="66"/>
      <c r="E969" s="66"/>
      <c r="F969" s="66"/>
    </row>
    <row r="970" ht="15.75" customHeight="1">
      <c r="C970" s="66"/>
      <c r="D970" s="66"/>
      <c r="E970" s="66"/>
      <c r="F970" s="66"/>
    </row>
    <row r="971" ht="15.75" customHeight="1">
      <c r="C971" s="66"/>
      <c r="D971" s="66"/>
      <c r="E971" s="66"/>
      <c r="F971" s="66"/>
    </row>
    <row r="972" ht="15.75" customHeight="1">
      <c r="C972" s="66"/>
      <c r="D972" s="66"/>
      <c r="E972" s="66"/>
      <c r="F972" s="66"/>
    </row>
    <row r="973" ht="15.75" customHeight="1">
      <c r="C973" s="66"/>
      <c r="D973" s="66"/>
      <c r="E973" s="66"/>
      <c r="F973" s="66"/>
    </row>
    <row r="974" ht="15.75" customHeight="1">
      <c r="C974" s="66"/>
      <c r="D974" s="66"/>
      <c r="E974" s="66"/>
      <c r="F974" s="66"/>
    </row>
    <row r="975" ht="15.75" customHeight="1">
      <c r="C975" s="66"/>
      <c r="D975" s="66"/>
      <c r="E975" s="66"/>
      <c r="F975" s="66"/>
    </row>
    <row r="976" ht="15.75" customHeight="1">
      <c r="C976" s="66"/>
      <c r="D976" s="66"/>
      <c r="E976" s="66"/>
      <c r="F976" s="66"/>
    </row>
    <row r="977" ht="15.75" customHeight="1">
      <c r="C977" s="66"/>
      <c r="D977" s="66"/>
      <c r="E977" s="66"/>
      <c r="F977" s="66"/>
    </row>
    <row r="978" ht="15.75" customHeight="1">
      <c r="C978" s="66"/>
      <c r="D978" s="66"/>
      <c r="E978" s="66"/>
      <c r="F978" s="66"/>
    </row>
    <row r="979" ht="15.75" customHeight="1">
      <c r="C979" s="66"/>
      <c r="D979" s="66"/>
      <c r="E979" s="66"/>
      <c r="F979" s="66"/>
    </row>
    <row r="980" ht="15.75" customHeight="1">
      <c r="C980" s="66"/>
      <c r="D980" s="66"/>
      <c r="E980" s="66"/>
      <c r="F980" s="66"/>
    </row>
    <row r="981" ht="15.75" customHeight="1">
      <c r="C981" s="66"/>
      <c r="D981" s="66"/>
      <c r="E981" s="66"/>
      <c r="F981" s="66"/>
    </row>
    <row r="982" ht="15.75" customHeight="1">
      <c r="C982" s="66"/>
      <c r="D982" s="66"/>
      <c r="E982" s="66"/>
      <c r="F982" s="66"/>
    </row>
    <row r="983" ht="15.75" customHeight="1">
      <c r="C983" s="66"/>
      <c r="D983" s="66"/>
      <c r="E983" s="66"/>
      <c r="F983" s="66"/>
    </row>
    <row r="984" ht="15.75" customHeight="1">
      <c r="C984" s="66"/>
      <c r="D984" s="66"/>
      <c r="E984" s="66"/>
      <c r="F984" s="66"/>
    </row>
    <row r="985" ht="15.75" customHeight="1">
      <c r="C985" s="66"/>
      <c r="D985" s="66"/>
      <c r="E985" s="66"/>
      <c r="F985" s="66"/>
    </row>
    <row r="986" ht="15.75" customHeight="1">
      <c r="C986" s="66"/>
      <c r="D986" s="66"/>
      <c r="E986" s="66"/>
      <c r="F986" s="66"/>
    </row>
    <row r="987" ht="15.75" customHeight="1">
      <c r="C987" s="66"/>
      <c r="D987" s="66"/>
      <c r="E987" s="66"/>
      <c r="F987" s="66"/>
    </row>
    <row r="988" ht="15.75" customHeight="1">
      <c r="C988" s="66"/>
      <c r="D988" s="66"/>
      <c r="E988" s="66"/>
      <c r="F988" s="66"/>
    </row>
    <row r="989" ht="15.75" customHeight="1">
      <c r="C989" s="66"/>
      <c r="D989" s="66"/>
      <c r="E989" s="66"/>
      <c r="F989" s="66"/>
    </row>
    <row r="990" ht="15.75" customHeight="1">
      <c r="C990" s="66"/>
      <c r="D990" s="66"/>
      <c r="E990" s="66"/>
      <c r="F990" s="66"/>
    </row>
    <row r="991" ht="15.75" customHeight="1">
      <c r="C991" s="66"/>
      <c r="D991" s="66"/>
      <c r="E991" s="66"/>
      <c r="F991" s="66"/>
    </row>
    <row r="992" ht="15.75" customHeight="1">
      <c r="C992" s="66"/>
      <c r="D992" s="66"/>
      <c r="E992" s="66"/>
      <c r="F992" s="66"/>
    </row>
    <row r="993" ht="15.75" customHeight="1">
      <c r="C993" s="66"/>
      <c r="D993" s="66"/>
      <c r="E993" s="66"/>
      <c r="F993" s="66"/>
    </row>
    <row r="994" ht="15.75" customHeight="1">
      <c r="C994" s="66"/>
      <c r="D994" s="66"/>
      <c r="E994" s="66"/>
      <c r="F994" s="66"/>
    </row>
    <row r="995" ht="15.75" customHeight="1">
      <c r="C995" s="66"/>
      <c r="D995" s="66"/>
      <c r="E995" s="66"/>
      <c r="F995" s="66"/>
    </row>
    <row r="996" ht="15.75" customHeight="1">
      <c r="C996" s="66"/>
      <c r="D996" s="66"/>
      <c r="E996" s="66"/>
      <c r="F996" s="66"/>
    </row>
    <row r="997" ht="15.75" customHeight="1">
      <c r="C997" s="66"/>
      <c r="D997" s="66"/>
      <c r="E997" s="66"/>
      <c r="F997" s="66"/>
    </row>
    <row r="998" ht="15.75" customHeight="1">
      <c r="C998" s="66"/>
      <c r="D998" s="66"/>
      <c r="E998" s="66"/>
      <c r="F998" s="66"/>
    </row>
    <row r="999" ht="15.75" customHeight="1">
      <c r="C999" s="66"/>
      <c r="D999" s="66"/>
      <c r="E999" s="66"/>
      <c r="F999" s="66"/>
    </row>
    <row r="1000" ht="15.75" customHeight="1">
      <c r="C1000" s="66"/>
      <c r="D1000" s="66"/>
      <c r="E1000" s="66"/>
      <c r="F1000" s="66"/>
    </row>
  </sheetData>
  <mergeCells count="4">
    <mergeCell ref="B32:D32"/>
    <mergeCell ref="E32:F32"/>
    <mergeCell ref="B23:D23"/>
    <mergeCell ref="E23:F23"/>
  </mergeCells>
  <printOptions/>
  <pageMargins bottom="0.787401575" footer="0.0" header="0.0" left="0.511811024" right="0.511811024" top="0.7874015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4" width="7.63"/>
    <col customWidth="1" min="5" max="5" width="12.88"/>
    <col customWidth="1" min="6" max="8" width="7.63"/>
    <col customWidth="1" min="9" max="9" width="14.0"/>
    <col customWidth="1" min="10" max="12" width="7.63"/>
    <col customWidth="1" min="13" max="13" width="12.88"/>
    <col customWidth="1" min="14" max="26" width="7.63"/>
  </cols>
  <sheetData>
    <row r="1" ht="31.5" customHeight="1">
      <c r="A1" s="126" t="s">
        <v>257</v>
      </c>
      <c r="B1" s="127"/>
      <c r="C1" s="128" t="s">
        <v>258</v>
      </c>
      <c r="D1" s="129" t="s">
        <v>259</v>
      </c>
      <c r="E1" s="126" t="s">
        <v>260</v>
      </c>
      <c r="F1" s="127"/>
      <c r="G1" s="128" t="s">
        <v>258</v>
      </c>
      <c r="H1" s="129" t="s">
        <v>259</v>
      </c>
      <c r="I1" s="126" t="s">
        <v>262</v>
      </c>
      <c r="J1" s="127"/>
      <c r="K1" s="128" t="s">
        <v>258</v>
      </c>
      <c r="L1" s="129" t="s">
        <v>259</v>
      </c>
      <c r="M1" s="126" t="s">
        <v>263</v>
      </c>
      <c r="N1" s="127"/>
      <c r="O1" s="128" t="s">
        <v>258</v>
      </c>
      <c r="P1" s="129" t="s">
        <v>259</v>
      </c>
    </row>
    <row r="2">
      <c r="A2" s="130" t="s">
        <v>264</v>
      </c>
      <c r="B2" s="130" t="s">
        <v>200</v>
      </c>
      <c r="C2" s="130"/>
      <c r="D2" s="131"/>
      <c r="E2" s="130" t="s">
        <v>264</v>
      </c>
      <c r="F2" s="130" t="s">
        <v>200</v>
      </c>
      <c r="G2" s="130"/>
      <c r="H2" s="131"/>
      <c r="I2" s="130" t="s">
        <v>264</v>
      </c>
      <c r="J2" s="130" t="s">
        <v>200</v>
      </c>
      <c r="K2" s="130"/>
      <c r="L2" s="131"/>
      <c r="M2" s="130" t="s">
        <v>264</v>
      </c>
      <c r="N2" s="130" t="s">
        <v>200</v>
      </c>
      <c r="O2" s="130"/>
      <c r="P2" s="131"/>
    </row>
    <row r="3">
      <c r="A3" s="132" t="s">
        <v>265</v>
      </c>
      <c r="B3" s="132">
        <v>8.0</v>
      </c>
      <c r="C3" s="132">
        <v>0.0</v>
      </c>
      <c r="D3" s="133">
        <f t="shared" ref="D3:D8" si="1">B3-C3</f>
        <v>8</v>
      </c>
      <c r="E3" s="132" t="s">
        <v>62</v>
      </c>
      <c r="F3" s="132">
        <v>12.0</v>
      </c>
      <c r="G3" s="132">
        <v>17.0</v>
      </c>
      <c r="H3" s="133">
        <f t="shared" ref="H3:H8" si="2">F3-G3</f>
        <v>-5</v>
      </c>
      <c r="I3" s="134" t="s">
        <v>49</v>
      </c>
      <c r="J3" s="132">
        <v>4.0</v>
      </c>
      <c r="K3" s="132">
        <v>2.0</v>
      </c>
      <c r="L3" s="133">
        <f t="shared" ref="L3:L8" si="3">J3-K3</f>
        <v>2</v>
      </c>
      <c r="M3" s="135" t="s">
        <v>267</v>
      </c>
      <c r="N3" s="132">
        <v>14.0</v>
      </c>
      <c r="O3" s="132">
        <v>8.0</v>
      </c>
      <c r="P3" s="133">
        <f t="shared" ref="P3:P8" si="4">N3-O3</f>
        <v>6</v>
      </c>
    </row>
    <row r="4">
      <c r="A4" s="132" t="s">
        <v>269</v>
      </c>
      <c r="B4" s="132">
        <v>5.0</v>
      </c>
      <c r="C4" s="132">
        <v>0.0</v>
      </c>
      <c r="D4" s="133">
        <f t="shared" si="1"/>
        <v>5</v>
      </c>
      <c r="E4" s="132" t="s">
        <v>270</v>
      </c>
      <c r="F4" s="132">
        <v>19.0</v>
      </c>
      <c r="G4" s="132">
        <v>0.0</v>
      </c>
      <c r="H4" s="133">
        <f t="shared" si="2"/>
        <v>19</v>
      </c>
      <c r="I4" s="136" t="s">
        <v>271</v>
      </c>
      <c r="J4" s="132">
        <v>10.0</v>
      </c>
      <c r="K4" s="132">
        <v>0.0</v>
      </c>
      <c r="L4" s="133">
        <f t="shared" si="3"/>
        <v>10</v>
      </c>
      <c r="M4" s="135" t="s">
        <v>272</v>
      </c>
      <c r="N4" s="132">
        <v>13.0</v>
      </c>
      <c r="O4" s="132">
        <v>14.0</v>
      </c>
      <c r="P4" s="133">
        <f t="shared" si="4"/>
        <v>-1</v>
      </c>
    </row>
    <row r="5">
      <c r="A5" s="132" t="s">
        <v>273</v>
      </c>
      <c r="B5" s="132">
        <v>5.0</v>
      </c>
      <c r="C5" s="132">
        <v>0.0</v>
      </c>
      <c r="D5" s="133">
        <f t="shared" si="1"/>
        <v>5</v>
      </c>
      <c r="E5" s="132" t="s">
        <v>274</v>
      </c>
      <c r="F5" s="132">
        <v>6.0</v>
      </c>
      <c r="G5" s="132">
        <v>3.0</v>
      </c>
      <c r="H5" s="133">
        <f t="shared" si="2"/>
        <v>3</v>
      </c>
      <c r="I5" s="136" t="s">
        <v>275</v>
      </c>
      <c r="J5" s="132">
        <v>10.0</v>
      </c>
      <c r="K5" s="132">
        <v>11.0</v>
      </c>
      <c r="L5" s="133">
        <f t="shared" si="3"/>
        <v>-1</v>
      </c>
      <c r="M5" s="135" t="s">
        <v>276</v>
      </c>
      <c r="N5" s="132">
        <v>14.0</v>
      </c>
      <c r="O5" s="132">
        <v>0.0</v>
      </c>
      <c r="P5" s="133">
        <f t="shared" si="4"/>
        <v>14</v>
      </c>
    </row>
    <row r="6">
      <c r="A6" s="132" t="s">
        <v>77</v>
      </c>
      <c r="B6" s="132">
        <v>5.0</v>
      </c>
      <c r="C6" s="132">
        <v>0.0</v>
      </c>
      <c r="D6" s="133">
        <f t="shared" si="1"/>
        <v>5</v>
      </c>
      <c r="E6" s="132" t="s">
        <v>93</v>
      </c>
      <c r="F6" s="132">
        <v>8.0</v>
      </c>
      <c r="G6" s="132">
        <v>3.0</v>
      </c>
      <c r="H6" s="133">
        <f t="shared" si="2"/>
        <v>5</v>
      </c>
      <c r="I6" s="136" t="s">
        <v>154</v>
      </c>
      <c r="J6" s="132">
        <v>6.0</v>
      </c>
      <c r="K6" s="132">
        <v>7.0</v>
      </c>
      <c r="L6" s="133">
        <f t="shared" si="3"/>
        <v>-1</v>
      </c>
      <c r="M6" s="132" t="s">
        <v>278</v>
      </c>
      <c r="N6" s="132" t="s">
        <v>279</v>
      </c>
      <c r="O6" s="132">
        <v>0.0</v>
      </c>
      <c r="P6" s="133" t="str">
        <f t="shared" si="4"/>
        <v>#VALUE!</v>
      </c>
    </row>
    <row r="7">
      <c r="A7" s="132" t="s">
        <v>97</v>
      </c>
      <c r="B7" s="132">
        <v>5.0</v>
      </c>
      <c r="C7" s="132">
        <v>8.0</v>
      </c>
      <c r="D7" s="133">
        <f t="shared" si="1"/>
        <v>-3</v>
      </c>
      <c r="E7" s="132" t="s">
        <v>280</v>
      </c>
      <c r="F7" s="132">
        <v>25.0</v>
      </c>
      <c r="G7" s="132">
        <v>16.0</v>
      </c>
      <c r="H7" s="133">
        <f t="shared" si="2"/>
        <v>9</v>
      </c>
      <c r="I7" s="136" t="s">
        <v>74</v>
      </c>
      <c r="J7" s="132">
        <v>7.0</v>
      </c>
      <c r="K7" s="132">
        <v>9.0</v>
      </c>
      <c r="L7" s="133">
        <f t="shared" si="3"/>
        <v>-2</v>
      </c>
      <c r="M7" s="132" t="s">
        <v>281</v>
      </c>
      <c r="N7" s="132" t="s">
        <v>279</v>
      </c>
      <c r="O7" s="132">
        <v>0.0</v>
      </c>
      <c r="P7" s="133" t="str">
        <f t="shared" si="4"/>
        <v>#VALUE!</v>
      </c>
    </row>
    <row r="8">
      <c r="A8" s="130" t="s">
        <v>282</v>
      </c>
      <c r="B8" s="130">
        <f t="shared" ref="B8:C8" si="5">SUM(B3:B7)</f>
        <v>28</v>
      </c>
      <c r="C8" s="130">
        <f t="shared" si="5"/>
        <v>8</v>
      </c>
      <c r="D8" s="133">
        <f t="shared" si="1"/>
        <v>20</v>
      </c>
      <c r="E8" s="130" t="s">
        <v>282</v>
      </c>
      <c r="F8" s="130">
        <f t="shared" ref="F8:G8" si="6">SUM(F3:F7)</f>
        <v>70</v>
      </c>
      <c r="G8" s="130">
        <f t="shared" si="6"/>
        <v>39</v>
      </c>
      <c r="H8" s="133">
        <f t="shared" si="2"/>
        <v>31</v>
      </c>
      <c r="I8" s="137" t="s">
        <v>282</v>
      </c>
      <c r="J8" s="130">
        <f t="shared" ref="J8:K8" si="7">SUM(J3:J7)</f>
        <v>37</v>
      </c>
      <c r="K8" s="130">
        <f t="shared" si="7"/>
        <v>29</v>
      </c>
      <c r="L8" s="133">
        <f t="shared" si="3"/>
        <v>8</v>
      </c>
      <c r="M8" s="137" t="s">
        <v>282</v>
      </c>
      <c r="N8" s="130">
        <f>SUM(N3:N5)</f>
        <v>41</v>
      </c>
      <c r="O8" s="130">
        <f>SUM(O3:O7)</f>
        <v>22</v>
      </c>
      <c r="P8" s="133">
        <f t="shared" si="4"/>
        <v>19</v>
      </c>
    </row>
    <row r="10">
      <c r="A10" s="138" t="s">
        <v>284</v>
      </c>
      <c r="B10" s="138">
        <f>SUM(B8,F8,J8,N8)</f>
        <v>176</v>
      </c>
      <c r="C10" s="138"/>
      <c r="D10" s="138"/>
    </row>
    <row r="11">
      <c r="A11" s="62" t="s">
        <v>259</v>
      </c>
      <c r="B11" s="62">
        <f>D8+H8+L8+P8</f>
        <v>78</v>
      </c>
    </row>
    <row r="15">
      <c r="A15" s="139"/>
    </row>
    <row r="16">
      <c r="A16" s="140"/>
    </row>
    <row r="17">
      <c r="A17" s="140"/>
    </row>
    <row r="18">
      <c r="A18" s="140"/>
    </row>
    <row r="19">
      <c r="A19" s="140"/>
    </row>
    <row r="20">
      <c r="A20" s="140"/>
    </row>
    <row r="21" ht="15.75" customHeight="1">
      <c r="A21" s="141"/>
    </row>
    <row r="22" ht="15.75" customHeight="1">
      <c r="A22" s="141"/>
    </row>
    <row r="23" ht="15.75" customHeight="1">
      <c r="A23" s="14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E1:F1"/>
    <mergeCell ref="I1:J1"/>
    <mergeCell ref="M1:N1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7.38"/>
    <col customWidth="1" min="4" max="4" width="20.75"/>
    <col customWidth="1" min="5" max="5" width="9.0"/>
    <col customWidth="1" min="6" max="6" width="9.88"/>
    <col customWidth="1" min="7" max="26" width="7.63"/>
  </cols>
  <sheetData>
    <row r="1">
      <c r="A1" s="14">
        <v>327475.0</v>
      </c>
      <c r="B1" s="14" t="s">
        <v>287</v>
      </c>
      <c r="C1" s="14" t="s">
        <v>148</v>
      </c>
      <c r="D1" s="14" t="s">
        <v>149</v>
      </c>
      <c r="E1" s="142" t="s">
        <v>289</v>
      </c>
      <c r="F1" s="142" t="s">
        <v>290</v>
      </c>
    </row>
    <row r="2">
      <c r="A2" s="14">
        <v>327552.0</v>
      </c>
      <c r="B2" s="14" t="s">
        <v>287</v>
      </c>
      <c r="C2" s="14" t="s">
        <v>283</v>
      </c>
      <c r="D2" s="14" t="s">
        <v>149</v>
      </c>
      <c r="E2" s="142" t="s">
        <v>291</v>
      </c>
      <c r="F2" s="142" t="s">
        <v>292</v>
      </c>
    </row>
    <row r="3">
      <c r="A3" s="14">
        <v>328257.0</v>
      </c>
      <c r="B3" s="14" t="s">
        <v>287</v>
      </c>
      <c r="C3" s="14" t="s">
        <v>293</v>
      </c>
      <c r="D3" s="14" t="s">
        <v>149</v>
      </c>
      <c r="E3" s="142" t="s">
        <v>294</v>
      </c>
      <c r="F3" s="142" t="s">
        <v>295</v>
      </c>
    </row>
    <row r="4">
      <c r="A4" s="14">
        <v>326349.0</v>
      </c>
      <c r="B4" s="14" t="s">
        <v>287</v>
      </c>
      <c r="C4" s="14" t="s">
        <v>296</v>
      </c>
      <c r="D4" s="14" t="s">
        <v>149</v>
      </c>
      <c r="E4" s="142" t="s">
        <v>297</v>
      </c>
      <c r="F4" s="142" t="s">
        <v>298</v>
      </c>
    </row>
    <row r="5">
      <c r="A5" s="14">
        <v>328414.0</v>
      </c>
      <c r="B5" s="14" t="s">
        <v>287</v>
      </c>
      <c r="C5" s="14" t="s">
        <v>234</v>
      </c>
      <c r="D5" s="14" t="s">
        <v>149</v>
      </c>
      <c r="E5" s="142" t="s">
        <v>299</v>
      </c>
      <c r="F5" s="142" t="s">
        <v>300</v>
      </c>
    </row>
    <row r="6">
      <c r="A6" s="14">
        <v>328418.0</v>
      </c>
      <c r="B6" s="14" t="s">
        <v>287</v>
      </c>
      <c r="C6" s="14" t="s">
        <v>235</v>
      </c>
      <c r="D6" s="14" t="s">
        <v>149</v>
      </c>
      <c r="E6" s="142" t="s">
        <v>301</v>
      </c>
      <c r="F6" s="142" t="s">
        <v>302</v>
      </c>
    </row>
    <row r="7">
      <c r="A7" s="14">
        <v>328419.0</v>
      </c>
      <c r="B7" s="14" t="s">
        <v>287</v>
      </c>
      <c r="C7" s="14" t="s">
        <v>236</v>
      </c>
      <c r="D7" s="14" t="s">
        <v>149</v>
      </c>
      <c r="E7" s="142" t="s">
        <v>304</v>
      </c>
      <c r="F7" s="142" t="s">
        <v>305</v>
      </c>
    </row>
    <row r="8">
      <c r="A8" s="14">
        <v>320004.0</v>
      </c>
      <c r="B8" s="14" t="s">
        <v>287</v>
      </c>
      <c r="C8" s="14" t="s">
        <v>306</v>
      </c>
      <c r="D8" s="14" t="s">
        <v>149</v>
      </c>
      <c r="E8" s="142" t="s">
        <v>307</v>
      </c>
      <c r="F8" s="142" t="s">
        <v>308</v>
      </c>
    </row>
    <row r="9">
      <c r="A9" s="14">
        <v>326854.0</v>
      </c>
      <c r="B9" s="14" t="s">
        <v>287</v>
      </c>
      <c r="C9" s="14" t="s">
        <v>309</v>
      </c>
      <c r="D9" s="14" t="s">
        <v>149</v>
      </c>
      <c r="E9" s="142" t="s">
        <v>310</v>
      </c>
      <c r="F9" s="142" t="s">
        <v>311</v>
      </c>
    </row>
    <row r="10">
      <c r="A10" s="14">
        <v>328049.0</v>
      </c>
      <c r="B10" s="14" t="s">
        <v>287</v>
      </c>
      <c r="C10" s="14" t="s">
        <v>159</v>
      </c>
      <c r="D10" s="14" t="s">
        <v>160</v>
      </c>
      <c r="E10" s="142" t="s">
        <v>312</v>
      </c>
      <c r="F10" s="142" t="s">
        <v>313</v>
      </c>
    </row>
    <row r="11">
      <c r="A11" s="14">
        <v>326825.0</v>
      </c>
      <c r="B11" s="14" t="s">
        <v>287</v>
      </c>
      <c r="C11" s="14" t="s">
        <v>314</v>
      </c>
      <c r="D11" s="14" t="s">
        <v>160</v>
      </c>
      <c r="E11" s="142" t="s">
        <v>315</v>
      </c>
      <c r="F11" s="142" t="s">
        <v>316</v>
      </c>
    </row>
    <row r="12">
      <c r="A12" s="14">
        <v>327256.0</v>
      </c>
      <c r="B12" s="14" t="s">
        <v>287</v>
      </c>
      <c r="C12" s="14" t="s">
        <v>317</v>
      </c>
      <c r="D12" s="14" t="s">
        <v>160</v>
      </c>
      <c r="E12" s="142" t="s">
        <v>318</v>
      </c>
      <c r="F12" s="142" t="s">
        <v>319</v>
      </c>
    </row>
    <row r="13">
      <c r="A13" s="14">
        <v>326447.0</v>
      </c>
      <c r="B13" s="14" t="s">
        <v>287</v>
      </c>
      <c r="C13" s="14" t="s">
        <v>320</v>
      </c>
      <c r="D13" s="14" t="s">
        <v>160</v>
      </c>
      <c r="E13" s="142" t="s">
        <v>321</v>
      </c>
      <c r="F13" s="142" t="s">
        <v>322</v>
      </c>
    </row>
    <row r="14">
      <c r="A14" s="14">
        <v>327490.0</v>
      </c>
      <c r="B14" s="14" t="s">
        <v>287</v>
      </c>
      <c r="C14" s="14" t="s">
        <v>323</v>
      </c>
      <c r="D14" s="14" t="s">
        <v>160</v>
      </c>
      <c r="E14" s="142" t="s">
        <v>324</v>
      </c>
      <c r="F14" s="142" t="s">
        <v>325</v>
      </c>
    </row>
    <row r="15">
      <c r="A15" s="143">
        <v>327119.0</v>
      </c>
      <c r="B15" s="14" t="s">
        <v>287</v>
      </c>
      <c r="C15" s="14" t="s">
        <v>327</v>
      </c>
      <c r="D15" s="14" t="s">
        <v>160</v>
      </c>
      <c r="E15" s="142" t="s">
        <v>328</v>
      </c>
      <c r="F15" s="142" t="s">
        <v>329</v>
      </c>
    </row>
    <row r="16">
      <c r="A16" s="14">
        <v>327054.0</v>
      </c>
      <c r="B16" s="14" t="s">
        <v>287</v>
      </c>
      <c r="C16" s="14" t="s">
        <v>54</v>
      </c>
      <c r="D16" s="14" t="s">
        <v>56</v>
      </c>
      <c r="E16" s="142" t="s">
        <v>330</v>
      </c>
      <c r="F16" s="142" t="s">
        <v>331</v>
      </c>
    </row>
    <row r="17">
      <c r="A17" s="14">
        <v>327435.0</v>
      </c>
      <c r="B17" s="14" t="s">
        <v>287</v>
      </c>
      <c r="C17" s="14" t="s">
        <v>143</v>
      </c>
      <c r="D17" s="14" t="s">
        <v>56</v>
      </c>
      <c r="E17" s="142" t="s">
        <v>332</v>
      </c>
      <c r="F17" s="142" t="s">
        <v>333</v>
      </c>
    </row>
    <row r="18">
      <c r="A18" s="14">
        <v>327334.0</v>
      </c>
      <c r="B18" s="14" t="s">
        <v>287</v>
      </c>
      <c r="C18" s="14" t="s">
        <v>75</v>
      </c>
      <c r="D18" s="14" t="s">
        <v>76</v>
      </c>
      <c r="E18" s="142" t="s">
        <v>334</v>
      </c>
      <c r="F18" s="142" t="s">
        <v>335</v>
      </c>
    </row>
    <row r="19">
      <c r="A19" s="14">
        <v>328250.0</v>
      </c>
      <c r="B19" s="14" t="s">
        <v>287</v>
      </c>
      <c r="C19" s="14" t="s">
        <v>193</v>
      </c>
      <c r="D19" s="14" t="s">
        <v>76</v>
      </c>
      <c r="E19" s="142" t="s">
        <v>336</v>
      </c>
      <c r="F19" s="142" t="s">
        <v>337</v>
      </c>
    </row>
    <row r="20">
      <c r="A20" s="14">
        <v>327378.0</v>
      </c>
      <c r="B20" s="14" t="s">
        <v>287</v>
      </c>
      <c r="C20" s="14" t="s">
        <v>137</v>
      </c>
      <c r="D20" s="14" t="s">
        <v>76</v>
      </c>
      <c r="E20" s="142" t="s">
        <v>338</v>
      </c>
      <c r="F20" s="142" t="s">
        <v>339</v>
      </c>
    </row>
    <row r="21" ht="15.75" customHeight="1">
      <c r="A21" s="14">
        <v>327389.0</v>
      </c>
      <c r="B21" s="14" t="s">
        <v>287</v>
      </c>
      <c r="C21" s="14" t="s">
        <v>138</v>
      </c>
      <c r="D21" s="14" t="s">
        <v>76</v>
      </c>
      <c r="E21" s="142" t="s">
        <v>340</v>
      </c>
      <c r="F21" s="142" t="s">
        <v>341</v>
      </c>
    </row>
    <row r="22" ht="15.75" customHeight="1">
      <c r="A22" s="14">
        <v>328151.0</v>
      </c>
      <c r="B22" s="14" t="s">
        <v>287</v>
      </c>
      <c r="C22" s="14" t="s">
        <v>343</v>
      </c>
      <c r="D22" s="14" t="s">
        <v>76</v>
      </c>
      <c r="E22" s="142" t="s">
        <v>344</v>
      </c>
      <c r="F22" s="142" t="s">
        <v>345</v>
      </c>
    </row>
    <row r="23" ht="15.75" customHeight="1">
      <c r="A23" s="14">
        <v>327881.0</v>
      </c>
      <c r="B23" s="14" t="s">
        <v>287</v>
      </c>
      <c r="C23" s="14" t="s">
        <v>252</v>
      </c>
      <c r="D23" s="14" t="s">
        <v>76</v>
      </c>
      <c r="E23" s="142" t="s">
        <v>346</v>
      </c>
      <c r="F23" s="142" t="s">
        <v>347</v>
      </c>
    </row>
    <row r="24" ht="15.75" customHeight="1">
      <c r="A24" s="14">
        <v>327207.0</v>
      </c>
      <c r="B24" s="14" t="s">
        <v>287</v>
      </c>
      <c r="C24" s="14" t="s">
        <v>348</v>
      </c>
      <c r="D24" s="14" t="s">
        <v>76</v>
      </c>
      <c r="E24" s="142" t="s">
        <v>349</v>
      </c>
      <c r="F24" s="142" t="s">
        <v>350</v>
      </c>
    </row>
    <row r="25" ht="15.75" customHeight="1">
      <c r="A25" s="14">
        <v>328233.0</v>
      </c>
      <c r="B25" s="14" t="s">
        <v>287</v>
      </c>
      <c r="C25" s="14" t="s">
        <v>182</v>
      </c>
      <c r="D25" s="14" t="s">
        <v>183</v>
      </c>
      <c r="E25" s="142" t="s">
        <v>351</v>
      </c>
      <c r="F25" s="142" t="s">
        <v>352</v>
      </c>
    </row>
    <row r="26" ht="15.75" customHeight="1">
      <c r="A26" s="14">
        <v>327576.0</v>
      </c>
      <c r="B26" s="14" t="s">
        <v>287</v>
      </c>
      <c r="C26" s="14" t="s">
        <v>94</v>
      </c>
      <c r="D26" s="14" t="s">
        <v>95</v>
      </c>
      <c r="E26" s="142" t="s">
        <v>353</v>
      </c>
      <c r="F26" s="142" t="s">
        <v>354</v>
      </c>
    </row>
    <row r="27" ht="15.75" customHeight="1">
      <c r="A27" s="14">
        <v>328020.0</v>
      </c>
      <c r="B27" s="14" t="s">
        <v>287</v>
      </c>
      <c r="C27" s="14" t="s">
        <v>156</v>
      </c>
      <c r="D27" s="14" t="s">
        <v>95</v>
      </c>
      <c r="E27" s="142" t="s">
        <v>355</v>
      </c>
      <c r="F27" s="142" t="s">
        <v>356</v>
      </c>
    </row>
    <row r="28" ht="15.75" customHeight="1">
      <c r="A28" s="14">
        <v>327523.0</v>
      </c>
      <c r="B28" s="14" t="s">
        <v>287</v>
      </c>
      <c r="C28" s="14" t="s">
        <v>268</v>
      </c>
      <c r="D28" s="14" t="s">
        <v>95</v>
      </c>
      <c r="E28" s="142" t="s">
        <v>357</v>
      </c>
      <c r="F28" s="142" t="s">
        <v>358</v>
      </c>
    </row>
    <row r="29" ht="15.75" customHeight="1">
      <c r="A29" s="14">
        <v>327547.0</v>
      </c>
      <c r="B29" s="14" t="s">
        <v>287</v>
      </c>
      <c r="C29" s="14" t="s">
        <v>83</v>
      </c>
      <c r="D29" s="14" t="s">
        <v>84</v>
      </c>
      <c r="E29" s="142" t="s">
        <v>359</v>
      </c>
      <c r="F29" s="142" t="s">
        <v>360</v>
      </c>
    </row>
    <row r="30" ht="15.75" customHeight="1">
      <c r="A30" s="14">
        <v>327554.0</v>
      </c>
      <c r="B30" s="14" t="s">
        <v>287</v>
      </c>
      <c r="C30" s="14" t="s">
        <v>89</v>
      </c>
      <c r="D30" s="14" t="s">
        <v>84</v>
      </c>
      <c r="E30" s="142" t="s">
        <v>362</v>
      </c>
      <c r="F30" s="142" t="s">
        <v>363</v>
      </c>
    </row>
    <row r="31" ht="15.75" customHeight="1">
      <c r="A31" s="14">
        <v>327560.0</v>
      </c>
      <c r="B31" s="14" t="s">
        <v>287</v>
      </c>
      <c r="C31" s="14" t="s">
        <v>90</v>
      </c>
      <c r="D31" s="14" t="s">
        <v>84</v>
      </c>
      <c r="E31" s="142" t="s">
        <v>364</v>
      </c>
      <c r="F31" s="142" t="s">
        <v>365</v>
      </c>
    </row>
    <row r="32" ht="15.75" customHeight="1">
      <c r="A32" s="14">
        <v>327570.0</v>
      </c>
      <c r="B32" s="14" t="s">
        <v>287</v>
      </c>
      <c r="C32" s="14" t="s">
        <v>91</v>
      </c>
      <c r="D32" s="14" t="s">
        <v>84</v>
      </c>
      <c r="E32" s="142" t="s">
        <v>366</v>
      </c>
      <c r="F32" s="142" t="s">
        <v>367</v>
      </c>
    </row>
    <row r="33" ht="15.75" customHeight="1">
      <c r="A33" s="14">
        <v>328186.0</v>
      </c>
      <c r="B33" s="14" t="s">
        <v>287</v>
      </c>
      <c r="C33" s="14" t="s">
        <v>176</v>
      </c>
      <c r="D33" s="14" t="s">
        <v>84</v>
      </c>
      <c r="E33" s="142" t="s">
        <v>368</v>
      </c>
      <c r="F33" s="142" t="s">
        <v>369</v>
      </c>
    </row>
    <row r="34" ht="15.75" customHeight="1">
      <c r="A34" s="14">
        <v>327340.0</v>
      </c>
      <c r="B34" s="14" t="s">
        <v>287</v>
      </c>
      <c r="C34" s="14" t="s">
        <v>370</v>
      </c>
      <c r="D34" s="14" t="s">
        <v>84</v>
      </c>
      <c r="E34" s="142" t="s">
        <v>371</v>
      </c>
      <c r="F34" s="142" t="s">
        <v>372</v>
      </c>
    </row>
    <row r="35" ht="15.75" customHeight="1">
      <c r="A35" s="14">
        <v>327441.0</v>
      </c>
      <c r="B35" s="14" t="s">
        <v>287</v>
      </c>
      <c r="C35" s="14" t="s">
        <v>144</v>
      </c>
      <c r="D35" s="14" t="s">
        <v>84</v>
      </c>
      <c r="E35" s="142" t="s">
        <v>373</v>
      </c>
      <c r="F35" s="142" t="s">
        <v>374</v>
      </c>
    </row>
    <row r="36" ht="15.75" customHeight="1">
      <c r="A36" s="14">
        <v>328035.0</v>
      </c>
      <c r="B36" s="14" t="s">
        <v>287</v>
      </c>
      <c r="C36" s="14" t="s">
        <v>288</v>
      </c>
      <c r="D36" s="14" t="s">
        <v>84</v>
      </c>
      <c r="E36" s="142" t="s">
        <v>375</v>
      </c>
      <c r="F36" s="142" t="s">
        <v>376</v>
      </c>
    </row>
    <row r="37" ht="15.75" customHeight="1">
      <c r="A37" s="14">
        <v>327899.0</v>
      </c>
      <c r="B37" s="14" t="s">
        <v>287</v>
      </c>
      <c r="C37" s="14" t="s">
        <v>219</v>
      </c>
      <c r="D37" s="14" t="s">
        <v>84</v>
      </c>
      <c r="E37" s="142" t="s">
        <v>377</v>
      </c>
      <c r="F37" s="142" t="s">
        <v>378</v>
      </c>
    </row>
    <row r="38" ht="15.75" customHeight="1">
      <c r="A38" s="14">
        <v>328343.0</v>
      </c>
      <c r="B38" s="14" t="s">
        <v>287</v>
      </c>
      <c r="C38" s="14" t="s">
        <v>229</v>
      </c>
      <c r="D38" s="14" t="s">
        <v>84</v>
      </c>
      <c r="E38" s="142" t="s">
        <v>380</v>
      </c>
      <c r="F38" s="142" t="s">
        <v>381</v>
      </c>
    </row>
    <row r="39" ht="15.75" customHeight="1">
      <c r="A39" s="14">
        <v>328344.0</v>
      </c>
      <c r="B39" s="14" t="s">
        <v>287</v>
      </c>
      <c r="C39" s="14" t="s">
        <v>230</v>
      </c>
      <c r="D39" s="14" t="s">
        <v>84</v>
      </c>
      <c r="E39" s="142" t="s">
        <v>382</v>
      </c>
      <c r="F39" s="142" t="s">
        <v>383</v>
      </c>
    </row>
    <row r="40" ht="15.75" customHeight="1">
      <c r="A40" s="14">
        <v>328397.0</v>
      </c>
      <c r="B40" s="14" t="s">
        <v>287</v>
      </c>
      <c r="C40" s="14" t="s">
        <v>232</v>
      </c>
      <c r="D40" s="14" t="s">
        <v>84</v>
      </c>
      <c r="E40" s="142" t="s">
        <v>384</v>
      </c>
      <c r="F40" s="142" t="s">
        <v>385</v>
      </c>
    </row>
    <row r="41" ht="15.75" customHeight="1">
      <c r="A41" s="14">
        <v>327765.0</v>
      </c>
      <c r="B41" s="14" t="s">
        <v>287</v>
      </c>
      <c r="C41" s="14" t="s">
        <v>251</v>
      </c>
      <c r="D41" s="14" t="s">
        <v>84</v>
      </c>
      <c r="E41" s="142" t="s">
        <v>386</v>
      </c>
      <c r="F41" s="142" t="s">
        <v>387</v>
      </c>
    </row>
    <row r="42" ht="15.75" customHeight="1">
      <c r="A42" s="14">
        <v>327445.0</v>
      </c>
      <c r="B42" s="14" t="s">
        <v>287</v>
      </c>
      <c r="C42" s="14" t="s">
        <v>101</v>
      </c>
      <c r="D42" s="14" t="s">
        <v>102</v>
      </c>
      <c r="E42" s="142" t="s">
        <v>388</v>
      </c>
      <c r="F42" s="142" t="s">
        <v>389</v>
      </c>
    </row>
    <row r="43" ht="15.75" customHeight="1">
      <c r="A43" s="14">
        <v>327480.0</v>
      </c>
      <c r="B43" s="14" t="s">
        <v>287</v>
      </c>
      <c r="C43" s="14" t="s">
        <v>131</v>
      </c>
      <c r="D43" s="14" t="s">
        <v>102</v>
      </c>
      <c r="E43" s="142" t="s">
        <v>390</v>
      </c>
      <c r="F43" s="142" t="s">
        <v>391</v>
      </c>
    </row>
    <row r="44" ht="15.75" customHeight="1">
      <c r="A44" s="14">
        <v>327953.0</v>
      </c>
      <c r="B44" s="14" t="s">
        <v>287</v>
      </c>
      <c r="C44" s="14" t="s">
        <v>256</v>
      </c>
      <c r="D44" s="14" t="s">
        <v>102</v>
      </c>
      <c r="E44" s="142" t="s">
        <v>392</v>
      </c>
      <c r="F44" s="142" t="s">
        <v>393</v>
      </c>
    </row>
    <row r="45" ht="15.75" customHeight="1">
      <c r="A45" s="14">
        <v>327047.0</v>
      </c>
      <c r="B45" s="14" t="s">
        <v>287</v>
      </c>
      <c r="C45" s="14" t="s">
        <v>50</v>
      </c>
      <c r="D45" s="14" t="s">
        <v>51</v>
      </c>
      <c r="E45" s="142" t="s">
        <v>394</v>
      </c>
      <c r="F45" s="142" t="s">
        <v>395</v>
      </c>
    </row>
    <row r="46" ht="15.75" customHeight="1">
      <c r="A46" s="14">
        <v>327052.0</v>
      </c>
      <c r="B46" s="14" t="s">
        <v>287</v>
      </c>
      <c r="C46" s="14" t="s">
        <v>53</v>
      </c>
      <c r="D46" s="14" t="s">
        <v>51</v>
      </c>
      <c r="E46" s="142" t="s">
        <v>396</v>
      </c>
      <c r="F46" s="142" t="s">
        <v>397</v>
      </c>
    </row>
    <row r="47" ht="15.75" customHeight="1">
      <c r="A47" s="14">
        <v>327181.0</v>
      </c>
      <c r="B47" s="14" t="s">
        <v>287</v>
      </c>
      <c r="C47" s="14" t="s">
        <v>57</v>
      </c>
      <c r="D47" s="14" t="s">
        <v>51</v>
      </c>
      <c r="E47" s="142" t="s">
        <v>398</v>
      </c>
      <c r="F47" s="142" t="s">
        <v>399</v>
      </c>
    </row>
    <row r="48" ht="15.75" customHeight="1">
      <c r="A48" s="14">
        <v>327267.0</v>
      </c>
      <c r="B48" s="14" t="s">
        <v>287</v>
      </c>
      <c r="C48" s="14" t="s">
        <v>70</v>
      </c>
      <c r="D48" s="14" t="s">
        <v>51</v>
      </c>
      <c r="E48" s="142" t="s">
        <v>400</v>
      </c>
      <c r="F48" s="142" t="s">
        <v>401</v>
      </c>
    </row>
    <row r="49" ht="15.75" customHeight="1">
      <c r="A49" s="14">
        <v>328229.0</v>
      </c>
      <c r="B49" s="14" t="s">
        <v>287</v>
      </c>
      <c r="C49" s="14" t="s">
        <v>181</v>
      </c>
      <c r="D49" s="14" t="s">
        <v>51</v>
      </c>
      <c r="E49" s="142" t="s">
        <v>402</v>
      </c>
      <c r="F49" s="142" t="s">
        <v>403</v>
      </c>
    </row>
    <row r="50" ht="15.75" customHeight="1">
      <c r="A50" s="14">
        <v>328165.0</v>
      </c>
      <c r="B50" s="14" t="s">
        <v>287</v>
      </c>
      <c r="C50" s="14" t="s">
        <v>404</v>
      </c>
      <c r="D50" s="14" t="s">
        <v>51</v>
      </c>
      <c r="E50" s="142" t="s">
        <v>405</v>
      </c>
      <c r="F50" s="142" t="s">
        <v>406</v>
      </c>
    </row>
    <row r="51" ht="15.75" customHeight="1">
      <c r="A51" s="14">
        <v>327446.0</v>
      </c>
      <c r="B51" s="14" t="s">
        <v>287</v>
      </c>
      <c r="C51" s="14" t="s">
        <v>407</v>
      </c>
      <c r="D51" s="14" t="s">
        <v>51</v>
      </c>
      <c r="E51" s="142" t="s">
        <v>408</v>
      </c>
      <c r="F51" s="142" t="s">
        <v>409</v>
      </c>
    </row>
    <row r="52" ht="15.75" customHeight="1">
      <c r="A52" s="14">
        <v>327897.0</v>
      </c>
      <c r="B52" s="14" t="s">
        <v>287</v>
      </c>
      <c r="C52" s="14" t="s">
        <v>218</v>
      </c>
      <c r="D52" s="14" t="s">
        <v>51</v>
      </c>
      <c r="E52" s="142" t="s">
        <v>410</v>
      </c>
      <c r="F52" s="142" t="s">
        <v>411</v>
      </c>
    </row>
    <row r="53" ht="15.75" customHeight="1">
      <c r="A53" s="14">
        <v>327421.0</v>
      </c>
      <c r="B53" s="14" t="s">
        <v>287</v>
      </c>
      <c r="C53" s="14" t="s">
        <v>412</v>
      </c>
      <c r="D53" s="14" t="s">
        <v>51</v>
      </c>
      <c r="E53" s="142" t="s">
        <v>413</v>
      </c>
      <c r="F53" s="142" t="s">
        <v>414</v>
      </c>
    </row>
    <row r="54" ht="15.75" customHeight="1">
      <c r="A54" s="14">
        <v>291610.0</v>
      </c>
      <c r="B54" s="14" t="s">
        <v>287</v>
      </c>
      <c r="C54" s="14" t="s">
        <v>415</v>
      </c>
      <c r="D54" s="14" t="s">
        <v>51</v>
      </c>
      <c r="E54" s="142" t="s">
        <v>416</v>
      </c>
      <c r="F54" s="142" t="s">
        <v>417</v>
      </c>
    </row>
    <row r="55" ht="15.75" customHeight="1">
      <c r="A55" s="14">
        <v>328421.0</v>
      </c>
      <c r="B55" s="14" t="s">
        <v>287</v>
      </c>
      <c r="C55" s="14" t="s">
        <v>237</v>
      </c>
      <c r="D55" s="14" t="s">
        <v>51</v>
      </c>
      <c r="E55" s="142" t="s">
        <v>418</v>
      </c>
      <c r="F55" s="142" t="s">
        <v>419</v>
      </c>
    </row>
    <row r="56" ht="15.75" customHeight="1">
      <c r="A56" s="14">
        <v>327978.0</v>
      </c>
      <c r="B56" s="14" t="s">
        <v>287</v>
      </c>
      <c r="C56" s="14" t="s">
        <v>266</v>
      </c>
      <c r="D56" s="14" t="s">
        <v>51</v>
      </c>
      <c r="E56" s="142" t="s">
        <v>420</v>
      </c>
      <c r="F56" s="142" t="s">
        <v>421</v>
      </c>
    </row>
    <row r="57" ht="15.75" customHeight="1">
      <c r="A57" s="14">
        <v>327260.0</v>
      </c>
      <c r="B57" s="14" t="s">
        <v>287</v>
      </c>
      <c r="C57" s="14" t="s">
        <v>68</v>
      </c>
      <c r="D57" s="14" t="s">
        <v>69</v>
      </c>
      <c r="E57" s="142" t="s">
        <v>422</v>
      </c>
      <c r="F57" s="142" t="s">
        <v>423</v>
      </c>
    </row>
    <row r="58" ht="15.75" customHeight="1">
      <c r="A58" s="14">
        <v>327760.0</v>
      </c>
      <c r="B58" s="14" t="s">
        <v>287</v>
      </c>
      <c r="C58" s="14" t="s">
        <v>96</v>
      </c>
      <c r="D58" s="14" t="s">
        <v>69</v>
      </c>
      <c r="E58" s="142"/>
      <c r="F58" s="142"/>
    </row>
    <row r="59" ht="15.75" customHeight="1">
      <c r="A59" s="14">
        <v>328236.0</v>
      </c>
      <c r="B59" s="14" t="s">
        <v>287</v>
      </c>
      <c r="C59" s="14" t="s">
        <v>188</v>
      </c>
      <c r="D59" s="14" t="s">
        <v>69</v>
      </c>
      <c r="E59" s="142" t="s">
        <v>424</v>
      </c>
      <c r="F59" s="142" t="s">
        <v>425</v>
      </c>
    </row>
    <row r="60" ht="15.75" customHeight="1">
      <c r="A60" s="14">
        <v>328400.0</v>
      </c>
      <c r="B60" s="14" t="s">
        <v>287</v>
      </c>
      <c r="C60" s="14" t="s">
        <v>233</v>
      </c>
      <c r="D60" s="14" t="s">
        <v>69</v>
      </c>
      <c r="E60" s="142" t="s">
        <v>427</v>
      </c>
      <c r="F60" s="142" t="s">
        <v>428</v>
      </c>
    </row>
    <row r="61" ht="15.75" customHeight="1">
      <c r="A61" s="14">
        <v>327237.0</v>
      </c>
      <c r="B61" s="14" t="s">
        <v>287</v>
      </c>
      <c r="C61" s="14" t="s">
        <v>63</v>
      </c>
      <c r="D61" s="14" t="s">
        <v>64</v>
      </c>
      <c r="E61" s="142" t="s">
        <v>429</v>
      </c>
      <c r="F61" s="142" t="s">
        <v>430</v>
      </c>
    </row>
    <row r="62" ht="15.75" customHeight="1">
      <c r="A62" s="14">
        <v>327541.0</v>
      </c>
      <c r="B62" s="14" t="s">
        <v>287</v>
      </c>
      <c r="C62" s="14" t="s">
        <v>81</v>
      </c>
      <c r="D62" s="14" t="s">
        <v>64</v>
      </c>
      <c r="E62" s="142" t="s">
        <v>431</v>
      </c>
      <c r="F62" s="142" t="s">
        <v>432</v>
      </c>
    </row>
    <row r="63" ht="15.75" customHeight="1">
      <c r="A63" s="14">
        <v>328052.0</v>
      </c>
      <c r="B63" s="14" t="s">
        <v>287</v>
      </c>
      <c r="C63" s="14" t="s">
        <v>161</v>
      </c>
      <c r="D63" s="14" t="s">
        <v>64</v>
      </c>
      <c r="E63" s="142" t="s">
        <v>433</v>
      </c>
      <c r="F63" s="142" t="s">
        <v>434</v>
      </c>
    </row>
    <row r="64" ht="15.75" customHeight="1">
      <c r="A64" s="14">
        <v>327483.0</v>
      </c>
      <c r="B64" s="14" t="s">
        <v>287</v>
      </c>
      <c r="C64" s="14" t="s">
        <v>150</v>
      </c>
      <c r="D64" s="14" t="s">
        <v>64</v>
      </c>
      <c r="E64" s="142" t="s">
        <v>435</v>
      </c>
      <c r="F64" s="142" t="s">
        <v>436</v>
      </c>
    </row>
    <row r="65" ht="15.75" customHeight="1">
      <c r="A65" s="14">
        <v>328024.0</v>
      </c>
      <c r="B65" s="14" t="s">
        <v>287</v>
      </c>
      <c r="C65" s="14" t="s">
        <v>286</v>
      </c>
      <c r="D65" s="14" t="s">
        <v>64</v>
      </c>
      <c r="E65" s="142" t="s">
        <v>437</v>
      </c>
      <c r="F65" s="142" t="s">
        <v>438</v>
      </c>
    </row>
    <row r="66" ht="15.75" customHeight="1">
      <c r="A66" s="14">
        <v>327961.0</v>
      </c>
      <c r="B66" s="14" t="s">
        <v>287</v>
      </c>
      <c r="C66" s="14" t="s">
        <v>220</v>
      </c>
      <c r="D66" s="14" t="s">
        <v>64</v>
      </c>
      <c r="E66" s="142" t="s">
        <v>439</v>
      </c>
      <c r="F66" s="142" t="s">
        <v>440</v>
      </c>
    </row>
    <row r="67" ht="15.75" customHeight="1">
      <c r="A67" s="14">
        <v>327495.0</v>
      </c>
      <c r="B67" s="14" t="s">
        <v>287</v>
      </c>
      <c r="C67" s="14" t="s">
        <v>441</v>
      </c>
      <c r="D67" s="14" t="s">
        <v>64</v>
      </c>
      <c r="E67" s="142" t="s">
        <v>442</v>
      </c>
      <c r="F67" s="142" t="s">
        <v>443</v>
      </c>
    </row>
    <row r="68" ht="15.75" customHeight="1">
      <c r="A68" s="14">
        <v>327883.0</v>
      </c>
      <c r="B68" s="14" t="s">
        <v>287</v>
      </c>
      <c r="C68" s="14" t="s">
        <v>253</v>
      </c>
      <c r="D68" s="14" t="s">
        <v>64</v>
      </c>
      <c r="E68" s="142" t="s">
        <v>445</v>
      </c>
      <c r="F68" s="142" t="s">
        <v>446</v>
      </c>
    </row>
    <row r="69" ht="15.75" customHeight="1">
      <c r="A69" s="14">
        <v>327970.0</v>
      </c>
      <c r="B69" s="14" t="s">
        <v>287</v>
      </c>
      <c r="C69" s="14" t="s">
        <v>261</v>
      </c>
      <c r="D69" s="14" t="s">
        <v>64</v>
      </c>
      <c r="E69" s="142" t="s">
        <v>447</v>
      </c>
      <c r="F69" s="142" t="s">
        <v>448</v>
      </c>
    </row>
    <row r="70" ht="15.75" customHeight="1">
      <c r="A70" s="14">
        <v>328493.0</v>
      </c>
      <c r="B70" s="14" t="s">
        <v>287</v>
      </c>
      <c r="C70" s="14" t="s">
        <v>449</v>
      </c>
      <c r="D70" s="14" t="s">
        <v>64</v>
      </c>
      <c r="E70" s="142" t="s">
        <v>450</v>
      </c>
      <c r="F70" s="142" t="s">
        <v>451</v>
      </c>
    </row>
    <row r="71" ht="15.75" customHeight="1">
      <c r="A71" s="14">
        <v>321199.0</v>
      </c>
      <c r="B71" s="14" t="s">
        <v>287</v>
      </c>
      <c r="C71" s="14" t="s">
        <v>452</v>
      </c>
      <c r="D71" s="14" t="s">
        <v>64</v>
      </c>
      <c r="E71" s="142" t="s">
        <v>453</v>
      </c>
      <c r="F71" s="142" t="s">
        <v>454</v>
      </c>
    </row>
    <row r="72" ht="15.75" customHeight="1">
      <c r="A72" s="14">
        <v>327114.0</v>
      </c>
      <c r="B72" s="14" t="s">
        <v>287</v>
      </c>
      <c r="C72" s="14" t="s">
        <v>455</v>
      </c>
      <c r="D72" s="14" t="s">
        <v>64</v>
      </c>
      <c r="E72" s="142" t="s">
        <v>456</v>
      </c>
      <c r="F72" s="142" t="s">
        <v>457</v>
      </c>
    </row>
    <row r="73" ht="15.75" customHeight="1">
      <c r="A73" s="14">
        <v>327279.0</v>
      </c>
      <c r="B73" s="14" t="s">
        <v>287</v>
      </c>
      <c r="C73" s="14" t="s">
        <v>458</v>
      </c>
      <c r="D73" s="14" t="s">
        <v>226</v>
      </c>
      <c r="E73" s="142" t="s">
        <v>459</v>
      </c>
      <c r="F73" s="142" t="s">
        <v>460</v>
      </c>
    </row>
    <row r="74" ht="15.75" customHeight="1">
      <c r="A74" s="14">
        <v>328303.0</v>
      </c>
      <c r="B74" s="14" t="s">
        <v>287</v>
      </c>
      <c r="C74" s="14" t="s">
        <v>225</v>
      </c>
      <c r="D74" s="14" t="s">
        <v>226</v>
      </c>
      <c r="E74" s="142" t="s">
        <v>461</v>
      </c>
      <c r="F74" s="142" t="s">
        <v>462</v>
      </c>
    </row>
    <row r="75" ht="15.75" customHeight="1">
      <c r="A75" s="14">
        <v>327900.0</v>
      </c>
      <c r="B75" s="14" t="s">
        <v>287</v>
      </c>
      <c r="C75" s="14" t="s">
        <v>255</v>
      </c>
      <c r="D75" s="14" t="s">
        <v>226</v>
      </c>
      <c r="E75" s="142" t="s">
        <v>464</v>
      </c>
      <c r="F75" s="142" t="s">
        <v>465</v>
      </c>
    </row>
    <row r="76" ht="15.75" customHeight="1">
      <c r="A76" s="14">
        <v>327489.0</v>
      </c>
      <c r="B76" s="14" t="s">
        <v>287</v>
      </c>
      <c r="C76" s="14" t="s">
        <v>466</v>
      </c>
      <c r="D76" s="14" t="s">
        <v>242</v>
      </c>
      <c r="E76" s="142" t="s">
        <v>467</v>
      </c>
      <c r="F76" s="142" t="s">
        <v>468</v>
      </c>
    </row>
    <row r="77" ht="15.75" customHeight="1">
      <c r="A77" s="14">
        <v>327486.0</v>
      </c>
      <c r="B77" s="14" t="s">
        <v>287</v>
      </c>
      <c r="C77" s="14" t="s">
        <v>151</v>
      </c>
      <c r="D77" s="14" t="s">
        <v>152</v>
      </c>
      <c r="E77" s="142" t="s">
        <v>469</v>
      </c>
      <c r="F77" s="142" t="s">
        <v>470</v>
      </c>
    </row>
    <row r="78" ht="15.75" customHeight="1">
      <c r="A78" s="14">
        <v>327548.0</v>
      </c>
      <c r="B78" s="14" t="s">
        <v>287</v>
      </c>
      <c r="C78" s="14" t="s">
        <v>85</v>
      </c>
      <c r="D78" s="14" t="s">
        <v>86</v>
      </c>
      <c r="E78" s="142" t="s">
        <v>471</v>
      </c>
      <c r="F78" s="142" t="s">
        <v>472</v>
      </c>
    </row>
    <row r="79" ht="15.75" customHeight="1">
      <c r="A79" s="14">
        <v>328028.0</v>
      </c>
      <c r="B79" s="14" t="s">
        <v>287</v>
      </c>
      <c r="C79" s="14" t="s">
        <v>157</v>
      </c>
      <c r="D79" s="14" t="s">
        <v>86</v>
      </c>
      <c r="E79" s="142" t="s">
        <v>473</v>
      </c>
      <c r="F79" s="142" t="s">
        <v>474</v>
      </c>
    </row>
    <row r="80" ht="15.75" customHeight="1">
      <c r="A80" s="14">
        <v>327737.0</v>
      </c>
      <c r="B80" s="14" t="s">
        <v>287</v>
      </c>
      <c r="C80" s="14" t="s">
        <v>206</v>
      </c>
      <c r="D80" s="14" t="s">
        <v>86</v>
      </c>
      <c r="E80" s="142" t="s">
        <v>475</v>
      </c>
      <c r="F80" s="142" t="s">
        <v>476</v>
      </c>
    </row>
    <row r="81" ht="15.75" customHeight="1">
      <c r="A81" s="14">
        <v>327972.0</v>
      </c>
      <c r="B81" s="14" t="s">
        <v>287</v>
      </c>
      <c r="C81" s="14" t="s">
        <v>222</v>
      </c>
      <c r="D81" s="14" t="s">
        <v>86</v>
      </c>
      <c r="E81" s="142" t="s">
        <v>477</v>
      </c>
      <c r="F81" s="142" t="s">
        <v>478</v>
      </c>
    </row>
    <row r="82" ht="15.75" customHeight="1">
      <c r="A82" s="14">
        <v>327422.0</v>
      </c>
      <c r="B82" s="14" t="s">
        <v>287</v>
      </c>
      <c r="C82" s="14" t="s">
        <v>479</v>
      </c>
      <c r="D82" s="14" t="s">
        <v>86</v>
      </c>
      <c r="E82" s="142" t="s">
        <v>480</v>
      </c>
      <c r="F82" s="142" t="s">
        <v>481</v>
      </c>
    </row>
    <row r="83" ht="15.75" customHeight="1">
      <c r="A83" s="14">
        <v>327339.0</v>
      </c>
      <c r="B83" s="14" t="s">
        <v>287</v>
      </c>
      <c r="C83" s="14" t="s">
        <v>482</v>
      </c>
      <c r="D83" s="14" t="s">
        <v>133</v>
      </c>
      <c r="E83" s="142" t="s">
        <v>483</v>
      </c>
      <c r="F83" s="142" t="s">
        <v>484</v>
      </c>
    </row>
    <row r="84" ht="15.75" customHeight="1">
      <c r="A84" s="14">
        <v>327505.0</v>
      </c>
      <c r="B84" s="14" t="s">
        <v>287</v>
      </c>
      <c r="C84" s="14" t="s">
        <v>132</v>
      </c>
      <c r="D84" s="14" t="s">
        <v>133</v>
      </c>
      <c r="E84" s="142" t="s">
        <v>485</v>
      </c>
      <c r="F84" s="142" t="s">
        <v>486</v>
      </c>
    </row>
    <row r="85" ht="15.75" customHeight="1">
      <c r="A85" s="14">
        <v>327995.0</v>
      </c>
      <c r="B85" s="14" t="s">
        <v>287</v>
      </c>
      <c r="C85" s="14" t="s">
        <v>487</v>
      </c>
      <c r="D85" s="14" t="s">
        <v>133</v>
      </c>
      <c r="E85" s="142" t="s">
        <v>488</v>
      </c>
      <c r="F85" s="142" t="s">
        <v>489</v>
      </c>
    </row>
    <row r="86" ht="15.75" customHeight="1">
      <c r="A86" s="14">
        <v>327259.0</v>
      </c>
      <c r="B86" s="14" t="s">
        <v>287</v>
      </c>
      <c r="C86" s="14" t="s">
        <v>66</v>
      </c>
      <c r="D86" s="14" t="s">
        <v>67</v>
      </c>
      <c r="E86" s="142" t="s">
        <v>490</v>
      </c>
      <c r="F86" s="142" t="s">
        <v>491</v>
      </c>
    </row>
    <row r="87" ht="15.75" customHeight="1">
      <c r="A87" s="14">
        <v>327602.0</v>
      </c>
      <c r="B87" s="14" t="s">
        <v>287</v>
      </c>
      <c r="C87" s="14" t="s">
        <v>285</v>
      </c>
      <c r="D87" s="14" t="s">
        <v>67</v>
      </c>
      <c r="E87" s="142" t="s">
        <v>492</v>
      </c>
      <c r="F87" s="142" t="s">
        <v>493</v>
      </c>
    </row>
    <row r="88" ht="15.75" customHeight="1">
      <c r="A88" s="14">
        <v>328117.0</v>
      </c>
      <c r="B88" s="14" t="s">
        <v>287</v>
      </c>
      <c r="C88" s="14" t="s">
        <v>342</v>
      </c>
      <c r="D88" s="14" t="s">
        <v>67</v>
      </c>
      <c r="E88" s="142" t="s">
        <v>494</v>
      </c>
      <c r="F88" s="142" t="s">
        <v>495</v>
      </c>
    </row>
    <row r="89" ht="15.75" customHeight="1">
      <c r="A89" s="14">
        <v>328256.0</v>
      </c>
      <c r="B89" s="14" t="s">
        <v>287</v>
      </c>
      <c r="C89" s="14" t="s">
        <v>463</v>
      </c>
      <c r="D89" s="14" t="s">
        <v>67</v>
      </c>
      <c r="E89" s="142" t="s">
        <v>496</v>
      </c>
      <c r="F89" s="142" t="s">
        <v>497</v>
      </c>
    </row>
    <row r="90" ht="15.75" customHeight="1">
      <c r="A90" s="14">
        <v>327767.0</v>
      </c>
      <c r="B90" s="14" t="s">
        <v>287</v>
      </c>
      <c r="C90" s="14" t="s">
        <v>208</v>
      </c>
      <c r="D90" s="14" t="s">
        <v>67</v>
      </c>
      <c r="E90" s="142" t="s">
        <v>498</v>
      </c>
      <c r="F90" s="142" t="s">
        <v>499</v>
      </c>
    </row>
    <row r="91" ht="15.75" customHeight="1">
      <c r="A91" s="14">
        <v>327817.0</v>
      </c>
      <c r="B91" s="14" t="s">
        <v>287</v>
      </c>
      <c r="C91" s="14" t="s">
        <v>215</v>
      </c>
      <c r="D91" s="14" t="s">
        <v>67</v>
      </c>
      <c r="E91" s="142" t="s">
        <v>500</v>
      </c>
      <c r="F91" s="142" t="s">
        <v>501</v>
      </c>
    </row>
    <row r="92" ht="15.75" customHeight="1">
      <c r="A92" s="14">
        <v>327971.0</v>
      </c>
      <c r="B92" s="14" t="s">
        <v>287</v>
      </c>
      <c r="C92" s="14" t="s">
        <v>221</v>
      </c>
      <c r="D92" s="14" t="s">
        <v>67</v>
      </c>
      <c r="E92" s="142" t="s">
        <v>502</v>
      </c>
      <c r="F92" s="142" t="s">
        <v>503</v>
      </c>
    </row>
    <row r="93" ht="15.75" customHeight="1">
      <c r="A93" s="144">
        <v>326906.0</v>
      </c>
      <c r="B93" s="14" t="s">
        <v>287</v>
      </c>
      <c r="C93" s="14" t="s">
        <v>221</v>
      </c>
      <c r="D93" s="14" t="s">
        <v>67</v>
      </c>
      <c r="E93" s="142" t="s">
        <v>502</v>
      </c>
      <c r="F93" s="142" t="s">
        <v>503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8.38"/>
    <col customWidth="1" min="3" max="6" width="7.63"/>
  </cols>
  <sheetData>
    <row r="1">
      <c r="A1" s="145" t="s">
        <v>506</v>
      </c>
      <c r="B1" s="138" t="s">
        <v>507</v>
      </c>
    </row>
    <row r="2">
      <c r="A2" s="65" t="s">
        <v>508</v>
      </c>
      <c r="B2" s="61" t="s">
        <v>509</v>
      </c>
    </row>
    <row r="3">
      <c r="A3" s="65" t="s">
        <v>510</v>
      </c>
      <c r="B3" s="61" t="s">
        <v>511</v>
      </c>
    </row>
    <row r="4">
      <c r="A4" s="65" t="s">
        <v>512</v>
      </c>
      <c r="B4" s="61" t="s">
        <v>511</v>
      </c>
    </row>
    <row r="5">
      <c r="A5" s="65" t="s">
        <v>513</v>
      </c>
      <c r="B5" s="61" t="s">
        <v>511</v>
      </c>
    </row>
    <row r="6">
      <c r="A6" s="65" t="s">
        <v>514</v>
      </c>
      <c r="B6" s="61" t="s">
        <v>511</v>
      </c>
    </row>
    <row r="7">
      <c r="A7" s="65" t="s">
        <v>515</v>
      </c>
      <c r="B7" s="61" t="s">
        <v>509</v>
      </c>
    </row>
    <row r="8">
      <c r="A8" s="65" t="s">
        <v>516</v>
      </c>
      <c r="B8" s="61" t="s">
        <v>509</v>
      </c>
    </row>
    <row r="9">
      <c r="A9" s="65" t="s">
        <v>517</v>
      </c>
      <c r="B9" s="61" t="s">
        <v>509</v>
      </c>
    </row>
    <row r="10">
      <c r="A10" s="65" t="s">
        <v>518</v>
      </c>
      <c r="B10" s="61" t="s">
        <v>509</v>
      </c>
    </row>
    <row r="11">
      <c r="A11" s="65" t="s">
        <v>519</v>
      </c>
      <c r="B11" s="61" t="s">
        <v>509</v>
      </c>
    </row>
    <row r="12">
      <c r="A12" s="65" t="s">
        <v>520</v>
      </c>
      <c r="B12" s="61" t="s">
        <v>509</v>
      </c>
    </row>
    <row r="13">
      <c r="A13" s="65" t="s">
        <v>521</v>
      </c>
      <c r="B13" s="61" t="s">
        <v>509</v>
      </c>
    </row>
    <row r="14">
      <c r="A14" s="65" t="s">
        <v>522</v>
      </c>
      <c r="B14" s="61" t="s">
        <v>509</v>
      </c>
    </row>
    <row r="15">
      <c r="A15" s="65" t="s">
        <v>523</v>
      </c>
      <c r="B15" s="61" t="s">
        <v>511</v>
      </c>
    </row>
    <row r="16">
      <c r="A16" s="65" t="s">
        <v>524</v>
      </c>
      <c r="B16" s="61" t="s">
        <v>509</v>
      </c>
    </row>
    <row r="17">
      <c r="A17" s="65" t="s">
        <v>525</v>
      </c>
      <c r="B17" s="61" t="s">
        <v>509</v>
      </c>
    </row>
    <row r="18">
      <c r="A18" s="65" t="s">
        <v>526</v>
      </c>
      <c r="B18" s="61" t="s">
        <v>509</v>
      </c>
    </row>
    <row r="19">
      <c r="A19" s="65" t="s">
        <v>527</v>
      </c>
      <c r="B19" s="61" t="s">
        <v>511</v>
      </c>
    </row>
    <row r="20">
      <c r="A20" s="65" t="s">
        <v>528</v>
      </c>
      <c r="B20" s="61" t="s">
        <v>509</v>
      </c>
    </row>
    <row r="21" ht="15.75" customHeight="1">
      <c r="A21" s="65" t="s">
        <v>529</v>
      </c>
      <c r="B21" s="61" t="s">
        <v>511</v>
      </c>
    </row>
    <row r="22" ht="15.75" customHeight="1">
      <c r="A22" s="65" t="s">
        <v>530</v>
      </c>
      <c r="B22" s="61" t="s">
        <v>509</v>
      </c>
    </row>
    <row r="23" ht="15.75" customHeight="1">
      <c r="A23" s="146">
        <v>267585.0</v>
      </c>
      <c r="B23" s="61" t="s">
        <v>531</v>
      </c>
    </row>
    <row r="24" ht="15.75" customHeight="1">
      <c r="A24" s="146">
        <v>268560.0</v>
      </c>
      <c r="B24" s="61" t="s">
        <v>532</v>
      </c>
    </row>
    <row r="25" ht="15.75" customHeight="1">
      <c r="A25" s="146">
        <v>222.0</v>
      </c>
      <c r="B25" s="61" t="s">
        <v>509</v>
      </c>
    </row>
    <row r="26" ht="15.75" customHeight="1">
      <c r="A26" s="65" t="s">
        <v>533</v>
      </c>
      <c r="B26" s="61" t="s">
        <v>534</v>
      </c>
    </row>
    <row r="27" ht="15.75" customHeight="1">
      <c r="A27" s="65" t="s">
        <v>535</v>
      </c>
      <c r="B27" s="61" t="s">
        <v>534</v>
      </c>
    </row>
    <row r="28" ht="15.75" customHeight="1">
      <c r="A28" s="65" t="s">
        <v>536</v>
      </c>
      <c r="B28" s="61" t="s">
        <v>534</v>
      </c>
    </row>
    <row r="29" ht="15.75" customHeight="1">
      <c r="A29" s="65" t="s">
        <v>537</v>
      </c>
      <c r="B29" s="61" t="s">
        <v>538</v>
      </c>
    </row>
    <row r="30" ht="15.75" customHeight="1">
      <c r="A30" s="65" t="s">
        <v>539</v>
      </c>
      <c r="B30" s="61" t="s">
        <v>538</v>
      </c>
    </row>
    <row r="31" ht="15.75" customHeight="1">
      <c r="A31" s="65" t="s">
        <v>540</v>
      </c>
      <c r="B31" s="61" t="s">
        <v>538</v>
      </c>
    </row>
    <row r="32" ht="15.75" customHeight="1">
      <c r="A32" s="65" t="s">
        <v>541</v>
      </c>
      <c r="B32" s="61" t="s">
        <v>538</v>
      </c>
    </row>
    <row r="33" ht="15.75" customHeight="1">
      <c r="A33" s="65" t="s">
        <v>542</v>
      </c>
      <c r="B33" s="61" t="s">
        <v>538</v>
      </c>
    </row>
    <row r="34" ht="15.75" customHeight="1">
      <c r="A34" s="146">
        <v>291233.0</v>
      </c>
      <c r="B34" s="61" t="s">
        <v>543</v>
      </c>
    </row>
    <row r="35" ht="15.75" customHeight="1">
      <c r="A35" s="146">
        <v>273719.0</v>
      </c>
      <c r="B35" s="61" t="s">
        <v>538</v>
      </c>
    </row>
    <row r="36" ht="15.75" customHeight="1">
      <c r="A36" s="146">
        <v>281053.0</v>
      </c>
      <c r="B36" s="61" t="s">
        <v>531</v>
      </c>
    </row>
    <row r="37" ht="15.75" customHeight="1">
      <c r="A37" s="146">
        <v>282900.0</v>
      </c>
      <c r="B37" s="61" t="s">
        <v>531</v>
      </c>
    </row>
    <row r="38" ht="15.75" customHeight="1">
      <c r="A38" s="146">
        <v>287541.0</v>
      </c>
      <c r="B38" s="61" t="s">
        <v>531</v>
      </c>
    </row>
    <row r="39" ht="15.75" customHeight="1">
      <c r="A39" s="146">
        <v>285931.0</v>
      </c>
      <c r="B39" s="61" t="s">
        <v>531</v>
      </c>
    </row>
    <row r="40" ht="15.75" customHeight="1">
      <c r="A40" s="146">
        <v>280627.0</v>
      </c>
      <c r="B40" s="61" t="s">
        <v>531</v>
      </c>
    </row>
    <row r="41" ht="15.75" customHeight="1">
      <c r="A41" s="146">
        <v>283932.0</v>
      </c>
      <c r="B41" s="61" t="s">
        <v>531</v>
      </c>
    </row>
    <row r="42" ht="15.75" customHeight="1">
      <c r="A42" s="146">
        <v>268273.0</v>
      </c>
      <c r="B42" s="61" t="s">
        <v>531</v>
      </c>
    </row>
    <row r="43" ht="15.75" customHeight="1">
      <c r="A43" s="146">
        <v>286459.0</v>
      </c>
      <c r="B43" s="61" t="s">
        <v>531</v>
      </c>
    </row>
    <row r="44" ht="15.75" customHeight="1">
      <c r="A44" s="146">
        <v>287383.0</v>
      </c>
      <c r="B44" s="61" t="s">
        <v>531</v>
      </c>
    </row>
    <row r="45" ht="15.75" customHeight="1">
      <c r="A45" s="146">
        <v>289803.0</v>
      </c>
      <c r="B45" s="61" t="s">
        <v>531</v>
      </c>
    </row>
    <row r="46" ht="15.75" customHeight="1">
      <c r="A46" s="146">
        <v>287557.0</v>
      </c>
      <c r="B46" s="61" t="s">
        <v>531</v>
      </c>
    </row>
    <row r="47" ht="15.75" customHeight="1">
      <c r="A47" s="146">
        <v>287659.0</v>
      </c>
      <c r="B47" s="61" t="s">
        <v>531</v>
      </c>
    </row>
    <row r="48" ht="15.75" customHeight="1">
      <c r="A48" s="146">
        <v>287257.0</v>
      </c>
      <c r="B48" s="61" t="s">
        <v>531</v>
      </c>
    </row>
    <row r="49" ht="15.75" customHeight="1">
      <c r="A49" s="146">
        <v>285559.0</v>
      </c>
      <c r="B49" s="61" t="s">
        <v>531</v>
      </c>
    </row>
    <row r="50" ht="15.75" customHeight="1">
      <c r="A50" s="146">
        <v>289046.0</v>
      </c>
      <c r="B50" s="61" t="s">
        <v>531</v>
      </c>
    </row>
    <row r="51" ht="15.75" customHeight="1">
      <c r="A51" s="146">
        <v>289290.0</v>
      </c>
      <c r="B51" s="61" t="s">
        <v>538</v>
      </c>
    </row>
    <row r="52" ht="15.75" customHeight="1">
      <c r="A52" s="146">
        <v>288706.0</v>
      </c>
      <c r="B52" s="61" t="s">
        <v>531</v>
      </c>
    </row>
    <row r="53" ht="15.75" customHeight="1">
      <c r="A53" s="146">
        <v>291651.0</v>
      </c>
      <c r="B53" s="61" t="s">
        <v>531</v>
      </c>
    </row>
    <row r="54" ht="15.75" customHeight="1">
      <c r="A54" s="146">
        <v>291758.0</v>
      </c>
      <c r="B54" s="61" t="s">
        <v>531</v>
      </c>
    </row>
    <row r="55" ht="15.75" customHeight="1">
      <c r="A55" s="146">
        <v>290099.0</v>
      </c>
      <c r="B55" s="61" t="s">
        <v>532</v>
      </c>
    </row>
    <row r="56" ht="15.75" customHeight="1">
      <c r="A56" s="146">
        <v>292246.0</v>
      </c>
      <c r="B56" s="61" t="s">
        <v>531</v>
      </c>
    </row>
    <row r="57" ht="15.75" customHeight="1">
      <c r="A57" s="146">
        <v>292632.0</v>
      </c>
      <c r="B57" s="61" t="s">
        <v>531</v>
      </c>
    </row>
    <row r="58" ht="15.75" customHeight="1">
      <c r="A58" s="146">
        <v>292633.0</v>
      </c>
      <c r="B58" s="61" t="s">
        <v>531</v>
      </c>
    </row>
    <row r="59" ht="15.75" customHeight="1">
      <c r="A59" s="146">
        <v>291756.0</v>
      </c>
      <c r="B59" s="61" t="s">
        <v>531</v>
      </c>
    </row>
    <row r="60" ht="15.75" customHeight="1">
      <c r="A60" s="146">
        <v>264804.0</v>
      </c>
      <c r="B60" s="61" t="s">
        <v>531</v>
      </c>
    </row>
    <row r="61" ht="15.75" customHeight="1">
      <c r="A61" s="146">
        <v>293359.0</v>
      </c>
      <c r="B61" s="61" t="s">
        <v>531</v>
      </c>
    </row>
    <row r="62" ht="15.75" customHeight="1">
      <c r="A62" s="65" t="s">
        <v>545</v>
      </c>
      <c r="B62" s="61" t="s">
        <v>509</v>
      </c>
    </row>
    <row r="63" ht="15.75" customHeight="1">
      <c r="A63" s="146">
        <v>293103.0</v>
      </c>
      <c r="B63" s="61" t="s">
        <v>531</v>
      </c>
    </row>
    <row r="64" ht="15.75" customHeight="1">
      <c r="A64" s="146">
        <v>293813.0</v>
      </c>
      <c r="B64" s="61" t="s">
        <v>531</v>
      </c>
    </row>
    <row r="65" ht="15.75" customHeight="1">
      <c r="A65" s="146">
        <v>288941.0</v>
      </c>
      <c r="B65" s="61" t="s">
        <v>531</v>
      </c>
    </row>
    <row r="66" ht="15.75" customHeight="1">
      <c r="A66" s="146">
        <v>289523.0</v>
      </c>
      <c r="B66" s="61" t="s">
        <v>531</v>
      </c>
    </row>
    <row r="67" ht="15.75" customHeight="1">
      <c r="A67" s="146">
        <v>289796.0</v>
      </c>
      <c r="B67" s="61" t="s">
        <v>531</v>
      </c>
    </row>
    <row r="68" ht="15.75" customHeight="1">
      <c r="A68" s="146">
        <v>294917.0</v>
      </c>
      <c r="B68" s="61" t="s">
        <v>531</v>
      </c>
    </row>
    <row r="69" ht="15.75" customHeight="1">
      <c r="A69" s="146">
        <v>276157.0</v>
      </c>
      <c r="B69" s="61" t="s">
        <v>531</v>
      </c>
    </row>
    <row r="70" ht="15.75" customHeight="1">
      <c r="A70" s="65" t="s">
        <v>546</v>
      </c>
      <c r="B70" s="61" t="s">
        <v>509</v>
      </c>
    </row>
    <row r="71" ht="15.75" customHeight="1">
      <c r="A71" s="65" t="s">
        <v>547</v>
      </c>
      <c r="B71" s="61" t="s">
        <v>509</v>
      </c>
    </row>
    <row r="72" ht="15.75" customHeight="1">
      <c r="A72" s="146">
        <v>291754.0</v>
      </c>
      <c r="B72" s="61" t="s">
        <v>531</v>
      </c>
    </row>
    <row r="73" ht="15.75" customHeight="1">
      <c r="A73" s="146">
        <v>289123.0</v>
      </c>
      <c r="B73" s="61" t="s">
        <v>531</v>
      </c>
    </row>
    <row r="74" ht="15.75" customHeight="1">
      <c r="A74" s="146">
        <v>285978.0</v>
      </c>
      <c r="B74" s="61" t="s">
        <v>531</v>
      </c>
    </row>
    <row r="75" ht="15.75" customHeight="1">
      <c r="A75" s="65" t="s">
        <v>548</v>
      </c>
      <c r="B75" s="61" t="s">
        <v>509</v>
      </c>
    </row>
    <row r="76" ht="15.75" customHeight="1">
      <c r="A76" s="65" t="s">
        <v>549</v>
      </c>
      <c r="B76" s="61" t="s">
        <v>509</v>
      </c>
    </row>
    <row r="77" ht="15.75" customHeight="1">
      <c r="A77" s="65" t="s">
        <v>550</v>
      </c>
      <c r="B77" s="61" t="s">
        <v>509</v>
      </c>
    </row>
    <row r="78" ht="15.75" customHeight="1">
      <c r="A78" s="65" t="s">
        <v>551</v>
      </c>
      <c r="B78" s="61" t="s">
        <v>509</v>
      </c>
    </row>
    <row r="79" ht="15.75" customHeight="1">
      <c r="A79" s="65" t="s">
        <v>552</v>
      </c>
      <c r="B79" s="61" t="s">
        <v>509</v>
      </c>
    </row>
    <row r="80" ht="15.75" customHeight="1">
      <c r="A80" s="65" t="s">
        <v>553</v>
      </c>
      <c r="B80" s="61" t="s">
        <v>509</v>
      </c>
    </row>
    <row r="81" ht="15.75" customHeight="1">
      <c r="A81" s="146">
        <v>287932.0</v>
      </c>
      <c r="B81" s="61" t="s">
        <v>531</v>
      </c>
    </row>
    <row r="82" ht="15.75" customHeight="1">
      <c r="A82" s="146">
        <v>296514.0</v>
      </c>
      <c r="B82" s="61" t="s">
        <v>531</v>
      </c>
    </row>
    <row r="83" ht="15.75" customHeight="1">
      <c r="A83" s="65" t="s">
        <v>554</v>
      </c>
      <c r="B83" s="61" t="s">
        <v>509</v>
      </c>
    </row>
    <row r="84" ht="15.75" customHeight="1">
      <c r="A84" s="146">
        <v>181534.0</v>
      </c>
      <c r="B84" s="61" t="s">
        <v>531</v>
      </c>
    </row>
    <row r="85" ht="15.75" customHeight="1">
      <c r="A85" s="65" t="s">
        <v>555</v>
      </c>
      <c r="B85" s="61" t="s">
        <v>509</v>
      </c>
    </row>
    <row r="86" ht="15.75" customHeight="1">
      <c r="A86" s="65" t="s">
        <v>556</v>
      </c>
      <c r="B86" s="61" t="s">
        <v>509</v>
      </c>
    </row>
    <row r="87" ht="15.75" customHeight="1">
      <c r="A87" s="146">
        <v>280282.0</v>
      </c>
      <c r="B87" s="61" t="s">
        <v>531</v>
      </c>
    </row>
    <row r="88" ht="15.75" customHeight="1">
      <c r="A88" s="146">
        <v>292628.0</v>
      </c>
      <c r="B88" s="61" t="s">
        <v>531</v>
      </c>
    </row>
    <row r="89" ht="15.75" customHeight="1">
      <c r="A89" s="146">
        <v>293215.0</v>
      </c>
      <c r="B89" s="61" t="s">
        <v>531</v>
      </c>
    </row>
    <row r="90" ht="15.75" customHeight="1">
      <c r="A90" s="65" t="s">
        <v>558</v>
      </c>
      <c r="B90" s="61" t="s">
        <v>509</v>
      </c>
    </row>
    <row r="91" ht="15.75" customHeight="1">
      <c r="A91" s="146">
        <v>285333.0</v>
      </c>
      <c r="B91" s="61" t="s">
        <v>531</v>
      </c>
    </row>
    <row r="92" ht="15.75" customHeight="1">
      <c r="A92" s="65" t="s">
        <v>559</v>
      </c>
      <c r="B92" s="61" t="s">
        <v>509</v>
      </c>
    </row>
    <row r="93" ht="15.75" customHeight="1">
      <c r="A93" s="65" t="s">
        <v>560</v>
      </c>
      <c r="B93" s="61" t="s">
        <v>509</v>
      </c>
    </row>
    <row r="94" ht="15.75" customHeight="1">
      <c r="A94" s="65" t="s">
        <v>561</v>
      </c>
      <c r="B94" s="61" t="s">
        <v>509</v>
      </c>
    </row>
    <row r="95" ht="15.75" customHeight="1">
      <c r="A95" s="65" t="s">
        <v>562</v>
      </c>
      <c r="B95" s="61" t="s">
        <v>531</v>
      </c>
    </row>
    <row r="96" ht="15.75" customHeight="1">
      <c r="A96" s="65" t="s">
        <v>563</v>
      </c>
      <c r="B96" s="61" t="s">
        <v>509</v>
      </c>
    </row>
    <row r="97" ht="15.75" customHeight="1">
      <c r="A97" s="146">
        <v>280425.0</v>
      </c>
      <c r="B97" s="61" t="s">
        <v>531</v>
      </c>
    </row>
    <row r="98" ht="15.75" customHeight="1">
      <c r="A98" s="146">
        <v>273827.0</v>
      </c>
      <c r="B98" s="61" t="s">
        <v>531</v>
      </c>
    </row>
    <row r="99" ht="15.75" customHeight="1">
      <c r="A99" s="146">
        <v>237551.0</v>
      </c>
      <c r="B99" s="61" t="s">
        <v>531</v>
      </c>
    </row>
    <row r="100" ht="15.75" customHeight="1">
      <c r="A100" s="146">
        <v>270150.0</v>
      </c>
      <c r="B100" s="61" t="s">
        <v>531</v>
      </c>
    </row>
    <row r="101" ht="15.75" customHeight="1">
      <c r="A101" s="146">
        <v>293294.0</v>
      </c>
      <c r="B101" s="61" t="s">
        <v>531</v>
      </c>
    </row>
    <row r="102" ht="15.75" customHeight="1">
      <c r="A102" s="146">
        <v>293646.0</v>
      </c>
      <c r="B102" s="61" t="s">
        <v>531</v>
      </c>
    </row>
    <row r="103" ht="15.75" customHeight="1">
      <c r="A103" s="146">
        <v>295542.0</v>
      </c>
      <c r="B103" s="61" t="s">
        <v>531</v>
      </c>
    </row>
    <row r="104" ht="15.75" customHeight="1">
      <c r="A104" s="65" t="s">
        <v>564</v>
      </c>
      <c r="B104" s="61" t="s">
        <v>538</v>
      </c>
    </row>
    <row r="105" ht="15.75" customHeight="1">
      <c r="A105" s="65" t="s">
        <v>565</v>
      </c>
      <c r="B105" s="61" t="s">
        <v>509</v>
      </c>
    </row>
    <row r="106" ht="15.75" customHeight="1">
      <c r="A106" s="65" t="s">
        <v>566</v>
      </c>
      <c r="B106" s="61" t="s">
        <v>538</v>
      </c>
    </row>
    <row r="107" ht="15.75" customHeight="1">
      <c r="A107" s="146">
        <v>294811.0</v>
      </c>
      <c r="B107" s="61" t="s">
        <v>531</v>
      </c>
    </row>
    <row r="108" ht="15.75" customHeight="1">
      <c r="A108" s="65" t="s">
        <v>567</v>
      </c>
      <c r="B108" s="61" t="s">
        <v>538</v>
      </c>
    </row>
    <row r="109" ht="15.75" customHeight="1">
      <c r="A109" s="65" t="s">
        <v>568</v>
      </c>
      <c r="B109" s="61" t="s">
        <v>509</v>
      </c>
    </row>
    <row r="110" ht="15.75" customHeight="1">
      <c r="A110" s="65" t="s">
        <v>569</v>
      </c>
      <c r="B110" s="61" t="s">
        <v>538</v>
      </c>
    </row>
    <row r="111" ht="15.75" customHeight="1">
      <c r="A111" s="65" t="s">
        <v>570</v>
      </c>
      <c r="B111" s="61" t="s">
        <v>538</v>
      </c>
    </row>
    <row r="112" ht="15.75" customHeight="1">
      <c r="A112" s="146">
        <v>296563.0</v>
      </c>
      <c r="B112" s="61" t="s">
        <v>531</v>
      </c>
    </row>
    <row r="113" ht="15.75" customHeight="1">
      <c r="A113" s="146">
        <v>296711.0</v>
      </c>
      <c r="B113" s="61" t="s">
        <v>531</v>
      </c>
    </row>
    <row r="114" ht="15.75" customHeight="1">
      <c r="A114" s="146">
        <v>294564.0</v>
      </c>
      <c r="B114" s="61" t="s">
        <v>531</v>
      </c>
    </row>
    <row r="115" ht="15.75" customHeight="1">
      <c r="A115" s="146">
        <v>267341.0</v>
      </c>
      <c r="B115" s="61" t="s">
        <v>531</v>
      </c>
    </row>
    <row r="116" ht="15.75" customHeight="1">
      <c r="A116" s="146">
        <v>298656.0</v>
      </c>
      <c r="B116" s="61" t="s">
        <v>531</v>
      </c>
    </row>
    <row r="117" ht="15.75" customHeight="1">
      <c r="A117" s="146">
        <v>262778.0</v>
      </c>
      <c r="B117" s="61" t="s">
        <v>531</v>
      </c>
    </row>
    <row r="118" ht="15.75" customHeight="1">
      <c r="A118" s="146">
        <v>147992.0</v>
      </c>
      <c r="B118" s="61" t="s">
        <v>531</v>
      </c>
    </row>
    <row r="119" ht="15.75" customHeight="1">
      <c r="A119" s="146">
        <v>157062.0</v>
      </c>
      <c r="B119" s="61" t="s">
        <v>538</v>
      </c>
    </row>
    <row r="120" ht="15.75" customHeight="1">
      <c r="A120" s="146">
        <v>160189.0</v>
      </c>
      <c r="B120" s="61" t="s">
        <v>531</v>
      </c>
    </row>
    <row r="121" ht="15.75" customHeight="1">
      <c r="A121" s="146">
        <v>179978.0</v>
      </c>
      <c r="B121" s="61" t="s">
        <v>531</v>
      </c>
    </row>
    <row r="122" ht="15.75" customHeight="1">
      <c r="A122" s="146">
        <v>182809.0</v>
      </c>
      <c r="B122" s="61" t="s">
        <v>538</v>
      </c>
    </row>
    <row r="123" ht="15.75" customHeight="1">
      <c r="A123" s="146">
        <v>202659.0</v>
      </c>
      <c r="B123" s="61" t="s">
        <v>538</v>
      </c>
    </row>
    <row r="124" ht="15.75" customHeight="1">
      <c r="A124" s="146">
        <v>206056.0</v>
      </c>
      <c r="B124" s="61" t="s">
        <v>509</v>
      </c>
    </row>
    <row r="125" ht="15.75" customHeight="1">
      <c r="A125" s="146">
        <v>206615.0</v>
      </c>
      <c r="B125" s="61" t="s">
        <v>538</v>
      </c>
    </row>
    <row r="126" ht="15.75" customHeight="1">
      <c r="A126" s="146">
        <v>207659.0</v>
      </c>
      <c r="B126" s="61" t="s">
        <v>538</v>
      </c>
    </row>
    <row r="127" ht="15.75" customHeight="1">
      <c r="A127" s="146">
        <v>213566.0</v>
      </c>
      <c r="B127" s="61" t="s">
        <v>531</v>
      </c>
    </row>
    <row r="128" ht="15.75" customHeight="1">
      <c r="A128" s="146">
        <v>224646.0</v>
      </c>
      <c r="B128" s="61" t="s">
        <v>538</v>
      </c>
    </row>
    <row r="129" ht="15.75" customHeight="1">
      <c r="A129" s="146">
        <v>225187.0</v>
      </c>
      <c r="B129" s="61" t="s">
        <v>538</v>
      </c>
    </row>
    <row r="130" ht="15.75" customHeight="1">
      <c r="A130" s="146">
        <v>225725.0</v>
      </c>
      <c r="B130" s="61" t="s">
        <v>538</v>
      </c>
    </row>
    <row r="131" ht="15.75" customHeight="1">
      <c r="A131" s="146">
        <v>232942.0</v>
      </c>
      <c r="B131" s="61" t="s">
        <v>538</v>
      </c>
    </row>
    <row r="132" ht="15.75" customHeight="1">
      <c r="A132" s="146">
        <v>233819.0</v>
      </c>
      <c r="B132" s="61" t="s">
        <v>538</v>
      </c>
    </row>
    <row r="133" ht="15.75" customHeight="1">
      <c r="A133" s="146">
        <v>234530.0</v>
      </c>
      <c r="B133" s="61" t="s">
        <v>538</v>
      </c>
    </row>
    <row r="134" ht="15.75" customHeight="1">
      <c r="A134" s="146">
        <v>234967.0</v>
      </c>
      <c r="B134" s="61" t="s">
        <v>538</v>
      </c>
    </row>
    <row r="135" ht="15.75" customHeight="1">
      <c r="A135" s="146">
        <v>235622.0</v>
      </c>
      <c r="B135" s="61" t="s">
        <v>531</v>
      </c>
    </row>
    <row r="136" ht="15.75" customHeight="1">
      <c r="A136" s="146">
        <v>236686.0</v>
      </c>
      <c r="B136" s="61" t="s">
        <v>538</v>
      </c>
    </row>
    <row r="137" ht="15.75" customHeight="1">
      <c r="A137" s="146">
        <v>237153.0</v>
      </c>
      <c r="B137" s="61" t="s">
        <v>531</v>
      </c>
    </row>
    <row r="138" ht="15.75" customHeight="1">
      <c r="A138" s="146">
        <v>237326.0</v>
      </c>
      <c r="B138" s="61" t="s">
        <v>509</v>
      </c>
    </row>
    <row r="139" ht="15.75" customHeight="1">
      <c r="A139" s="146">
        <v>237871.0</v>
      </c>
      <c r="B139" s="61" t="s">
        <v>531</v>
      </c>
    </row>
    <row r="140" ht="15.75" customHeight="1">
      <c r="A140" s="146">
        <v>237873.0</v>
      </c>
      <c r="B140" s="61" t="s">
        <v>531</v>
      </c>
    </row>
    <row r="141" ht="15.75" customHeight="1">
      <c r="A141" s="146">
        <v>238660.0</v>
      </c>
      <c r="B141" s="61" t="s">
        <v>531</v>
      </c>
    </row>
    <row r="142" ht="15.75" customHeight="1">
      <c r="A142" s="146">
        <v>239245.0</v>
      </c>
      <c r="B142" s="61" t="s">
        <v>531</v>
      </c>
    </row>
    <row r="143" ht="15.75" customHeight="1">
      <c r="A143" s="146">
        <v>240478.0</v>
      </c>
      <c r="B143" s="61" t="s">
        <v>538</v>
      </c>
    </row>
    <row r="144" ht="15.75" customHeight="1">
      <c r="A144" s="146">
        <v>241083.0</v>
      </c>
      <c r="B144" s="61" t="s">
        <v>531</v>
      </c>
    </row>
    <row r="145" ht="15.75" customHeight="1">
      <c r="A145" s="146">
        <v>241088.0</v>
      </c>
      <c r="B145" s="61" t="s">
        <v>531</v>
      </c>
    </row>
    <row r="146" ht="15.75" customHeight="1">
      <c r="A146" s="146">
        <v>242863.0</v>
      </c>
      <c r="B146" s="61" t="s">
        <v>531</v>
      </c>
    </row>
    <row r="147" ht="15.75" customHeight="1">
      <c r="A147" s="146">
        <v>243887.0</v>
      </c>
      <c r="B147" s="61" t="s">
        <v>531</v>
      </c>
    </row>
    <row r="148" ht="15.75" customHeight="1">
      <c r="A148" s="146">
        <v>244756.0</v>
      </c>
      <c r="B148" s="61" t="s">
        <v>531</v>
      </c>
    </row>
    <row r="149" ht="15.75" customHeight="1">
      <c r="A149" s="146">
        <v>245548.0</v>
      </c>
      <c r="B149" s="61" t="s">
        <v>509</v>
      </c>
    </row>
    <row r="150" ht="15.75" customHeight="1">
      <c r="A150" s="146">
        <v>246603.0</v>
      </c>
      <c r="B150" s="61" t="s">
        <v>538</v>
      </c>
    </row>
    <row r="151" ht="15.75" customHeight="1">
      <c r="A151" s="146">
        <v>246872.0</v>
      </c>
      <c r="B151" s="61" t="s">
        <v>538</v>
      </c>
    </row>
    <row r="152" ht="15.75" customHeight="1">
      <c r="A152" s="146">
        <v>246878.0</v>
      </c>
      <c r="B152" s="61" t="s">
        <v>531</v>
      </c>
    </row>
    <row r="153" ht="15.75" customHeight="1">
      <c r="A153" s="146">
        <v>259015.0</v>
      </c>
      <c r="B153" s="61" t="s">
        <v>531</v>
      </c>
    </row>
    <row r="154" ht="15.75" customHeight="1">
      <c r="A154" s="146">
        <v>261011.0</v>
      </c>
      <c r="B154" s="61" t="s">
        <v>531</v>
      </c>
    </row>
    <row r="155" ht="15.75" customHeight="1">
      <c r="A155" s="146">
        <v>262984.0</v>
      </c>
      <c r="B155" s="61" t="s">
        <v>531</v>
      </c>
    </row>
    <row r="156" ht="15.75" customHeight="1">
      <c r="A156" s="146">
        <v>266948.0</v>
      </c>
      <c r="B156" s="61" t="s">
        <v>531</v>
      </c>
    </row>
    <row r="157" ht="15.75" customHeight="1">
      <c r="A157" s="146">
        <v>266950.0</v>
      </c>
      <c r="B157" s="61" t="s">
        <v>531</v>
      </c>
    </row>
    <row r="158" ht="15.75" customHeight="1">
      <c r="A158" s="146">
        <v>267026.0</v>
      </c>
      <c r="B158" s="61" t="s">
        <v>531</v>
      </c>
    </row>
    <row r="159" ht="15.75" customHeight="1">
      <c r="A159" s="146">
        <v>267027.0</v>
      </c>
      <c r="B159" s="61" t="s">
        <v>531</v>
      </c>
    </row>
    <row r="160" ht="15.75" customHeight="1">
      <c r="A160" s="146">
        <v>267029.0</v>
      </c>
      <c r="B160" s="61" t="s">
        <v>531</v>
      </c>
    </row>
    <row r="161" ht="15.75" customHeight="1">
      <c r="A161" s="146">
        <v>267586.0</v>
      </c>
      <c r="B161" s="61" t="s">
        <v>531</v>
      </c>
    </row>
    <row r="162" ht="15.75" customHeight="1">
      <c r="A162" s="146">
        <v>267594.0</v>
      </c>
      <c r="B162" s="61" t="s">
        <v>531</v>
      </c>
    </row>
    <row r="163" ht="15.75" customHeight="1">
      <c r="A163" s="146">
        <v>268293.0</v>
      </c>
      <c r="B163" s="61" t="s">
        <v>531</v>
      </c>
    </row>
    <row r="164" ht="15.75" customHeight="1">
      <c r="A164" s="146">
        <v>270167.0</v>
      </c>
      <c r="B164" s="61" t="s">
        <v>538</v>
      </c>
    </row>
    <row r="165" ht="15.75" customHeight="1">
      <c r="A165" s="146">
        <v>270320.0</v>
      </c>
      <c r="B165" s="61" t="s">
        <v>531</v>
      </c>
    </row>
    <row r="166" ht="15.75" customHeight="1">
      <c r="A166" s="146">
        <v>270369.0</v>
      </c>
      <c r="B166" s="61" t="s">
        <v>531</v>
      </c>
    </row>
    <row r="167" ht="15.75" customHeight="1">
      <c r="A167" s="146">
        <v>270681.0</v>
      </c>
      <c r="B167" s="61" t="s">
        <v>531</v>
      </c>
    </row>
    <row r="168" ht="15.75" customHeight="1">
      <c r="A168" s="146">
        <v>271659.0</v>
      </c>
      <c r="B168" s="61" t="s">
        <v>531</v>
      </c>
    </row>
    <row r="169" ht="15.75" customHeight="1">
      <c r="A169" s="146">
        <v>271955.0</v>
      </c>
      <c r="B169" s="61" t="s">
        <v>531</v>
      </c>
    </row>
    <row r="170" ht="15.75" customHeight="1">
      <c r="A170" s="146">
        <v>272474.0</v>
      </c>
      <c r="B170" s="61" t="s">
        <v>531</v>
      </c>
    </row>
    <row r="171" ht="15.75" customHeight="1">
      <c r="A171" s="146">
        <v>272475.0</v>
      </c>
      <c r="B171" s="61" t="s">
        <v>531</v>
      </c>
    </row>
    <row r="172" ht="15.75" customHeight="1">
      <c r="A172" s="146">
        <v>273350.0</v>
      </c>
      <c r="B172" s="61" t="s">
        <v>531</v>
      </c>
    </row>
    <row r="173" ht="15.75" customHeight="1">
      <c r="A173" s="146">
        <v>273566.0</v>
      </c>
      <c r="B173" s="61" t="s">
        <v>511</v>
      </c>
    </row>
    <row r="174" ht="15.75" customHeight="1">
      <c r="A174" s="146">
        <v>273586.0</v>
      </c>
      <c r="B174" s="61" t="s">
        <v>538</v>
      </c>
    </row>
    <row r="175" ht="15.75" customHeight="1">
      <c r="A175" s="146">
        <v>273591.0</v>
      </c>
      <c r="B175" s="61" t="s">
        <v>538</v>
      </c>
    </row>
    <row r="176" ht="15.75" customHeight="1">
      <c r="A176" s="146">
        <v>273595.0</v>
      </c>
      <c r="B176" s="61" t="s">
        <v>531</v>
      </c>
    </row>
    <row r="177" ht="15.75" customHeight="1">
      <c r="A177" s="146">
        <v>273597.0</v>
      </c>
      <c r="B177" s="61" t="s">
        <v>538</v>
      </c>
    </row>
    <row r="178" ht="15.75" customHeight="1">
      <c r="A178" s="146">
        <v>274463.0</v>
      </c>
      <c r="B178" s="61" t="s">
        <v>531</v>
      </c>
    </row>
    <row r="179" ht="15.75" customHeight="1">
      <c r="A179" s="146">
        <v>274648.0</v>
      </c>
      <c r="B179" s="61" t="s">
        <v>531</v>
      </c>
    </row>
    <row r="180" ht="15.75" customHeight="1">
      <c r="A180" s="146">
        <v>275525.0</v>
      </c>
      <c r="B180" s="61" t="s">
        <v>538</v>
      </c>
    </row>
    <row r="181" ht="15.75" customHeight="1">
      <c r="A181" s="146">
        <v>277463.0</v>
      </c>
      <c r="B181" s="61" t="s">
        <v>538</v>
      </c>
    </row>
    <row r="182" ht="15.75" customHeight="1">
      <c r="A182" s="146">
        <v>283552.0</v>
      </c>
      <c r="B182" s="61" t="s">
        <v>531</v>
      </c>
    </row>
    <row r="183" ht="15.75" customHeight="1">
      <c r="A183" s="146">
        <v>285939.0</v>
      </c>
      <c r="B183" s="61" t="s">
        <v>531</v>
      </c>
    </row>
    <row r="184" ht="15.75" customHeight="1">
      <c r="A184" s="146">
        <v>285940.0</v>
      </c>
      <c r="B184" s="61" t="s">
        <v>531</v>
      </c>
    </row>
    <row r="185" ht="15.75" customHeight="1">
      <c r="A185" s="146">
        <v>285941.0</v>
      </c>
      <c r="B185" s="61" t="s">
        <v>538</v>
      </c>
    </row>
    <row r="186" ht="15.75" customHeight="1">
      <c r="A186" s="146">
        <v>286324.0</v>
      </c>
      <c r="B186" s="61" t="s">
        <v>531</v>
      </c>
    </row>
    <row r="187" ht="15.75" customHeight="1">
      <c r="A187" s="146">
        <v>288758.0</v>
      </c>
      <c r="B187" s="61" t="s">
        <v>531</v>
      </c>
    </row>
    <row r="188" ht="15.75" customHeight="1">
      <c r="A188" s="146">
        <v>289495.0</v>
      </c>
      <c r="B188" s="61" t="s">
        <v>531</v>
      </c>
    </row>
    <row r="189" ht="15.75" customHeight="1">
      <c r="A189" s="146">
        <v>290715.0</v>
      </c>
      <c r="B189" s="61" t="s">
        <v>531</v>
      </c>
    </row>
    <row r="190" ht="15.75" customHeight="1">
      <c r="A190" s="146">
        <v>290718.0</v>
      </c>
      <c r="B190" s="61" t="s">
        <v>531</v>
      </c>
    </row>
    <row r="191" ht="15.75" customHeight="1">
      <c r="A191" s="146">
        <v>290773.0</v>
      </c>
      <c r="B191" s="61" t="s">
        <v>531</v>
      </c>
    </row>
    <row r="192" ht="15.75" customHeight="1">
      <c r="A192" s="146">
        <v>290857.0</v>
      </c>
      <c r="B192" s="61" t="s">
        <v>531</v>
      </c>
    </row>
    <row r="193" ht="15.75" customHeight="1">
      <c r="A193" s="146">
        <v>291575.0</v>
      </c>
      <c r="B193" s="61" t="s">
        <v>531</v>
      </c>
    </row>
    <row r="194" ht="15.75" customHeight="1">
      <c r="A194" s="146">
        <v>291759.0</v>
      </c>
      <c r="B194" s="61" t="s">
        <v>511</v>
      </c>
    </row>
    <row r="195" ht="15.75" customHeight="1">
      <c r="A195" s="146">
        <v>293363.0</v>
      </c>
      <c r="B195" s="61" t="s">
        <v>531</v>
      </c>
    </row>
    <row r="196" ht="15.75" customHeight="1">
      <c r="A196" s="146">
        <v>293496.0</v>
      </c>
      <c r="B196" s="61" t="s">
        <v>531</v>
      </c>
    </row>
    <row r="197" ht="15.75" customHeight="1">
      <c r="A197" s="146">
        <v>293498.0</v>
      </c>
      <c r="B197" s="61" t="s">
        <v>531</v>
      </c>
    </row>
    <row r="198" ht="15.75" customHeight="1">
      <c r="A198" s="146">
        <v>293499.0</v>
      </c>
      <c r="B198" s="61" t="s">
        <v>538</v>
      </c>
    </row>
    <row r="199" ht="15.75" customHeight="1">
      <c r="A199" s="146">
        <v>293544.0</v>
      </c>
      <c r="B199" s="61" t="s">
        <v>531</v>
      </c>
    </row>
    <row r="200" ht="15.75" customHeight="1">
      <c r="A200" s="146">
        <v>293629.0</v>
      </c>
      <c r="B200" s="61" t="s">
        <v>531</v>
      </c>
    </row>
    <row r="201" ht="15.75" customHeight="1">
      <c r="A201" s="146">
        <v>293672.0</v>
      </c>
      <c r="B201" s="61" t="s">
        <v>531</v>
      </c>
    </row>
    <row r="202" ht="15.75" customHeight="1">
      <c r="A202" s="146">
        <v>293673.0</v>
      </c>
      <c r="B202" s="61" t="s">
        <v>531</v>
      </c>
    </row>
    <row r="203" ht="15.75" customHeight="1">
      <c r="A203" s="146">
        <v>294086.0</v>
      </c>
      <c r="B203" s="61" t="s">
        <v>531</v>
      </c>
    </row>
    <row r="204" ht="15.75" customHeight="1">
      <c r="A204" s="146">
        <v>294088.0</v>
      </c>
      <c r="B204" s="61" t="s">
        <v>531</v>
      </c>
    </row>
    <row r="205" ht="15.75" customHeight="1">
      <c r="A205" s="146">
        <v>294094.0</v>
      </c>
      <c r="B205" s="61" t="s">
        <v>531</v>
      </c>
    </row>
    <row r="206" ht="15.75" customHeight="1">
      <c r="A206" s="146">
        <v>294095.0</v>
      </c>
      <c r="B206" s="61" t="s">
        <v>531</v>
      </c>
    </row>
    <row r="207" ht="15.75" customHeight="1">
      <c r="A207" s="146">
        <v>294270.0</v>
      </c>
      <c r="B207" s="61" t="s">
        <v>509</v>
      </c>
    </row>
    <row r="208" ht="15.75" customHeight="1">
      <c r="A208" s="146">
        <v>294291.0</v>
      </c>
      <c r="B208" s="61" t="s">
        <v>531</v>
      </c>
    </row>
    <row r="209" ht="15.75" customHeight="1">
      <c r="A209" s="146">
        <v>294348.0</v>
      </c>
      <c r="B209" s="61" t="s">
        <v>531</v>
      </c>
    </row>
    <row r="210" ht="15.75" customHeight="1">
      <c r="A210" s="146">
        <v>294523.0</v>
      </c>
      <c r="B210" s="61" t="s">
        <v>531</v>
      </c>
    </row>
    <row r="211" ht="15.75" customHeight="1">
      <c r="A211" s="146">
        <v>294547.0</v>
      </c>
      <c r="B211" s="61" t="s">
        <v>531</v>
      </c>
    </row>
    <row r="212" ht="15.75" customHeight="1">
      <c r="A212" s="146">
        <v>294556.0</v>
      </c>
      <c r="B212" s="61" t="s">
        <v>531</v>
      </c>
    </row>
    <row r="213" ht="15.75" customHeight="1">
      <c r="A213" s="146">
        <v>294566.0</v>
      </c>
      <c r="B213" s="61" t="s">
        <v>531</v>
      </c>
    </row>
    <row r="214" ht="15.75" customHeight="1">
      <c r="A214" s="146">
        <v>294567.0</v>
      </c>
      <c r="B214" s="61" t="s">
        <v>531</v>
      </c>
    </row>
    <row r="215" ht="15.75" customHeight="1">
      <c r="A215" s="146">
        <v>294568.0</v>
      </c>
      <c r="B215" s="61" t="s">
        <v>531</v>
      </c>
    </row>
    <row r="216" ht="15.75" customHeight="1">
      <c r="A216" s="146">
        <v>294617.0</v>
      </c>
      <c r="B216" s="61" t="s">
        <v>531</v>
      </c>
    </row>
    <row r="217" ht="15.75" customHeight="1">
      <c r="A217" s="146">
        <v>294753.0</v>
      </c>
      <c r="B217" s="61" t="s">
        <v>531</v>
      </c>
    </row>
    <row r="218" ht="15.75" customHeight="1">
      <c r="A218" s="146">
        <v>294793.0</v>
      </c>
      <c r="B218" s="61" t="s">
        <v>531</v>
      </c>
    </row>
    <row r="219" ht="15.75" customHeight="1">
      <c r="A219" s="146">
        <v>294795.0</v>
      </c>
      <c r="B219" s="61" t="s">
        <v>531</v>
      </c>
    </row>
    <row r="220" ht="15.75" customHeight="1">
      <c r="A220" s="146">
        <v>294809.0</v>
      </c>
      <c r="B220" s="61" t="s">
        <v>531</v>
      </c>
    </row>
    <row r="221" ht="15.75" customHeight="1">
      <c r="A221" s="146">
        <v>295073.0</v>
      </c>
      <c r="B221" s="61" t="s">
        <v>531</v>
      </c>
    </row>
    <row r="222" ht="15.75" customHeight="1">
      <c r="A222" s="146">
        <v>295248.0</v>
      </c>
      <c r="B222" s="61" t="s">
        <v>531</v>
      </c>
    </row>
    <row r="223" ht="15.75" customHeight="1">
      <c r="A223" s="146">
        <v>295249.0</v>
      </c>
      <c r="B223" s="61" t="s">
        <v>531</v>
      </c>
    </row>
    <row r="224" ht="15.75" customHeight="1">
      <c r="A224" s="146">
        <v>295250.0</v>
      </c>
      <c r="B224" s="61" t="s">
        <v>531</v>
      </c>
    </row>
    <row r="225" ht="15.75" customHeight="1">
      <c r="A225" s="146">
        <v>295251.0</v>
      </c>
      <c r="B225" s="61" t="s">
        <v>511</v>
      </c>
    </row>
    <row r="226" ht="15.75" customHeight="1">
      <c r="A226" s="146">
        <v>295352.0</v>
      </c>
      <c r="B226" s="61" t="s">
        <v>531</v>
      </c>
    </row>
    <row r="227" ht="15.75" customHeight="1">
      <c r="A227" s="146">
        <v>295353.0</v>
      </c>
      <c r="B227" s="61" t="s">
        <v>531</v>
      </c>
    </row>
    <row r="228" ht="15.75" customHeight="1">
      <c r="A228" s="146">
        <v>296636.0</v>
      </c>
      <c r="B228" s="61" t="s">
        <v>531</v>
      </c>
    </row>
    <row r="229" ht="15.75" customHeight="1">
      <c r="A229" s="146">
        <v>296689.0</v>
      </c>
      <c r="B229" s="61" t="s">
        <v>531</v>
      </c>
    </row>
    <row r="230" ht="15.75" customHeight="1">
      <c r="A230" s="146">
        <v>296770.0</v>
      </c>
      <c r="B230" s="61" t="s">
        <v>531</v>
      </c>
    </row>
    <row r="231" ht="15.75" customHeight="1">
      <c r="A231" s="146">
        <v>296859.0</v>
      </c>
      <c r="B231" s="61" t="s">
        <v>531</v>
      </c>
    </row>
    <row r="232" ht="15.75" customHeight="1">
      <c r="A232" s="146">
        <v>296867.0</v>
      </c>
      <c r="B232" s="61" t="s">
        <v>531</v>
      </c>
    </row>
    <row r="233" ht="15.75" customHeight="1">
      <c r="A233" s="146">
        <v>296935.0</v>
      </c>
      <c r="B233" s="61" t="s">
        <v>531</v>
      </c>
    </row>
    <row r="234" ht="15.75" customHeight="1">
      <c r="A234" s="146">
        <v>296941.0</v>
      </c>
      <c r="B234" s="61" t="s">
        <v>531</v>
      </c>
    </row>
    <row r="235" ht="15.75" customHeight="1">
      <c r="A235" s="146">
        <v>296949.0</v>
      </c>
      <c r="B235" s="61" t="s">
        <v>531</v>
      </c>
    </row>
    <row r="236" ht="15.75" customHeight="1">
      <c r="A236" s="146">
        <v>296951.0</v>
      </c>
      <c r="B236" s="61" t="s">
        <v>531</v>
      </c>
    </row>
    <row r="237" ht="15.75" customHeight="1">
      <c r="A237" s="146">
        <v>296952.0</v>
      </c>
      <c r="B237" s="61" t="s">
        <v>531</v>
      </c>
    </row>
    <row r="238" ht="15.75" customHeight="1">
      <c r="A238" s="146">
        <v>296953.0</v>
      </c>
      <c r="B238" s="61" t="s">
        <v>531</v>
      </c>
    </row>
    <row r="239" ht="15.75" customHeight="1">
      <c r="A239" s="146">
        <v>296960.0</v>
      </c>
      <c r="B239" s="61" t="s">
        <v>531</v>
      </c>
    </row>
    <row r="240" ht="15.75" customHeight="1">
      <c r="A240" s="146">
        <v>296992.0</v>
      </c>
      <c r="B240" s="61" t="s">
        <v>531</v>
      </c>
    </row>
    <row r="241" ht="15.75" customHeight="1">
      <c r="A241" s="146">
        <v>296996.0</v>
      </c>
      <c r="B241" s="61" t="s">
        <v>531</v>
      </c>
    </row>
    <row r="242" ht="15.75" customHeight="1">
      <c r="A242" s="146">
        <v>297037.0</v>
      </c>
      <c r="B242" s="61" t="s">
        <v>531</v>
      </c>
    </row>
    <row r="243" ht="15.75" customHeight="1">
      <c r="A243" s="146">
        <v>297278.0</v>
      </c>
      <c r="B243" s="61" t="s">
        <v>531</v>
      </c>
    </row>
    <row r="244" ht="15.75" customHeight="1">
      <c r="A244" s="146">
        <v>297300.0</v>
      </c>
      <c r="B244" s="61" t="s">
        <v>531</v>
      </c>
    </row>
    <row r="245" ht="15.75" customHeight="1">
      <c r="A245" s="146">
        <v>297305.0</v>
      </c>
      <c r="B245" s="61" t="s">
        <v>531</v>
      </c>
    </row>
    <row r="246" ht="15.75" customHeight="1">
      <c r="A246" s="146">
        <v>297337.0</v>
      </c>
      <c r="B246" s="61" t="s">
        <v>543</v>
      </c>
    </row>
    <row r="247" ht="15.75" customHeight="1">
      <c r="A247" s="146">
        <v>297370.0</v>
      </c>
      <c r="B247" s="61" t="s">
        <v>531</v>
      </c>
    </row>
    <row r="248" ht="15.75" customHeight="1">
      <c r="A248" s="146">
        <v>297380.0</v>
      </c>
      <c r="B248" s="61" t="s">
        <v>531</v>
      </c>
    </row>
    <row r="249" ht="15.75" customHeight="1">
      <c r="A249" s="146">
        <v>297384.0</v>
      </c>
      <c r="B249" s="61" t="s">
        <v>531</v>
      </c>
    </row>
    <row r="250" ht="15.75" customHeight="1">
      <c r="A250" s="146">
        <v>297582.0</v>
      </c>
      <c r="B250" s="61" t="s">
        <v>531</v>
      </c>
    </row>
    <row r="251" ht="15.75" customHeight="1">
      <c r="A251" s="146">
        <v>297586.0</v>
      </c>
      <c r="B251" s="61" t="s">
        <v>531</v>
      </c>
    </row>
    <row r="252" ht="15.75" customHeight="1">
      <c r="A252" s="146">
        <v>297587.0</v>
      </c>
      <c r="B252" s="61" t="s">
        <v>531</v>
      </c>
    </row>
    <row r="253" ht="15.75" customHeight="1">
      <c r="A253" s="146">
        <v>297609.0</v>
      </c>
      <c r="B253" s="61" t="s">
        <v>531</v>
      </c>
    </row>
    <row r="254" ht="15.75" customHeight="1">
      <c r="A254" s="146">
        <v>297695.0</v>
      </c>
      <c r="B254" s="61" t="s">
        <v>531</v>
      </c>
    </row>
    <row r="255" ht="15.75" customHeight="1">
      <c r="A255" s="146">
        <v>297741.0</v>
      </c>
      <c r="B255" s="61" t="s">
        <v>531</v>
      </c>
    </row>
    <row r="256" ht="15.75" customHeight="1">
      <c r="A256" s="146">
        <v>297765.0</v>
      </c>
      <c r="B256" s="61" t="s">
        <v>531</v>
      </c>
    </row>
    <row r="257" ht="15.75" customHeight="1">
      <c r="A257" s="146">
        <v>297908.0</v>
      </c>
      <c r="B257" s="61" t="s">
        <v>531</v>
      </c>
    </row>
    <row r="258" ht="15.75" customHeight="1">
      <c r="A258" s="146">
        <v>297913.0</v>
      </c>
      <c r="B258" s="61" t="s">
        <v>531</v>
      </c>
    </row>
    <row r="259" ht="15.75" customHeight="1">
      <c r="A259" s="146">
        <v>297973.0</v>
      </c>
      <c r="B259" s="61" t="s">
        <v>531</v>
      </c>
    </row>
    <row r="260" ht="15.75" customHeight="1">
      <c r="A260" s="146">
        <v>298186.0</v>
      </c>
      <c r="B260" s="61" t="s">
        <v>531</v>
      </c>
    </row>
    <row r="261" ht="15.75" customHeight="1">
      <c r="A261" s="146">
        <v>298284.0</v>
      </c>
      <c r="B261" s="61" t="s">
        <v>531</v>
      </c>
    </row>
    <row r="262" ht="15.75" customHeight="1">
      <c r="A262" s="146">
        <v>298309.0</v>
      </c>
      <c r="B262" s="61" t="s">
        <v>531</v>
      </c>
    </row>
    <row r="263" ht="15.75" customHeight="1">
      <c r="A263" s="146">
        <v>298317.0</v>
      </c>
      <c r="B263" s="61" t="s">
        <v>531</v>
      </c>
    </row>
    <row r="264" ht="15.75" customHeight="1">
      <c r="A264" s="146">
        <v>298319.0</v>
      </c>
      <c r="B264" s="61" t="s">
        <v>531</v>
      </c>
    </row>
    <row r="265" ht="15.75" customHeight="1">
      <c r="A265" s="146">
        <v>298398.0</v>
      </c>
      <c r="B265" s="61" t="s">
        <v>531</v>
      </c>
    </row>
    <row r="266" ht="15.75" customHeight="1">
      <c r="A266" s="146">
        <v>298408.0</v>
      </c>
      <c r="B266" s="61" t="s">
        <v>531</v>
      </c>
    </row>
    <row r="267" ht="15.75" customHeight="1">
      <c r="A267" s="146">
        <v>298453.0</v>
      </c>
      <c r="B267" s="61" t="s">
        <v>531</v>
      </c>
    </row>
    <row r="268" ht="15.75" customHeight="1">
      <c r="A268" s="146">
        <v>265966.0</v>
      </c>
      <c r="B268" s="61" t="s">
        <v>531</v>
      </c>
    </row>
    <row r="269" ht="15.75" customHeight="1">
      <c r="A269" s="146">
        <v>109841.0</v>
      </c>
      <c r="B269" s="61" t="s">
        <v>534</v>
      </c>
    </row>
    <row r="270" ht="15.75" customHeight="1">
      <c r="A270" s="146">
        <v>225233.0</v>
      </c>
      <c r="B270" s="61" t="s">
        <v>531</v>
      </c>
    </row>
    <row r="271" ht="15.75" customHeight="1">
      <c r="A271" s="146">
        <v>241080.0</v>
      </c>
      <c r="B271" s="61" t="s">
        <v>531</v>
      </c>
    </row>
    <row r="272" ht="15.75" customHeight="1">
      <c r="A272" s="146">
        <v>246871.0</v>
      </c>
      <c r="B272" s="61" t="s">
        <v>531</v>
      </c>
    </row>
    <row r="273" ht="15.75" customHeight="1">
      <c r="A273" s="146">
        <v>258065.0</v>
      </c>
      <c r="B273" s="61" t="s">
        <v>531</v>
      </c>
    </row>
    <row r="274" ht="15.75" customHeight="1">
      <c r="A274" s="146">
        <v>262258.0</v>
      </c>
      <c r="B274" s="61" t="s">
        <v>509</v>
      </c>
    </row>
    <row r="275" ht="15.75" customHeight="1">
      <c r="A275" s="146">
        <v>262883.0</v>
      </c>
      <c r="B275" s="61" t="s">
        <v>538</v>
      </c>
    </row>
    <row r="276" ht="15.75" customHeight="1">
      <c r="A276" s="146">
        <v>265585.0</v>
      </c>
      <c r="B276" s="61" t="s">
        <v>538</v>
      </c>
    </row>
    <row r="277" ht="15.75" customHeight="1">
      <c r="A277" s="146">
        <v>266949.0</v>
      </c>
      <c r="B277" s="61" t="s">
        <v>538</v>
      </c>
    </row>
    <row r="278" ht="15.75" customHeight="1">
      <c r="A278" s="146">
        <v>267595.0</v>
      </c>
      <c r="B278" s="61" t="s">
        <v>531</v>
      </c>
    </row>
    <row r="279" ht="15.75" customHeight="1">
      <c r="A279" s="146">
        <v>267602.0</v>
      </c>
      <c r="B279" s="61" t="s">
        <v>531</v>
      </c>
    </row>
    <row r="280" ht="15.75" customHeight="1">
      <c r="A280" s="146">
        <v>268694.0</v>
      </c>
      <c r="B280" s="61" t="s">
        <v>531</v>
      </c>
    </row>
    <row r="281" ht="15.75" customHeight="1">
      <c r="A281" s="146">
        <v>271175.0</v>
      </c>
      <c r="B281" s="61" t="s">
        <v>531</v>
      </c>
    </row>
    <row r="282" ht="15.75" customHeight="1">
      <c r="A282" s="146">
        <v>271736.0</v>
      </c>
      <c r="B282" s="61" t="s">
        <v>531</v>
      </c>
    </row>
    <row r="283" ht="15.75" customHeight="1">
      <c r="A283" s="146">
        <v>273113.0</v>
      </c>
      <c r="B283" s="61" t="s">
        <v>531</v>
      </c>
    </row>
    <row r="284" ht="15.75" customHeight="1">
      <c r="A284" s="146">
        <v>277583.0</v>
      </c>
      <c r="B284" s="61" t="s">
        <v>531</v>
      </c>
    </row>
    <row r="285" ht="15.75" customHeight="1">
      <c r="A285" s="146">
        <v>285944.0</v>
      </c>
      <c r="B285" s="61" t="s">
        <v>538</v>
      </c>
    </row>
    <row r="286" ht="15.75" customHeight="1">
      <c r="A286" s="146">
        <v>286540.0</v>
      </c>
      <c r="B286" s="61" t="s">
        <v>531</v>
      </c>
    </row>
    <row r="287" ht="15.75" customHeight="1">
      <c r="A287" s="146">
        <v>288752.0</v>
      </c>
      <c r="B287" s="61" t="s">
        <v>531</v>
      </c>
    </row>
    <row r="288" ht="15.75" customHeight="1">
      <c r="A288" s="146">
        <v>291467.0</v>
      </c>
      <c r="B288" s="61" t="s">
        <v>531</v>
      </c>
    </row>
    <row r="289" ht="15.75" customHeight="1">
      <c r="A289" s="146">
        <v>293285.0</v>
      </c>
      <c r="B289" s="61" t="s">
        <v>531</v>
      </c>
    </row>
    <row r="290" ht="15.75" customHeight="1">
      <c r="A290" s="146">
        <v>293860.0</v>
      </c>
      <c r="B290" s="61" t="s">
        <v>531</v>
      </c>
    </row>
    <row r="291" ht="15.75" customHeight="1">
      <c r="A291" s="146">
        <v>294352.0</v>
      </c>
      <c r="B291" s="61" t="s">
        <v>531</v>
      </c>
    </row>
    <row r="292" ht="15.75" customHeight="1">
      <c r="A292" s="146">
        <v>294524.0</v>
      </c>
      <c r="B292" s="61" t="s">
        <v>538</v>
      </c>
    </row>
    <row r="293" ht="15.75" customHeight="1">
      <c r="A293" s="146">
        <v>294626.0</v>
      </c>
      <c r="B293" s="61" t="s">
        <v>531</v>
      </c>
    </row>
    <row r="294" ht="15.75" customHeight="1">
      <c r="A294" s="146">
        <v>294752.0</v>
      </c>
      <c r="B294" s="61" t="s">
        <v>531</v>
      </c>
    </row>
    <row r="295" ht="15.75" customHeight="1">
      <c r="A295" s="146">
        <v>294799.0</v>
      </c>
      <c r="B295" s="61" t="s">
        <v>531</v>
      </c>
    </row>
    <row r="296" ht="15.75" customHeight="1">
      <c r="A296" s="146">
        <v>295065.0</v>
      </c>
      <c r="B296" s="61" t="s">
        <v>531</v>
      </c>
    </row>
    <row r="297" ht="15.75" customHeight="1">
      <c r="A297" s="146">
        <v>295069.0</v>
      </c>
      <c r="B297" s="61" t="s">
        <v>531</v>
      </c>
    </row>
    <row r="298" ht="15.75" customHeight="1">
      <c r="A298" s="146">
        <v>295071.0</v>
      </c>
      <c r="B298" s="61" t="s">
        <v>531</v>
      </c>
    </row>
    <row r="299" ht="15.75" customHeight="1">
      <c r="A299" s="146">
        <v>295074.0</v>
      </c>
      <c r="B299" s="61" t="s">
        <v>531</v>
      </c>
    </row>
    <row r="300" ht="15.75" customHeight="1">
      <c r="A300" s="146">
        <v>295363.0</v>
      </c>
      <c r="B300" s="61" t="s">
        <v>531</v>
      </c>
    </row>
    <row r="301" ht="15.75" customHeight="1">
      <c r="A301" s="146">
        <v>296522.0</v>
      </c>
      <c r="B301" s="61" t="s">
        <v>531</v>
      </c>
    </row>
    <row r="302" ht="15.75" customHeight="1">
      <c r="A302" s="146">
        <v>296658.0</v>
      </c>
      <c r="B302" s="61" t="s">
        <v>531</v>
      </c>
    </row>
    <row r="303" ht="15.75" customHeight="1">
      <c r="A303" s="146">
        <v>296788.0</v>
      </c>
      <c r="B303" s="61" t="s">
        <v>531</v>
      </c>
    </row>
    <row r="304" ht="15.75" customHeight="1">
      <c r="A304" s="146">
        <v>297140.0</v>
      </c>
      <c r="B304" s="61" t="s">
        <v>531</v>
      </c>
    </row>
    <row r="305" ht="15.75" customHeight="1">
      <c r="A305" s="146">
        <v>297283.0</v>
      </c>
      <c r="B305" s="61" t="s">
        <v>531</v>
      </c>
    </row>
    <row r="306" ht="15.75" customHeight="1">
      <c r="A306" s="146">
        <v>297371.0</v>
      </c>
      <c r="B306" s="61" t="s">
        <v>531</v>
      </c>
    </row>
    <row r="307" ht="15.75" customHeight="1">
      <c r="A307" s="146">
        <v>297375.0</v>
      </c>
      <c r="B307" s="61" t="s">
        <v>531</v>
      </c>
    </row>
    <row r="308" ht="15.75" customHeight="1">
      <c r="A308" s="146">
        <v>297378.0</v>
      </c>
      <c r="B308" s="61" t="s">
        <v>531</v>
      </c>
    </row>
    <row r="309" ht="15.75" customHeight="1">
      <c r="A309" s="146">
        <v>297583.0</v>
      </c>
      <c r="B309" s="61" t="s">
        <v>531</v>
      </c>
    </row>
    <row r="310" ht="15.75" customHeight="1">
      <c r="A310" s="146">
        <v>297684.0</v>
      </c>
      <c r="B310" s="61" t="s">
        <v>531</v>
      </c>
    </row>
    <row r="311" ht="15.75" customHeight="1">
      <c r="A311" s="146">
        <v>297751.0</v>
      </c>
      <c r="B311" s="61" t="s">
        <v>538</v>
      </c>
    </row>
    <row r="312" ht="15.75" customHeight="1">
      <c r="A312" s="146">
        <v>297949.0</v>
      </c>
      <c r="B312" s="61" t="s">
        <v>531</v>
      </c>
    </row>
    <row r="313" ht="15.75" customHeight="1">
      <c r="A313" s="146">
        <v>297971.0</v>
      </c>
      <c r="B313" s="61" t="s">
        <v>531</v>
      </c>
    </row>
    <row r="314" ht="15.75" customHeight="1">
      <c r="A314" s="146">
        <v>297974.0</v>
      </c>
      <c r="B314" s="61" t="s">
        <v>531</v>
      </c>
    </row>
    <row r="315" ht="15.75" customHeight="1">
      <c r="A315" s="146">
        <v>298151.0</v>
      </c>
      <c r="B315" s="61" t="s">
        <v>531</v>
      </c>
    </row>
    <row r="316" ht="15.75" customHeight="1">
      <c r="A316" s="146">
        <v>298316.0</v>
      </c>
      <c r="B316" s="61" t="s">
        <v>531</v>
      </c>
    </row>
    <row r="317" ht="15.75" customHeight="1">
      <c r="A317" s="146">
        <v>279973.0</v>
      </c>
      <c r="B317" s="61" t="s">
        <v>531</v>
      </c>
    </row>
    <row r="318" ht="15.75" customHeight="1">
      <c r="A318" s="146">
        <v>289139.0</v>
      </c>
      <c r="B318" s="61" t="s">
        <v>511</v>
      </c>
    </row>
    <row r="319" ht="15.75" customHeight="1">
      <c r="A319" s="146">
        <v>291920.0</v>
      </c>
      <c r="B319" s="61" t="s">
        <v>531</v>
      </c>
    </row>
    <row r="320" ht="15.75" customHeight="1">
      <c r="A320" s="146">
        <v>294924.0</v>
      </c>
      <c r="B320" s="61" t="s">
        <v>531</v>
      </c>
    </row>
    <row r="321" ht="15.75" customHeight="1">
      <c r="A321" s="146">
        <v>297607.0</v>
      </c>
      <c r="B321" s="61" t="s">
        <v>531</v>
      </c>
    </row>
    <row r="322" ht="15.75" customHeight="1">
      <c r="A322" s="146">
        <v>298287.0</v>
      </c>
      <c r="B322" s="61" t="s">
        <v>531</v>
      </c>
    </row>
    <row r="323" ht="15.75" customHeight="1">
      <c r="A323" s="146">
        <v>297907.0</v>
      </c>
      <c r="B323" s="61" t="s">
        <v>531</v>
      </c>
    </row>
    <row r="324" ht="15.75" customHeight="1">
      <c r="A324" s="146">
        <v>294889.0</v>
      </c>
      <c r="B324" s="61" t="s">
        <v>531</v>
      </c>
    </row>
    <row r="325" ht="15.75" customHeight="1">
      <c r="A325" s="146">
        <v>294871.0</v>
      </c>
      <c r="B325" s="61" t="s">
        <v>531</v>
      </c>
    </row>
    <row r="326" ht="15.75" customHeight="1">
      <c r="A326" s="146">
        <v>295534.0</v>
      </c>
      <c r="B326" s="61" t="s">
        <v>531</v>
      </c>
    </row>
    <row r="327" ht="15.75" customHeight="1">
      <c r="A327" s="146">
        <v>296604.0</v>
      </c>
      <c r="B327" s="61" t="s">
        <v>531</v>
      </c>
    </row>
    <row r="328" ht="15.75" customHeight="1">
      <c r="A328" s="146">
        <v>293959.0</v>
      </c>
      <c r="B328" s="61" t="s">
        <v>531</v>
      </c>
    </row>
    <row r="329" ht="15.75" customHeight="1">
      <c r="A329" s="146">
        <v>294891.0</v>
      </c>
      <c r="B329" s="61" t="s">
        <v>531</v>
      </c>
    </row>
    <row r="330" ht="15.75" customHeight="1">
      <c r="A330" s="146">
        <v>295527.0</v>
      </c>
      <c r="B330" s="61" t="s">
        <v>531</v>
      </c>
    </row>
    <row r="331" ht="15.75" customHeight="1">
      <c r="A331" s="146">
        <v>297614.0</v>
      </c>
      <c r="B331" s="61" t="s">
        <v>531</v>
      </c>
    </row>
    <row r="332" ht="15.75" customHeight="1">
      <c r="A332" s="146">
        <v>294229.0</v>
      </c>
      <c r="B332" s="61" t="s">
        <v>531</v>
      </c>
    </row>
    <row r="333" ht="15.75" customHeight="1">
      <c r="A333" s="146">
        <v>297458.0</v>
      </c>
      <c r="B333" s="61" t="s">
        <v>531</v>
      </c>
    </row>
    <row r="334" ht="15.75" customHeight="1">
      <c r="A334" s="146">
        <v>295058.0</v>
      </c>
      <c r="B334" s="61" t="s">
        <v>531</v>
      </c>
    </row>
    <row r="335" ht="15.75" customHeight="1">
      <c r="A335" s="146">
        <v>294929.0</v>
      </c>
      <c r="B335" s="61" t="s">
        <v>531</v>
      </c>
    </row>
    <row r="336" ht="15.75" customHeight="1">
      <c r="A336" s="146">
        <v>293961.0</v>
      </c>
      <c r="B336" s="61" t="s">
        <v>531</v>
      </c>
    </row>
    <row r="337" ht="15.75" customHeight="1">
      <c r="A337" s="146">
        <v>294522.0</v>
      </c>
      <c r="B337" s="61" t="s">
        <v>531</v>
      </c>
    </row>
    <row r="338" ht="15.75" customHeight="1">
      <c r="A338" s="146">
        <v>297694.0</v>
      </c>
      <c r="B338" s="61" t="s">
        <v>531</v>
      </c>
    </row>
    <row r="339" ht="15.75" customHeight="1">
      <c r="A339" s="146">
        <v>298158.0</v>
      </c>
      <c r="B339" s="61" t="s">
        <v>531</v>
      </c>
    </row>
    <row r="340" ht="15.75" customHeight="1">
      <c r="A340" s="146">
        <v>297392.0</v>
      </c>
      <c r="B340" s="61" t="s">
        <v>531</v>
      </c>
    </row>
    <row r="341" ht="15.75" customHeight="1">
      <c r="A341" s="146">
        <v>285532.0</v>
      </c>
      <c r="B341" s="61" t="s">
        <v>538</v>
      </c>
    </row>
    <row r="342" ht="15.75" customHeight="1">
      <c r="A342" s="146">
        <v>295367.0</v>
      </c>
      <c r="B342" s="61" t="s">
        <v>531</v>
      </c>
    </row>
    <row r="343" ht="15.75" customHeight="1">
      <c r="A343" s="146">
        <v>296603.0</v>
      </c>
      <c r="B343" s="61" t="s">
        <v>531</v>
      </c>
    </row>
    <row r="344" ht="15.75" customHeight="1">
      <c r="A344" s="146">
        <v>296861.0</v>
      </c>
      <c r="B344" s="61" t="s">
        <v>531</v>
      </c>
    </row>
    <row r="345" ht="15.75" customHeight="1">
      <c r="A345" s="146">
        <v>294921.0</v>
      </c>
      <c r="B345" s="61" t="s">
        <v>531</v>
      </c>
    </row>
    <row r="346" ht="15.75" customHeight="1">
      <c r="A346" s="146">
        <v>297763.0</v>
      </c>
      <c r="B346" s="61" t="s">
        <v>531</v>
      </c>
    </row>
    <row r="347" ht="15.75" customHeight="1">
      <c r="A347" s="146">
        <v>295524.0</v>
      </c>
      <c r="B347" s="61" t="s">
        <v>531</v>
      </c>
    </row>
    <row r="348" ht="15.75" customHeight="1">
      <c r="A348" s="146">
        <v>295044.0</v>
      </c>
      <c r="B348" s="61" t="s">
        <v>531</v>
      </c>
    </row>
    <row r="349" ht="15.75" customHeight="1">
      <c r="A349" s="146">
        <v>294120.0</v>
      </c>
      <c r="B349" s="61" t="s">
        <v>531</v>
      </c>
    </row>
    <row r="350" ht="15.75" customHeight="1">
      <c r="A350" s="146">
        <v>294915.0</v>
      </c>
      <c r="B350" s="61" t="s">
        <v>531</v>
      </c>
    </row>
    <row r="351" ht="15.75" customHeight="1">
      <c r="A351" s="146">
        <v>296945.0</v>
      </c>
      <c r="B351" s="61" t="s">
        <v>531</v>
      </c>
    </row>
    <row r="352" ht="15.75" customHeight="1">
      <c r="A352" s="146">
        <v>297742.0</v>
      </c>
      <c r="B352" s="61" t="s">
        <v>531</v>
      </c>
    </row>
    <row r="353" ht="15.75" customHeight="1">
      <c r="A353" s="146">
        <v>297394.0</v>
      </c>
      <c r="B353" s="61" t="s">
        <v>531</v>
      </c>
    </row>
    <row r="354" ht="15.75" customHeight="1">
      <c r="A354" s="146">
        <v>294641.0</v>
      </c>
      <c r="B354" s="61" t="s">
        <v>531</v>
      </c>
    </row>
    <row r="355" ht="15.75" customHeight="1">
      <c r="A355" s="146">
        <v>294561.0</v>
      </c>
      <c r="B355" s="61" t="s">
        <v>531</v>
      </c>
    </row>
    <row r="356" ht="15.75" customHeight="1">
      <c r="A356" s="146">
        <v>297325.0</v>
      </c>
      <c r="B356" s="61" t="s">
        <v>531</v>
      </c>
    </row>
    <row r="357" ht="15.75" customHeight="1">
      <c r="A357" s="146">
        <v>297736.0</v>
      </c>
      <c r="B357" s="61" t="s">
        <v>531</v>
      </c>
    </row>
    <row r="358" ht="15.75" customHeight="1">
      <c r="A358" s="146">
        <v>297613.0</v>
      </c>
      <c r="B358" s="61" t="s">
        <v>531</v>
      </c>
    </row>
    <row r="359" ht="15.75" customHeight="1">
      <c r="A359" s="146">
        <v>296948.0</v>
      </c>
      <c r="B359" s="61" t="s">
        <v>531</v>
      </c>
    </row>
    <row r="360" ht="15.75" customHeight="1">
      <c r="A360" s="146">
        <v>295530.0</v>
      </c>
      <c r="B360" s="61" t="s">
        <v>531</v>
      </c>
    </row>
    <row r="361" ht="15.75" customHeight="1">
      <c r="A361" s="146">
        <v>294878.0</v>
      </c>
      <c r="B361" s="61" t="s">
        <v>531</v>
      </c>
    </row>
    <row r="362" ht="15.75" customHeight="1">
      <c r="A362" s="146">
        <v>297382.0</v>
      </c>
      <c r="B362" s="61" t="s">
        <v>531</v>
      </c>
    </row>
    <row r="363" ht="15.75" customHeight="1">
      <c r="A363" s="146">
        <v>295533.0</v>
      </c>
      <c r="B363" s="61" t="s">
        <v>531</v>
      </c>
    </row>
    <row r="364" ht="15.75" customHeight="1">
      <c r="A364" s="146">
        <v>298155.0</v>
      </c>
      <c r="B364" s="61" t="s">
        <v>531</v>
      </c>
    </row>
    <row r="365" ht="15.75" customHeight="1">
      <c r="A365" s="146">
        <v>296940.0</v>
      </c>
      <c r="B365" s="61" t="s">
        <v>531</v>
      </c>
    </row>
    <row r="366" ht="15.75" customHeight="1">
      <c r="A366" s="146">
        <v>297731.0</v>
      </c>
      <c r="B366" s="61" t="s">
        <v>531</v>
      </c>
    </row>
    <row r="367" ht="15.75" customHeight="1">
      <c r="A367" s="146">
        <v>297739.0</v>
      </c>
      <c r="B367" s="61" t="s">
        <v>531</v>
      </c>
    </row>
    <row r="368" ht="15.75" customHeight="1">
      <c r="A368" s="146">
        <v>295049.0</v>
      </c>
      <c r="B368" s="61" t="s">
        <v>531</v>
      </c>
    </row>
    <row r="369" ht="15.75" customHeight="1">
      <c r="A369" s="146">
        <v>296660.0</v>
      </c>
      <c r="B369" s="61" t="s">
        <v>531</v>
      </c>
    </row>
    <row r="370" ht="15.75" customHeight="1">
      <c r="A370" s="146">
        <v>298160.0</v>
      </c>
      <c r="B370" s="61" t="s">
        <v>531</v>
      </c>
    </row>
    <row r="371" ht="15.75" customHeight="1">
      <c r="A371" s="146">
        <v>294919.0</v>
      </c>
      <c r="B371" s="61" t="s">
        <v>531</v>
      </c>
    </row>
    <row r="372" ht="15.75" customHeight="1">
      <c r="A372" s="146">
        <v>295531.0</v>
      </c>
      <c r="B372" s="61" t="s">
        <v>531</v>
      </c>
    </row>
    <row r="373" ht="15.75" customHeight="1">
      <c r="A373" s="146">
        <v>296959.0</v>
      </c>
      <c r="B373" s="61" t="s">
        <v>531</v>
      </c>
    </row>
    <row r="374" ht="15.75" customHeight="1">
      <c r="A374" s="146">
        <v>294452.0</v>
      </c>
      <c r="B374" s="61" t="s">
        <v>531</v>
      </c>
    </row>
    <row r="375" ht="15.75" customHeight="1">
      <c r="A375" s="146">
        <v>295054.0</v>
      </c>
      <c r="B375" s="61" t="s">
        <v>531</v>
      </c>
    </row>
    <row r="376" ht="15.75" customHeight="1">
      <c r="A376" s="146">
        <v>295368.0</v>
      </c>
      <c r="B376" s="61" t="s">
        <v>531</v>
      </c>
    </row>
    <row r="377" ht="15.75" customHeight="1">
      <c r="A377" s="146">
        <v>297611.0</v>
      </c>
      <c r="B377" s="61" t="s">
        <v>531</v>
      </c>
    </row>
    <row r="378" ht="15.75" customHeight="1">
      <c r="A378" s="146">
        <v>295525.0</v>
      </c>
      <c r="B378" s="61" t="s">
        <v>531</v>
      </c>
    </row>
    <row r="379" ht="15.75" customHeight="1">
      <c r="A379" s="146">
        <v>296213.0</v>
      </c>
      <c r="B379" s="61" t="s">
        <v>531</v>
      </c>
    </row>
    <row r="380" ht="15.75" customHeight="1">
      <c r="A380" s="146">
        <v>297299.0</v>
      </c>
      <c r="B380" s="61" t="s">
        <v>531</v>
      </c>
    </row>
    <row r="381" ht="15.75" customHeight="1">
      <c r="A381" s="146">
        <v>296560.0</v>
      </c>
      <c r="B381" s="61" t="s">
        <v>531</v>
      </c>
    </row>
    <row r="382" ht="15.75" customHeight="1">
      <c r="A382" s="146">
        <v>294869.0</v>
      </c>
      <c r="B382" s="61" t="s">
        <v>531</v>
      </c>
    </row>
    <row r="383" ht="15.75" customHeight="1">
      <c r="A383" s="146">
        <v>297752.0</v>
      </c>
      <c r="B383" s="61" t="s">
        <v>531</v>
      </c>
    </row>
    <row r="384" ht="15.75" customHeight="1">
      <c r="A384" s="146">
        <v>297174.0</v>
      </c>
      <c r="B384" s="61" t="s">
        <v>531</v>
      </c>
    </row>
    <row r="385" ht="15.75" customHeight="1">
      <c r="A385" s="146">
        <v>294089.0</v>
      </c>
      <c r="B385" s="61" t="s">
        <v>538</v>
      </c>
    </row>
    <row r="386" ht="15.75" customHeight="1">
      <c r="A386" s="146">
        <v>296947.0</v>
      </c>
      <c r="B386" s="61" t="s">
        <v>531</v>
      </c>
    </row>
    <row r="387" ht="15.75" customHeight="1">
      <c r="A387" s="146">
        <v>296442.0</v>
      </c>
      <c r="B387" s="61" t="s">
        <v>531</v>
      </c>
    </row>
    <row r="388" ht="15.75" customHeight="1">
      <c r="A388" s="146">
        <v>296962.0</v>
      </c>
      <c r="B388" s="61" t="s">
        <v>531</v>
      </c>
    </row>
    <row r="389" ht="15.75" customHeight="1">
      <c r="A389" s="146">
        <v>297761.0</v>
      </c>
      <c r="B389" s="61" t="s">
        <v>531</v>
      </c>
    </row>
    <row r="390" ht="15.75" customHeight="1">
      <c r="A390" s="146">
        <v>297744.0</v>
      </c>
      <c r="B390" s="61" t="s">
        <v>531</v>
      </c>
    </row>
    <row r="391" ht="15.75" customHeight="1">
      <c r="A391" s="146">
        <v>296942.0</v>
      </c>
      <c r="B391" s="61" t="s">
        <v>531</v>
      </c>
    </row>
    <row r="392" ht="15.75" customHeight="1">
      <c r="A392" s="146">
        <v>296440.0</v>
      </c>
      <c r="B392" s="61" t="s">
        <v>531</v>
      </c>
    </row>
    <row r="393" ht="15.75" customHeight="1">
      <c r="A393" s="146">
        <v>295178.0</v>
      </c>
      <c r="B393" s="61" t="s">
        <v>531</v>
      </c>
    </row>
    <row r="394" ht="15.75" customHeight="1">
      <c r="A394" s="146">
        <v>292607.0</v>
      </c>
      <c r="B394" s="61" t="s">
        <v>531</v>
      </c>
    </row>
    <row r="395" ht="15.75" customHeight="1">
      <c r="A395" s="146">
        <v>292601.0</v>
      </c>
      <c r="B395" s="61" t="s">
        <v>531</v>
      </c>
    </row>
    <row r="396" ht="15.75" customHeight="1">
      <c r="A396" s="146">
        <v>291313.0</v>
      </c>
      <c r="B396" s="61" t="s">
        <v>531</v>
      </c>
    </row>
    <row r="397" ht="15.75" customHeight="1">
      <c r="A397" s="146">
        <v>295165.0</v>
      </c>
      <c r="B397" s="61" t="s">
        <v>531</v>
      </c>
    </row>
    <row r="398" ht="15.75" customHeight="1">
      <c r="A398" s="146">
        <v>295166.0</v>
      </c>
      <c r="B398" s="61" t="s">
        <v>538</v>
      </c>
    </row>
    <row r="399" ht="15.75" customHeight="1">
      <c r="A399" s="146">
        <v>282403.0</v>
      </c>
      <c r="B399" s="61" t="s">
        <v>531</v>
      </c>
    </row>
    <row r="400" ht="15.75" customHeight="1">
      <c r="A400" s="146">
        <v>295168.0</v>
      </c>
      <c r="B400" s="61" t="s">
        <v>531</v>
      </c>
    </row>
    <row r="401" ht="15.75" customHeight="1">
      <c r="A401" s="146">
        <v>221135.0</v>
      </c>
      <c r="B401" s="61" t="s">
        <v>538</v>
      </c>
    </row>
    <row r="402" ht="15.75" customHeight="1">
      <c r="A402" s="146">
        <v>201160.0</v>
      </c>
      <c r="B402" s="61" t="s">
        <v>538</v>
      </c>
    </row>
    <row r="403" ht="15.75" customHeight="1">
      <c r="A403" s="146">
        <v>241794.0</v>
      </c>
      <c r="B403" s="61" t="s">
        <v>531</v>
      </c>
    </row>
    <row r="404" ht="15.75" customHeight="1">
      <c r="A404" s="146">
        <v>238783.0</v>
      </c>
      <c r="B404" s="61" t="s">
        <v>538</v>
      </c>
    </row>
    <row r="405" ht="15.75" customHeight="1">
      <c r="A405" s="146">
        <v>224622.0</v>
      </c>
      <c r="B405" s="61" t="s">
        <v>538</v>
      </c>
    </row>
    <row r="406" ht="15.75" customHeight="1">
      <c r="A406" s="146">
        <v>223290.0</v>
      </c>
      <c r="B406" s="61" t="s">
        <v>531</v>
      </c>
    </row>
    <row r="407" ht="15.75" customHeight="1">
      <c r="A407" s="146">
        <v>241075.0</v>
      </c>
      <c r="B407" s="61" t="s">
        <v>531</v>
      </c>
    </row>
    <row r="408" ht="15.75" customHeight="1">
      <c r="A408" s="146">
        <v>244749.0</v>
      </c>
      <c r="B408" s="61" t="s">
        <v>531</v>
      </c>
    </row>
    <row r="409" ht="15.75" customHeight="1">
      <c r="A409" s="146">
        <v>271716.0</v>
      </c>
      <c r="B409" s="61" t="s">
        <v>531</v>
      </c>
    </row>
    <row r="410" ht="15.75" customHeight="1">
      <c r="A410" s="146">
        <v>271725.0</v>
      </c>
      <c r="B410" s="61" t="s">
        <v>531</v>
      </c>
    </row>
    <row r="411" ht="15.75" customHeight="1">
      <c r="A411" s="146">
        <v>182099.0</v>
      </c>
      <c r="B411" s="61" t="s">
        <v>538</v>
      </c>
    </row>
    <row r="412" ht="15.75" customHeight="1">
      <c r="A412" s="146">
        <v>237154.0</v>
      </c>
      <c r="B412" s="61" t="s">
        <v>531</v>
      </c>
    </row>
    <row r="413" ht="15.75" customHeight="1">
      <c r="A413" s="146">
        <v>151660.0</v>
      </c>
      <c r="B413" s="61" t="s">
        <v>538</v>
      </c>
    </row>
    <row r="414" ht="15.75" customHeight="1">
      <c r="A414" s="146">
        <v>294305.0</v>
      </c>
      <c r="B414" s="61" t="s">
        <v>531</v>
      </c>
    </row>
    <row r="415" ht="15.75" customHeight="1">
      <c r="A415" s="146">
        <v>277985.0</v>
      </c>
      <c r="B415" s="61" t="s">
        <v>531</v>
      </c>
    </row>
    <row r="416" ht="15.75" customHeight="1">
      <c r="A416" s="146">
        <v>171275.0</v>
      </c>
      <c r="B416" s="61" t="s">
        <v>531</v>
      </c>
    </row>
    <row r="417" ht="15.75" customHeight="1">
      <c r="A417" s="146">
        <v>210426.0</v>
      </c>
      <c r="B417" s="61" t="s">
        <v>531</v>
      </c>
    </row>
    <row r="418" ht="15.75" customHeight="1">
      <c r="A418" s="146">
        <v>257889.0</v>
      </c>
      <c r="B418" s="61" t="s">
        <v>531</v>
      </c>
    </row>
    <row r="419" ht="15.75" customHeight="1">
      <c r="A419" s="146">
        <v>270202.0</v>
      </c>
      <c r="B419" s="61" t="s">
        <v>531</v>
      </c>
    </row>
    <row r="420" ht="15.75" customHeight="1">
      <c r="A420" s="146">
        <v>292356.0</v>
      </c>
      <c r="B420" s="61" t="s">
        <v>531</v>
      </c>
    </row>
    <row r="421" ht="15.75" customHeight="1">
      <c r="A421" s="146">
        <v>295541.0</v>
      </c>
      <c r="B421" s="61" t="s">
        <v>531</v>
      </c>
    </row>
    <row r="422" ht="15.75" customHeight="1">
      <c r="A422" s="146">
        <v>230722.0</v>
      </c>
      <c r="B422" s="61" t="s">
        <v>531</v>
      </c>
    </row>
    <row r="423" ht="15.75" customHeight="1">
      <c r="A423" s="146">
        <v>291906.0</v>
      </c>
      <c r="B423" s="61" t="s">
        <v>531</v>
      </c>
    </row>
    <row r="424" ht="15.75" customHeight="1">
      <c r="A424" s="146">
        <v>273376.0</v>
      </c>
      <c r="B424" s="61" t="s">
        <v>531</v>
      </c>
    </row>
    <row r="425" ht="15.75" customHeight="1">
      <c r="A425" s="146">
        <v>288981.0</v>
      </c>
      <c r="B425" s="61" t="s">
        <v>531</v>
      </c>
    </row>
    <row r="426" ht="15.75" customHeight="1">
      <c r="A426" s="146">
        <v>288999.0</v>
      </c>
      <c r="B426" s="61" t="s">
        <v>531</v>
      </c>
    </row>
    <row r="427" ht="15.75" customHeight="1">
      <c r="A427" s="146">
        <v>289016.0</v>
      </c>
      <c r="B427" s="61" t="s">
        <v>531</v>
      </c>
    </row>
    <row r="428" ht="15.75" customHeight="1">
      <c r="A428" s="146">
        <v>290444.0</v>
      </c>
      <c r="B428" s="61" t="s">
        <v>538</v>
      </c>
    </row>
    <row r="429" ht="15.75" customHeight="1">
      <c r="A429" s="146">
        <v>295116.0</v>
      </c>
      <c r="B429" s="61" t="s">
        <v>538</v>
      </c>
    </row>
    <row r="430" ht="15.75" customHeight="1">
      <c r="A430" s="146">
        <v>296984.0</v>
      </c>
      <c r="B430" s="61" t="s">
        <v>531</v>
      </c>
    </row>
    <row r="431" ht="15.75" customHeight="1">
      <c r="A431" s="146">
        <v>273511.0</v>
      </c>
      <c r="B431" s="61" t="s">
        <v>531</v>
      </c>
    </row>
    <row r="432" ht="15.75" customHeight="1">
      <c r="A432" s="146">
        <v>290002.0</v>
      </c>
      <c r="B432" s="61" t="s">
        <v>531</v>
      </c>
    </row>
    <row r="433" ht="15.75" customHeight="1">
      <c r="A433" s="146">
        <v>281554.0</v>
      </c>
      <c r="B433" s="61" t="s">
        <v>538</v>
      </c>
    </row>
    <row r="434" ht="15.75" customHeight="1">
      <c r="A434" s="65" t="s">
        <v>580</v>
      </c>
      <c r="B434" s="61" t="s">
        <v>538</v>
      </c>
    </row>
    <row r="435" ht="15.75" customHeight="1">
      <c r="A435" s="65" t="s">
        <v>581</v>
      </c>
      <c r="B435" s="61" t="s">
        <v>538</v>
      </c>
    </row>
    <row r="436" ht="15.75" customHeight="1">
      <c r="A436" s="65" t="s">
        <v>582</v>
      </c>
      <c r="B436" s="61" t="s">
        <v>538</v>
      </c>
    </row>
    <row r="437" ht="15.75" customHeight="1">
      <c r="A437" s="65" t="s">
        <v>583</v>
      </c>
      <c r="B437" s="61" t="s">
        <v>538</v>
      </c>
    </row>
    <row r="438" ht="15.75" customHeight="1">
      <c r="A438" s="146">
        <v>279989.0</v>
      </c>
      <c r="B438" s="61" t="s">
        <v>531</v>
      </c>
    </row>
    <row r="439" ht="15.75" customHeight="1">
      <c r="A439" s="65" t="s">
        <v>584</v>
      </c>
      <c r="B439" s="61" t="s">
        <v>531</v>
      </c>
    </row>
    <row r="440" ht="15.75" customHeight="1">
      <c r="A440" s="146">
        <v>111111.0</v>
      </c>
      <c r="B440" s="61" t="s">
        <v>538</v>
      </c>
    </row>
    <row r="441" ht="15.75" customHeight="1">
      <c r="A441" s="146">
        <v>286123.0</v>
      </c>
      <c r="B441" s="61" t="s">
        <v>531</v>
      </c>
    </row>
    <row r="442" ht="15.75" customHeight="1">
      <c r="A442" s="146">
        <v>183173.0</v>
      </c>
      <c r="B442" s="61" t="s">
        <v>538</v>
      </c>
    </row>
    <row r="443" ht="15.75" customHeight="1">
      <c r="A443" s="146">
        <v>208298.0</v>
      </c>
      <c r="B443" s="61" t="s">
        <v>531</v>
      </c>
    </row>
    <row r="444" ht="15.75" customHeight="1">
      <c r="A444" s="146">
        <v>271887.0</v>
      </c>
      <c r="B444" s="61" t="s">
        <v>538</v>
      </c>
    </row>
    <row r="445" ht="15.75" customHeight="1">
      <c r="A445" s="146">
        <v>288154.0</v>
      </c>
      <c r="B445" s="61" t="s">
        <v>531</v>
      </c>
    </row>
    <row r="446" ht="15.75" customHeight="1">
      <c r="A446" s="146">
        <v>291003.0</v>
      </c>
      <c r="B446" s="61" t="s">
        <v>531</v>
      </c>
    </row>
    <row r="447" ht="15.75" customHeight="1">
      <c r="A447" s="146">
        <v>268879.0</v>
      </c>
      <c r="B447" s="61" t="s">
        <v>531</v>
      </c>
    </row>
    <row r="448" ht="15.75" customHeight="1">
      <c r="A448" s="146">
        <v>279348.0</v>
      </c>
      <c r="B448" s="61" t="s">
        <v>531</v>
      </c>
    </row>
    <row r="449" ht="15.75" customHeight="1">
      <c r="A449" s="146">
        <v>999999.0</v>
      </c>
      <c r="B449" s="61" t="s">
        <v>509</v>
      </c>
    </row>
    <row r="450" ht="15.75" customHeight="1">
      <c r="A450" s="146">
        <v>414141.0</v>
      </c>
      <c r="B450" s="61" t="s">
        <v>538</v>
      </c>
    </row>
    <row r="451" ht="15.75" customHeight="1">
      <c r="A451" s="65" t="s">
        <v>585</v>
      </c>
      <c r="B451" s="61" t="s">
        <v>538</v>
      </c>
    </row>
    <row r="452" ht="15.75" customHeight="1">
      <c r="A452" s="65" t="s">
        <v>587</v>
      </c>
      <c r="B452" s="61" t="s">
        <v>534</v>
      </c>
    </row>
    <row r="453" ht="15.75" customHeight="1">
      <c r="A453" s="146">
        <v>289898.0</v>
      </c>
      <c r="B453" s="61" t="s">
        <v>531</v>
      </c>
    </row>
    <row r="454" ht="15.75" customHeight="1">
      <c r="A454" s="65" t="s">
        <v>589</v>
      </c>
      <c r="B454" s="61" t="s">
        <v>538</v>
      </c>
    </row>
    <row r="455" ht="15.75" customHeight="1">
      <c r="A455" s="146">
        <v>294754.0</v>
      </c>
      <c r="B455" s="61" t="s">
        <v>531</v>
      </c>
    </row>
    <row r="456" ht="15.75" customHeight="1">
      <c r="A456" s="65" t="s">
        <v>590</v>
      </c>
      <c r="B456" s="61" t="s">
        <v>538</v>
      </c>
    </row>
    <row r="457" ht="15.75" customHeight="1">
      <c r="A457" s="65" t="s">
        <v>591</v>
      </c>
      <c r="B457" s="61" t="s">
        <v>531</v>
      </c>
    </row>
    <row r="458" ht="15.75" customHeight="1">
      <c r="A458" s="65" t="s">
        <v>592</v>
      </c>
      <c r="B458" s="61" t="s">
        <v>538</v>
      </c>
    </row>
    <row r="459" ht="15.75" customHeight="1">
      <c r="A459" s="65" t="s">
        <v>593</v>
      </c>
      <c r="B459" s="61" t="s">
        <v>538</v>
      </c>
    </row>
    <row r="460" ht="15.75" customHeight="1">
      <c r="A460" s="65" t="s">
        <v>594</v>
      </c>
      <c r="B460" s="61" t="s">
        <v>538</v>
      </c>
    </row>
    <row r="461" ht="15.75" customHeight="1">
      <c r="A461" s="65" t="s">
        <v>595</v>
      </c>
      <c r="B461" s="61" t="s">
        <v>538</v>
      </c>
    </row>
    <row r="462" ht="15.75" customHeight="1">
      <c r="A462" s="65" t="s">
        <v>596</v>
      </c>
      <c r="B462" s="61" t="s">
        <v>538</v>
      </c>
    </row>
    <row r="463" ht="15.75" customHeight="1">
      <c r="A463" s="65" t="s">
        <v>597</v>
      </c>
      <c r="B463" s="61" t="s">
        <v>538</v>
      </c>
    </row>
    <row r="464" ht="15.75" customHeight="1">
      <c r="A464" s="65" t="s">
        <v>598</v>
      </c>
      <c r="B464" s="61" t="s">
        <v>538</v>
      </c>
    </row>
    <row r="465" ht="15.75" customHeight="1">
      <c r="A465" s="65" t="s">
        <v>599</v>
      </c>
      <c r="B465" s="61" t="s">
        <v>538</v>
      </c>
    </row>
    <row r="466" ht="15.75" customHeight="1">
      <c r="A466" s="65" t="s">
        <v>600</v>
      </c>
      <c r="B466" s="61" t="s">
        <v>538</v>
      </c>
    </row>
    <row r="467" ht="15.75" customHeight="1">
      <c r="A467" s="65" t="s">
        <v>601</v>
      </c>
      <c r="B467" s="61" t="s">
        <v>538</v>
      </c>
    </row>
    <row r="468" ht="15.75" customHeight="1">
      <c r="A468" s="146">
        <v>123456.0</v>
      </c>
      <c r="B468" s="61" t="s">
        <v>509</v>
      </c>
    </row>
    <row r="469" ht="15.75" customHeight="1">
      <c r="A469" s="146">
        <v>292258.0</v>
      </c>
      <c r="B469" s="61" t="s">
        <v>531</v>
      </c>
    </row>
    <row r="470" ht="15.75" customHeight="1">
      <c r="A470" s="146">
        <v>293709.0</v>
      </c>
      <c r="B470" s="61" t="s">
        <v>531</v>
      </c>
    </row>
    <row r="471" ht="15.75" customHeight="1">
      <c r="A471" s="146">
        <v>295667.0</v>
      </c>
      <c r="B471" s="61" t="s">
        <v>531</v>
      </c>
    </row>
    <row r="472" ht="15.75" customHeight="1">
      <c r="A472" s="146">
        <v>295754.0</v>
      </c>
      <c r="B472" s="61" t="s">
        <v>531</v>
      </c>
    </row>
    <row r="473" ht="15.75" customHeight="1">
      <c r="A473" s="146">
        <v>298712.0</v>
      </c>
      <c r="B473" s="61" t="s">
        <v>531</v>
      </c>
    </row>
    <row r="474" ht="15.75" customHeight="1">
      <c r="A474" s="146">
        <v>296270.0</v>
      </c>
      <c r="B474" s="61" t="s">
        <v>531</v>
      </c>
    </row>
    <row r="475" ht="15.75" customHeight="1">
      <c r="A475" s="146">
        <v>181529.0</v>
      </c>
      <c r="B475" s="61" t="s">
        <v>531</v>
      </c>
    </row>
    <row r="476" ht="15.75" customHeight="1">
      <c r="A476" s="146">
        <v>292280.0</v>
      </c>
      <c r="B476" s="61" t="s">
        <v>531</v>
      </c>
    </row>
    <row r="477" ht="15.75" customHeight="1">
      <c r="A477" s="146">
        <v>295671.0</v>
      </c>
      <c r="B477" s="61" t="s">
        <v>531</v>
      </c>
    </row>
    <row r="478" ht="15.75" customHeight="1">
      <c r="A478" s="146">
        <v>289005.0</v>
      </c>
      <c r="B478" s="61" t="s">
        <v>531</v>
      </c>
    </row>
    <row r="479" ht="15.75" customHeight="1">
      <c r="A479" s="146">
        <v>289080.0</v>
      </c>
      <c r="B479" s="61" t="s">
        <v>531</v>
      </c>
    </row>
    <row r="480" ht="15.75" customHeight="1">
      <c r="A480" s="146">
        <v>289101.0</v>
      </c>
      <c r="B480" s="61" t="s">
        <v>531</v>
      </c>
    </row>
    <row r="481" ht="15.75" customHeight="1">
      <c r="A481" s="146">
        <v>289107.0</v>
      </c>
      <c r="B481" s="61" t="s">
        <v>531</v>
      </c>
    </row>
    <row r="482" ht="15.75" customHeight="1">
      <c r="A482" s="146">
        <v>289148.0</v>
      </c>
      <c r="B482" s="61" t="s">
        <v>531</v>
      </c>
    </row>
    <row r="483" ht="15.75" customHeight="1">
      <c r="A483" s="146">
        <v>182690.0</v>
      </c>
      <c r="B483" s="61" t="s">
        <v>531</v>
      </c>
    </row>
    <row r="484" ht="15.75" customHeight="1">
      <c r="A484" s="146">
        <v>202704.0</v>
      </c>
      <c r="B484" s="61" t="s">
        <v>538</v>
      </c>
    </row>
    <row r="485" ht="15.75" customHeight="1">
      <c r="A485" s="146">
        <v>212558.0</v>
      </c>
      <c r="B485" s="61" t="s">
        <v>531</v>
      </c>
    </row>
    <row r="486" ht="15.75" customHeight="1">
      <c r="A486" s="146">
        <v>214218.0</v>
      </c>
      <c r="B486" s="61" t="s">
        <v>538</v>
      </c>
    </row>
    <row r="487" ht="15.75" customHeight="1">
      <c r="A487" s="146">
        <v>224629.0</v>
      </c>
      <c r="B487" s="61" t="s">
        <v>531</v>
      </c>
    </row>
    <row r="488" ht="15.75" customHeight="1">
      <c r="A488" s="146">
        <v>225195.0</v>
      </c>
      <c r="B488" s="61" t="s">
        <v>531</v>
      </c>
    </row>
    <row r="489" ht="15.75" customHeight="1">
      <c r="A489" s="146">
        <v>225727.0</v>
      </c>
      <c r="B489" s="61" t="s">
        <v>531</v>
      </c>
    </row>
    <row r="490" ht="15.75" customHeight="1">
      <c r="A490" s="146">
        <v>229214.0</v>
      </c>
      <c r="B490" s="61" t="s">
        <v>538</v>
      </c>
    </row>
    <row r="491" ht="15.75" customHeight="1">
      <c r="A491" s="146">
        <v>235104.0</v>
      </c>
      <c r="B491" s="61" t="s">
        <v>531</v>
      </c>
    </row>
    <row r="492" ht="15.75" customHeight="1">
      <c r="A492" s="146">
        <v>236751.0</v>
      </c>
      <c r="B492" s="61" t="s">
        <v>531</v>
      </c>
    </row>
    <row r="493" ht="15.75" customHeight="1">
      <c r="A493" s="146">
        <v>237995.0</v>
      </c>
      <c r="B493" s="61" t="s">
        <v>531</v>
      </c>
    </row>
    <row r="494" ht="15.75" customHeight="1">
      <c r="A494" s="146">
        <v>238828.0</v>
      </c>
      <c r="B494" s="61" t="s">
        <v>531</v>
      </c>
    </row>
    <row r="495" ht="15.75" customHeight="1">
      <c r="A495" s="146">
        <v>240511.0</v>
      </c>
      <c r="B495" s="61" t="s">
        <v>531</v>
      </c>
    </row>
    <row r="496" ht="15.75" customHeight="1">
      <c r="A496" s="146">
        <v>243857.0</v>
      </c>
      <c r="B496" s="61" t="s">
        <v>531</v>
      </c>
    </row>
    <row r="497" ht="15.75" customHeight="1">
      <c r="A497" s="146">
        <v>244071.0</v>
      </c>
      <c r="B497" s="61" t="s">
        <v>531</v>
      </c>
    </row>
    <row r="498" ht="15.75" customHeight="1">
      <c r="A498" s="146">
        <v>244533.0</v>
      </c>
      <c r="B498" s="61" t="s">
        <v>538</v>
      </c>
    </row>
    <row r="499" ht="15.75" customHeight="1">
      <c r="A499" s="146">
        <v>245261.0</v>
      </c>
      <c r="B499" s="61" t="s">
        <v>538</v>
      </c>
    </row>
    <row r="500" ht="15.75" customHeight="1">
      <c r="A500" s="146">
        <v>245368.0</v>
      </c>
      <c r="B500" s="61" t="s">
        <v>531</v>
      </c>
    </row>
    <row r="501" ht="15.75" customHeight="1">
      <c r="A501" s="146">
        <v>246604.0</v>
      </c>
      <c r="B501" s="61" t="s">
        <v>531</v>
      </c>
    </row>
    <row r="502" ht="15.75" customHeight="1">
      <c r="A502" s="146">
        <v>265683.0</v>
      </c>
      <c r="B502" s="61" t="s">
        <v>531</v>
      </c>
    </row>
    <row r="503" ht="15.75" customHeight="1">
      <c r="A503" s="146">
        <v>268074.0</v>
      </c>
      <c r="B503" s="61" t="s">
        <v>531</v>
      </c>
    </row>
    <row r="504" ht="15.75" customHeight="1">
      <c r="A504" s="146">
        <v>268555.0</v>
      </c>
      <c r="B504" s="61" t="s">
        <v>531</v>
      </c>
    </row>
    <row r="505" ht="15.75" customHeight="1">
      <c r="A505" s="146">
        <v>268773.0</v>
      </c>
      <c r="B505" s="61" t="s">
        <v>538</v>
      </c>
    </row>
    <row r="506" ht="15.75" customHeight="1">
      <c r="A506" s="146">
        <v>270591.0</v>
      </c>
      <c r="B506" s="61" t="s">
        <v>531</v>
      </c>
    </row>
    <row r="507" ht="15.75" customHeight="1">
      <c r="A507" s="146">
        <v>270593.0</v>
      </c>
      <c r="B507" s="61" t="s">
        <v>531</v>
      </c>
    </row>
    <row r="508" ht="15.75" customHeight="1">
      <c r="A508" s="146">
        <v>270669.0</v>
      </c>
      <c r="B508" s="61" t="s">
        <v>531</v>
      </c>
    </row>
    <row r="509" ht="15.75" customHeight="1">
      <c r="A509" s="146">
        <v>272194.0</v>
      </c>
      <c r="B509" s="61" t="s">
        <v>531</v>
      </c>
    </row>
    <row r="510" ht="15.75" customHeight="1">
      <c r="A510" s="146">
        <v>273611.0</v>
      </c>
      <c r="B510" s="61" t="s">
        <v>531</v>
      </c>
    </row>
    <row r="511" ht="15.75" customHeight="1">
      <c r="A511" s="146">
        <v>273640.0</v>
      </c>
      <c r="B511" s="61" t="s">
        <v>531</v>
      </c>
    </row>
    <row r="512" ht="15.75" customHeight="1">
      <c r="A512" s="146">
        <v>274938.0</v>
      </c>
      <c r="B512" s="61" t="s">
        <v>538</v>
      </c>
    </row>
    <row r="513" ht="15.75" customHeight="1">
      <c r="A513" s="146">
        <v>274941.0</v>
      </c>
      <c r="B513" s="61" t="s">
        <v>538</v>
      </c>
    </row>
    <row r="514" ht="15.75" customHeight="1">
      <c r="A514" s="146">
        <v>274988.0</v>
      </c>
      <c r="B514" s="61" t="s">
        <v>531</v>
      </c>
    </row>
    <row r="515" ht="15.75" customHeight="1">
      <c r="A515" s="146">
        <v>279069.0</v>
      </c>
      <c r="B515" s="61" t="s">
        <v>531</v>
      </c>
    </row>
    <row r="516" ht="15.75" customHeight="1">
      <c r="A516" s="146">
        <v>283572.0</v>
      </c>
      <c r="B516" s="61" t="s">
        <v>531</v>
      </c>
    </row>
    <row r="517" ht="15.75" customHeight="1">
      <c r="A517" s="146">
        <v>284479.0</v>
      </c>
      <c r="B517" s="61" t="s">
        <v>531</v>
      </c>
    </row>
    <row r="518" ht="15.75" customHeight="1">
      <c r="A518" s="146">
        <v>285486.0</v>
      </c>
      <c r="B518" s="61" t="s">
        <v>538</v>
      </c>
    </row>
    <row r="519" ht="15.75" customHeight="1">
      <c r="A519" s="146">
        <v>286452.0</v>
      </c>
      <c r="B519" s="61" t="s">
        <v>538</v>
      </c>
    </row>
    <row r="520" ht="15.75" customHeight="1">
      <c r="A520" s="146">
        <v>287106.0</v>
      </c>
      <c r="B520" s="61" t="s">
        <v>531</v>
      </c>
    </row>
    <row r="521" ht="15.75" customHeight="1">
      <c r="A521" s="146">
        <v>287475.0</v>
      </c>
      <c r="B521" s="61" t="s">
        <v>531</v>
      </c>
    </row>
    <row r="522" ht="15.75" customHeight="1">
      <c r="A522" s="146">
        <v>289718.0</v>
      </c>
      <c r="B522" s="61" t="s">
        <v>531</v>
      </c>
    </row>
    <row r="523" ht="15.75" customHeight="1">
      <c r="A523" s="146">
        <v>290000.0</v>
      </c>
      <c r="B523" s="61" t="s">
        <v>531</v>
      </c>
    </row>
    <row r="524" ht="15.75" customHeight="1">
      <c r="A524" s="146">
        <v>290001.0</v>
      </c>
      <c r="B524" s="61" t="s">
        <v>531</v>
      </c>
    </row>
    <row r="525" ht="15.75" customHeight="1">
      <c r="A525" s="146">
        <v>292141.0</v>
      </c>
      <c r="B525" s="61" t="s">
        <v>531</v>
      </c>
    </row>
    <row r="526" ht="15.75" customHeight="1">
      <c r="A526" s="146">
        <v>292499.0</v>
      </c>
      <c r="B526" s="61" t="s">
        <v>531</v>
      </c>
    </row>
    <row r="527" ht="15.75" customHeight="1">
      <c r="A527" s="146">
        <v>292951.0</v>
      </c>
      <c r="B527" s="61" t="s">
        <v>531</v>
      </c>
    </row>
    <row r="528" ht="15.75" customHeight="1">
      <c r="A528" s="146">
        <v>293539.0</v>
      </c>
      <c r="B528" s="61" t="s">
        <v>531</v>
      </c>
    </row>
    <row r="529" ht="15.75" customHeight="1">
      <c r="A529" s="146">
        <v>294751.0</v>
      </c>
      <c r="B529" s="61" t="s">
        <v>531</v>
      </c>
    </row>
    <row r="530" ht="15.75" customHeight="1">
      <c r="A530" s="146">
        <v>295174.0</v>
      </c>
      <c r="B530" s="61" t="s">
        <v>531</v>
      </c>
    </row>
    <row r="531" ht="15.75" customHeight="1">
      <c r="A531" s="146">
        <v>295361.0</v>
      </c>
      <c r="B531" s="61" t="s">
        <v>531</v>
      </c>
    </row>
    <row r="532" ht="15.75" customHeight="1">
      <c r="A532" s="146">
        <v>295364.0</v>
      </c>
      <c r="B532" s="61" t="s">
        <v>538</v>
      </c>
    </row>
    <row r="533" ht="15.75" customHeight="1">
      <c r="A533" s="146">
        <v>295387.0</v>
      </c>
      <c r="B533" s="61" t="s">
        <v>531</v>
      </c>
    </row>
    <row r="534" ht="15.75" customHeight="1">
      <c r="A534" s="146">
        <v>295540.0</v>
      </c>
      <c r="B534" s="61" t="s">
        <v>531</v>
      </c>
    </row>
    <row r="535" ht="15.75" customHeight="1">
      <c r="A535" s="146">
        <v>295606.0</v>
      </c>
      <c r="B535" s="61" t="s">
        <v>531</v>
      </c>
    </row>
    <row r="536" ht="15.75" customHeight="1">
      <c r="A536" s="146">
        <v>295623.0</v>
      </c>
      <c r="B536" s="61" t="s">
        <v>531</v>
      </c>
    </row>
    <row r="537" ht="15.75" customHeight="1">
      <c r="A537" s="146">
        <v>295625.0</v>
      </c>
      <c r="B537" s="61" t="s">
        <v>531</v>
      </c>
    </row>
    <row r="538" ht="15.75" customHeight="1">
      <c r="A538" s="146">
        <v>295654.0</v>
      </c>
      <c r="B538" s="61" t="s">
        <v>531</v>
      </c>
    </row>
    <row r="539" ht="15.75" customHeight="1">
      <c r="A539" s="146">
        <v>295662.0</v>
      </c>
      <c r="B539" s="61" t="s">
        <v>531</v>
      </c>
    </row>
    <row r="540" ht="15.75" customHeight="1">
      <c r="A540" s="146">
        <v>295665.0</v>
      </c>
      <c r="B540" s="61" t="s">
        <v>531</v>
      </c>
    </row>
    <row r="541" ht="15.75" customHeight="1">
      <c r="A541" s="146">
        <v>295668.0</v>
      </c>
      <c r="B541" s="61" t="s">
        <v>531</v>
      </c>
    </row>
    <row r="542" ht="15.75" customHeight="1">
      <c r="A542" s="146">
        <v>295670.0</v>
      </c>
      <c r="B542" s="61" t="s">
        <v>531</v>
      </c>
    </row>
    <row r="543" ht="15.75" customHeight="1">
      <c r="A543" s="146">
        <v>295724.0</v>
      </c>
      <c r="B543" s="61" t="s">
        <v>538</v>
      </c>
    </row>
    <row r="544" ht="15.75" customHeight="1">
      <c r="A544" s="146">
        <v>295729.0</v>
      </c>
      <c r="B544" s="61" t="s">
        <v>538</v>
      </c>
    </row>
    <row r="545" ht="15.75" customHeight="1">
      <c r="A545" s="146">
        <v>295742.0</v>
      </c>
      <c r="B545" s="61" t="s">
        <v>531</v>
      </c>
    </row>
    <row r="546" ht="15.75" customHeight="1">
      <c r="A546" s="146">
        <v>295745.0</v>
      </c>
      <c r="B546" s="61" t="s">
        <v>531</v>
      </c>
    </row>
    <row r="547" ht="15.75" customHeight="1">
      <c r="A547" s="146">
        <v>296209.0</v>
      </c>
      <c r="B547" s="61" t="s">
        <v>531</v>
      </c>
    </row>
    <row r="548" ht="15.75" customHeight="1">
      <c r="A548" s="146">
        <v>296210.0</v>
      </c>
      <c r="B548" s="61" t="s">
        <v>531</v>
      </c>
    </row>
    <row r="549" ht="15.75" customHeight="1">
      <c r="A549" s="146">
        <v>296212.0</v>
      </c>
      <c r="B549" s="61" t="s">
        <v>531</v>
      </c>
    </row>
    <row r="550" ht="15.75" customHeight="1">
      <c r="A550" s="146">
        <v>296289.0</v>
      </c>
      <c r="B550" s="61" t="s">
        <v>538</v>
      </c>
    </row>
    <row r="551" ht="15.75" customHeight="1">
      <c r="A551" s="146">
        <v>296424.0</v>
      </c>
      <c r="B551" s="61" t="s">
        <v>531</v>
      </c>
    </row>
    <row r="552" ht="15.75" customHeight="1">
      <c r="A552" s="146">
        <v>296439.0</v>
      </c>
      <c r="B552" s="61" t="s">
        <v>531</v>
      </c>
    </row>
    <row r="553" ht="15.75" customHeight="1">
      <c r="A553" s="146">
        <v>296470.0</v>
      </c>
      <c r="B553" s="61" t="s">
        <v>531</v>
      </c>
    </row>
    <row r="554" ht="15.75" customHeight="1">
      <c r="A554" s="146">
        <v>296474.0</v>
      </c>
      <c r="B554" s="61" t="s">
        <v>531</v>
      </c>
    </row>
    <row r="555" ht="15.75" customHeight="1">
      <c r="A555" s="146">
        <v>296504.0</v>
      </c>
      <c r="B555" s="61" t="s">
        <v>531</v>
      </c>
    </row>
    <row r="556" ht="15.75" customHeight="1">
      <c r="A556" s="146">
        <v>296508.0</v>
      </c>
      <c r="B556" s="61" t="s">
        <v>531</v>
      </c>
    </row>
    <row r="557" ht="15.75" customHeight="1">
      <c r="A557" s="146">
        <v>298707.0</v>
      </c>
      <c r="B557" s="61" t="s">
        <v>531</v>
      </c>
    </row>
    <row r="558" ht="15.75" customHeight="1">
      <c r="A558" s="146">
        <v>298713.0</v>
      </c>
      <c r="B558" s="61" t="s">
        <v>531</v>
      </c>
    </row>
    <row r="559" ht="15.75" customHeight="1">
      <c r="A559" s="146">
        <v>298718.0</v>
      </c>
      <c r="B559" s="61" t="s">
        <v>531</v>
      </c>
    </row>
    <row r="560" ht="15.75" customHeight="1">
      <c r="A560" s="146">
        <v>298725.0</v>
      </c>
      <c r="B560" s="61" t="s">
        <v>531</v>
      </c>
    </row>
    <row r="561" ht="15.75" customHeight="1">
      <c r="A561" s="146">
        <v>298852.0</v>
      </c>
      <c r="B561" s="61" t="s">
        <v>531</v>
      </c>
    </row>
    <row r="562" ht="15.75" customHeight="1">
      <c r="A562" s="146">
        <v>298854.0</v>
      </c>
      <c r="B562" s="61" t="s">
        <v>531</v>
      </c>
    </row>
    <row r="563" ht="15.75" customHeight="1">
      <c r="A563" s="146">
        <v>298881.0</v>
      </c>
      <c r="B563" s="61" t="s">
        <v>531</v>
      </c>
    </row>
    <row r="564" ht="15.75" customHeight="1">
      <c r="A564" s="146">
        <v>299139.0</v>
      </c>
      <c r="B564" s="61" t="s">
        <v>538</v>
      </c>
    </row>
    <row r="565" ht="15.75" customHeight="1">
      <c r="A565" s="146">
        <v>299346.0</v>
      </c>
      <c r="B565" s="61" t="s">
        <v>531</v>
      </c>
    </row>
    <row r="566" ht="15.75" customHeight="1">
      <c r="A566" s="146">
        <v>299445.0</v>
      </c>
      <c r="B566" s="61" t="s">
        <v>531</v>
      </c>
    </row>
    <row r="567" ht="15.75" customHeight="1">
      <c r="A567" s="146">
        <v>299575.0</v>
      </c>
      <c r="B567" s="61" t="s">
        <v>531</v>
      </c>
    </row>
    <row r="568" ht="15.75" customHeight="1">
      <c r="A568" s="146">
        <v>299618.0</v>
      </c>
      <c r="B568" s="61" t="s">
        <v>532</v>
      </c>
    </row>
    <row r="569" ht="15.75" customHeight="1">
      <c r="A569" s="146">
        <v>299624.0</v>
      </c>
      <c r="B569" s="61" t="s">
        <v>531</v>
      </c>
    </row>
    <row r="570" ht="15.75" customHeight="1">
      <c r="A570" s="146">
        <v>299632.0</v>
      </c>
      <c r="B570" s="61" t="s">
        <v>531</v>
      </c>
    </row>
    <row r="571" ht="15.75" customHeight="1">
      <c r="A571" s="146">
        <v>299640.0</v>
      </c>
      <c r="B571" s="61" t="s">
        <v>531</v>
      </c>
    </row>
    <row r="572" ht="15.75" customHeight="1">
      <c r="A572" s="146">
        <v>299664.0</v>
      </c>
      <c r="B572" s="61" t="s">
        <v>538</v>
      </c>
    </row>
    <row r="573" ht="15.75" customHeight="1">
      <c r="A573" s="146">
        <v>299669.0</v>
      </c>
      <c r="B573" s="61" t="s">
        <v>531</v>
      </c>
    </row>
    <row r="574" ht="15.75" customHeight="1">
      <c r="A574" s="146">
        <v>299672.0</v>
      </c>
      <c r="B574" s="61" t="s">
        <v>531</v>
      </c>
    </row>
    <row r="575" ht="15.75" customHeight="1">
      <c r="A575" s="146">
        <v>299674.0</v>
      </c>
      <c r="B575" s="61" t="s">
        <v>531</v>
      </c>
    </row>
    <row r="576" ht="15.75" customHeight="1">
      <c r="A576" s="146">
        <v>299676.0</v>
      </c>
      <c r="B576" s="61" t="s">
        <v>531</v>
      </c>
    </row>
    <row r="577" ht="15.75" customHeight="1">
      <c r="A577" s="146">
        <v>299678.0</v>
      </c>
      <c r="B577" s="61" t="s">
        <v>531</v>
      </c>
    </row>
    <row r="578" ht="15.75" customHeight="1">
      <c r="A578" s="146">
        <v>299682.0</v>
      </c>
      <c r="B578" s="61" t="s">
        <v>531</v>
      </c>
    </row>
    <row r="579" ht="15.75" customHeight="1">
      <c r="A579" s="146">
        <v>300315.0</v>
      </c>
      <c r="B579" s="61" t="s">
        <v>531</v>
      </c>
    </row>
    <row r="580" ht="15.75" customHeight="1">
      <c r="A580" s="146">
        <v>300352.0</v>
      </c>
      <c r="B580" s="61" t="s">
        <v>531</v>
      </c>
    </row>
    <row r="581" ht="15.75" customHeight="1">
      <c r="A581" s="146">
        <v>300506.0</v>
      </c>
      <c r="B581" s="61" t="s">
        <v>531</v>
      </c>
    </row>
    <row r="582" ht="15.75" customHeight="1">
      <c r="A582" s="146">
        <v>295362.0</v>
      </c>
      <c r="B582" s="61" t="s">
        <v>531</v>
      </c>
    </row>
    <row r="583" ht="15.75" customHeight="1">
      <c r="A583" s="146">
        <v>295711.0</v>
      </c>
      <c r="B583" s="61" t="s">
        <v>531</v>
      </c>
    </row>
    <row r="584" ht="15.75" customHeight="1">
      <c r="A584" s="146">
        <v>295719.0</v>
      </c>
      <c r="B584" s="61" t="s">
        <v>531</v>
      </c>
    </row>
    <row r="585" ht="15.75" customHeight="1">
      <c r="A585" s="146">
        <v>296014.0</v>
      </c>
      <c r="B585" s="61" t="s">
        <v>531</v>
      </c>
    </row>
    <row r="586" ht="15.75" customHeight="1">
      <c r="A586" s="146">
        <v>298898.0</v>
      </c>
      <c r="B586" s="61" t="s">
        <v>531</v>
      </c>
    </row>
    <row r="587" ht="15.75" customHeight="1">
      <c r="A587" s="146">
        <v>299609.0</v>
      </c>
      <c r="B587" s="61" t="s">
        <v>531</v>
      </c>
    </row>
    <row r="588" ht="15.75" customHeight="1">
      <c r="A588" s="146">
        <v>299615.0</v>
      </c>
      <c r="B588" s="61" t="s">
        <v>538</v>
      </c>
    </row>
    <row r="589" ht="15.75" customHeight="1">
      <c r="A589" s="146">
        <v>299620.0</v>
      </c>
      <c r="B589" s="61" t="s">
        <v>531</v>
      </c>
    </row>
    <row r="590" ht="15.75" customHeight="1">
      <c r="A590" s="146">
        <v>299638.0</v>
      </c>
      <c r="B590" s="61" t="s">
        <v>531</v>
      </c>
    </row>
    <row r="591" ht="15.75" customHeight="1">
      <c r="A591" s="146">
        <v>299645.0</v>
      </c>
      <c r="B591" s="61" t="s">
        <v>531</v>
      </c>
    </row>
    <row r="592" ht="15.75" customHeight="1">
      <c r="A592" s="146">
        <v>299647.0</v>
      </c>
      <c r="B592" s="61" t="s">
        <v>531</v>
      </c>
    </row>
    <row r="593" ht="15.75" customHeight="1">
      <c r="A593" s="146">
        <v>299666.0</v>
      </c>
      <c r="B593" s="61" t="s">
        <v>531</v>
      </c>
    </row>
    <row r="594" ht="15.75" customHeight="1">
      <c r="A594" s="146">
        <v>300331.0</v>
      </c>
      <c r="B594" s="61" t="s">
        <v>531</v>
      </c>
    </row>
    <row r="595" ht="15.75" customHeight="1">
      <c r="A595" s="146">
        <v>300508.0</v>
      </c>
      <c r="B595" s="61" t="s">
        <v>531</v>
      </c>
    </row>
    <row r="596" ht="15.75" customHeight="1">
      <c r="A596" s="146">
        <v>297697.0</v>
      </c>
      <c r="B596" s="61" t="s">
        <v>531</v>
      </c>
    </row>
    <row r="597" ht="15.75" customHeight="1">
      <c r="A597" s="146">
        <v>297544.0</v>
      </c>
      <c r="B597" s="61" t="s">
        <v>531</v>
      </c>
    </row>
    <row r="598" ht="15.75" customHeight="1">
      <c r="A598" s="146">
        <v>297692.0</v>
      </c>
      <c r="B598" s="61" t="s">
        <v>531</v>
      </c>
    </row>
    <row r="599" ht="15.75" customHeight="1">
      <c r="A599" s="146">
        <v>298111.0</v>
      </c>
      <c r="B599" s="61" t="s">
        <v>531</v>
      </c>
    </row>
    <row r="600" ht="15.75" customHeight="1">
      <c r="A600" s="146">
        <v>298413.0</v>
      </c>
      <c r="B600" s="61" t="s">
        <v>531</v>
      </c>
    </row>
    <row r="601" ht="15.75" customHeight="1">
      <c r="A601" s="146">
        <v>298545.0</v>
      </c>
      <c r="B601" s="61" t="s">
        <v>531</v>
      </c>
    </row>
    <row r="602" ht="15.75" customHeight="1">
      <c r="A602" s="146">
        <v>298551.0</v>
      </c>
      <c r="B602" s="61" t="s">
        <v>531</v>
      </c>
    </row>
    <row r="603" ht="15.75" customHeight="1">
      <c r="A603" s="146">
        <v>297543.0</v>
      </c>
      <c r="B603" s="61" t="s">
        <v>531</v>
      </c>
    </row>
    <row r="604" ht="15.75" customHeight="1">
      <c r="A604" s="146">
        <v>297391.0</v>
      </c>
      <c r="B604" s="61" t="s">
        <v>538</v>
      </c>
    </row>
    <row r="605" ht="15.75" customHeight="1">
      <c r="A605" s="146">
        <v>297390.0</v>
      </c>
      <c r="B605" s="61" t="s">
        <v>538</v>
      </c>
    </row>
    <row r="606" ht="15.75" customHeight="1">
      <c r="A606" s="146">
        <v>297756.0</v>
      </c>
      <c r="B606" s="61" t="s">
        <v>531</v>
      </c>
    </row>
    <row r="607" ht="15.75" customHeight="1">
      <c r="A607" s="146">
        <v>297945.0</v>
      </c>
      <c r="B607" s="61" t="s">
        <v>531</v>
      </c>
    </row>
    <row r="608" ht="15.75" customHeight="1">
      <c r="A608" s="146">
        <v>282888.0</v>
      </c>
      <c r="B608" s="61" t="s">
        <v>538</v>
      </c>
    </row>
    <row r="609" ht="15.75" customHeight="1">
      <c r="A609" s="146">
        <v>284401.0</v>
      </c>
      <c r="B609" s="61" t="s">
        <v>538</v>
      </c>
    </row>
    <row r="610" ht="15.75" customHeight="1">
      <c r="A610" s="146">
        <v>287262.0</v>
      </c>
      <c r="B610" s="61" t="s">
        <v>531</v>
      </c>
    </row>
    <row r="611" ht="15.75" customHeight="1">
      <c r="A611" s="146">
        <v>287269.0</v>
      </c>
      <c r="B611" s="61" t="s">
        <v>538</v>
      </c>
    </row>
    <row r="612" ht="15.75" customHeight="1">
      <c r="A612" s="146">
        <v>292197.0</v>
      </c>
      <c r="B612" s="61" t="s">
        <v>531</v>
      </c>
    </row>
    <row r="613" ht="15.75" customHeight="1">
      <c r="A613" s="146">
        <v>296455.0</v>
      </c>
      <c r="B613" s="61" t="s">
        <v>531</v>
      </c>
    </row>
    <row r="614" ht="15.75" customHeight="1">
      <c r="A614" s="146">
        <v>293624.0</v>
      </c>
      <c r="B614" s="61" t="s">
        <v>531</v>
      </c>
    </row>
    <row r="615" ht="15.75" customHeight="1">
      <c r="A615" s="146">
        <v>274649.0</v>
      </c>
      <c r="B615" s="61" t="s">
        <v>532</v>
      </c>
    </row>
    <row r="616" ht="15.75" customHeight="1">
      <c r="A616" s="146">
        <v>243772.0</v>
      </c>
      <c r="B616" s="61" t="s">
        <v>538</v>
      </c>
    </row>
    <row r="617" ht="15.75" customHeight="1">
      <c r="A617" s="146">
        <v>296392.0</v>
      </c>
      <c r="B617" s="61" t="s">
        <v>531</v>
      </c>
    </row>
    <row r="618" ht="15.75" customHeight="1">
      <c r="A618" s="146">
        <v>300246.0</v>
      </c>
      <c r="B618" s="61" t="s">
        <v>531</v>
      </c>
    </row>
    <row r="619" ht="15.75" customHeight="1">
      <c r="A619" s="146">
        <v>290357.0</v>
      </c>
      <c r="B619" s="61" t="s">
        <v>531</v>
      </c>
    </row>
    <row r="620" ht="15.75" customHeight="1">
      <c r="A620" s="146">
        <v>300330.0</v>
      </c>
      <c r="B620" s="61" t="s">
        <v>531</v>
      </c>
    </row>
    <row r="621" ht="15.75" customHeight="1">
      <c r="A621" s="146">
        <v>244470.0</v>
      </c>
      <c r="B621" s="61" t="s">
        <v>538</v>
      </c>
    </row>
    <row r="622" ht="15.75" customHeight="1">
      <c r="A622" s="146">
        <v>299108.0</v>
      </c>
      <c r="B622" s="61" t="s">
        <v>531</v>
      </c>
    </row>
    <row r="623" ht="15.75" customHeight="1">
      <c r="A623" s="146">
        <v>296090.0</v>
      </c>
      <c r="B623" s="61" t="s">
        <v>531</v>
      </c>
    </row>
    <row r="624" ht="15.75" customHeight="1">
      <c r="A624" s="146">
        <v>295750.0</v>
      </c>
      <c r="B624" s="61" t="s">
        <v>531</v>
      </c>
    </row>
    <row r="625" ht="15.75" customHeight="1">
      <c r="A625" s="146">
        <v>298816.0</v>
      </c>
      <c r="B625" s="61" t="s">
        <v>531</v>
      </c>
    </row>
    <row r="626" ht="15.75" customHeight="1">
      <c r="A626" s="146">
        <v>295734.0</v>
      </c>
      <c r="B626" s="61" t="s">
        <v>531</v>
      </c>
    </row>
    <row r="627" ht="15.75" customHeight="1">
      <c r="A627" s="146">
        <v>299608.0</v>
      </c>
      <c r="B627" s="61" t="s">
        <v>531</v>
      </c>
    </row>
    <row r="628" ht="15.75" customHeight="1">
      <c r="A628" s="146">
        <v>299717.0</v>
      </c>
      <c r="B628" s="61" t="s">
        <v>531</v>
      </c>
    </row>
    <row r="629" ht="15.75" customHeight="1">
      <c r="A629" s="146">
        <v>298821.0</v>
      </c>
      <c r="B629" s="61" t="s">
        <v>531</v>
      </c>
    </row>
    <row r="630" ht="15.75" customHeight="1">
      <c r="A630" s="146">
        <v>295647.0</v>
      </c>
      <c r="B630" s="61" t="s">
        <v>531</v>
      </c>
    </row>
    <row r="631" ht="15.75" customHeight="1">
      <c r="A631" s="146">
        <v>295590.0</v>
      </c>
      <c r="B631" s="61" t="s">
        <v>531</v>
      </c>
    </row>
    <row r="632" ht="15.75" customHeight="1">
      <c r="A632" s="146">
        <v>293126.0</v>
      </c>
      <c r="B632" s="61" t="s">
        <v>531</v>
      </c>
    </row>
    <row r="633" ht="15.75" customHeight="1">
      <c r="A633" s="146">
        <v>299109.0</v>
      </c>
      <c r="B633" s="61" t="s">
        <v>531</v>
      </c>
    </row>
    <row r="634" ht="15.75" customHeight="1">
      <c r="A634" s="146">
        <v>298202.0</v>
      </c>
      <c r="B634" s="61" t="s">
        <v>531</v>
      </c>
    </row>
    <row r="635" ht="15.75" customHeight="1">
      <c r="A635" s="146">
        <v>299605.0</v>
      </c>
      <c r="B635" s="61" t="s">
        <v>531</v>
      </c>
    </row>
    <row r="636" ht="15.75" customHeight="1">
      <c r="A636" s="146">
        <v>299613.0</v>
      </c>
      <c r="B636" s="61" t="s">
        <v>531</v>
      </c>
    </row>
    <row r="637" ht="15.75" customHeight="1">
      <c r="A637" s="146">
        <v>297909.0</v>
      </c>
      <c r="B637" s="61" t="s">
        <v>531</v>
      </c>
    </row>
    <row r="638" ht="15.75" customHeight="1">
      <c r="A638" s="146">
        <v>293210.0</v>
      </c>
      <c r="B638" s="61" t="s">
        <v>538</v>
      </c>
    </row>
    <row r="639" ht="15.75" customHeight="1">
      <c r="A639" s="146">
        <v>300558.0</v>
      </c>
      <c r="B639" s="61" t="s">
        <v>531</v>
      </c>
    </row>
    <row r="640" ht="15.75" customHeight="1">
      <c r="A640" s="146">
        <v>296428.0</v>
      </c>
      <c r="B640" s="61" t="s">
        <v>531</v>
      </c>
    </row>
    <row r="641" ht="15.75" customHeight="1">
      <c r="A641" s="146">
        <v>295651.0</v>
      </c>
      <c r="B641" s="61" t="s">
        <v>531</v>
      </c>
    </row>
    <row r="642" ht="15.75" customHeight="1">
      <c r="A642" s="146">
        <v>295619.0</v>
      </c>
      <c r="B642" s="61" t="s">
        <v>531</v>
      </c>
    </row>
    <row r="643" ht="15.75" customHeight="1">
      <c r="A643" s="146">
        <v>296056.0</v>
      </c>
      <c r="B643" s="61" t="s">
        <v>531</v>
      </c>
    </row>
    <row r="644" ht="15.75" customHeight="1">
      <c r="A644" s="146">
        <v>296059.0</v>
      </c>
      <c r="B644" s="61" t="s">
        <v>531</v>
      </c>
    </row>
    <row r="645" ht="15.75" customHeight="1">
      <c r="A645" s="146">
        <v>300559.0</v>
      </c>
      <c r="B645" s="61" t="s">
        <v>531</v>
      </c>
    </row>
    <row r="646" ht="15.75" customHeight="1">
      <c r="A646" s="146">
        <v>296568.0</v>
      </c>
      <c r="B646" s="61" t="s">
        <v>531</v>
      </c>
    </row>
    <row r="647" ht="15.75" customHeight="1">
      <c r="A647" s="146">
        <v>298734.0</v>
      </c>
      <c r="B647" s="61" t="s">
        <v>531</v>
      </c>
    </row>
    <row r="648" ht="15.75" customHeight="1">
      <c r="A648" s="146">
        <v>296206.0</v>
      </c>
      <c r="B648" s="61" t="s">
        <v>538</v>
      </c>
    </row>
    <row r="649" ht="15.75" customHeight="1">
      <c r="A649" s="146">
        <v>292145.0</v>
      </c>
      <c r="B649" s="61" t="s">
        <v>531</v>
      </c>
    </row>
    <row r="650" ht="15.75" customHeight="1">
      <c r="A650" s="146">
        <v>296224.0</v>
      </c>
      <c r="B650" s="61" t="s">
        <v>531</v>
      </c>
    </row>
    <row r="651" ht="15.75" customHeight="1">
      <c r="A651" s="146">
        <v>296435.0</v>
      </c>
      <c r="B651" s="61" t="s">
        <v>531</v>
      </c>
    </row>
    <row r="652" ht="15.75" customHeight="1">
      <c r="A652" s="146">
        <v>296231.0</v>
      </c>
      <c r="B652" s="61" t="s">
        <v>531</v>
      </c>
    </row>
    <row r="653" ht="15.75" customHeight="1">
      <c r="A653" s="146">
        <v>300327.0</v>
      </c>
      <c r="B653" s="61" t="s">
        <v>531</v>
      </c>
    </row>
    <row r="654" ht="15.75" customHeight="1">
      <c r="A654" s="146">
        <v>293400.0</v>
      </c>
      <c r="B654" s="61" t="s">
        <v>531</v>
      </c>
    </row>
    <row r="655" ht="15.75" customHeight="1">
      <c r="A655" s="146">
        <v>293295.0</v>
      </c>
      <c r="B655" s="61" t="s">
        <v>531</v>
      </c>
    </row>
    <row r="656" ht="15.75" customHeight="1">
      <c r="A656" s="146">
        <v>296449.0</v>
      </c>
      <c r="B656" s="61" t="s">
        <v>531</v>
      </c>
    </row>
    <row r="657" ht="15.75" customHeight="1">
      <c r="A657" s="65" t="s">
        <v>614</v>
      </c>
      <c r="B657" s="61" t="s">
        <v>538</v>
      </c>
    </row>
    <row r="658" ht="15.75" customHeight="1">
      <c r="A658" s="146">
        <v>296057.0</v>
      </c>
      <c r="B658" s="61" t="s">
        <v>531</v>
      </c>
    </row>
    <row r="659" ht="15.75" customHeight="1">
      <c r="A659" s="146">
        <v>293793.0</v>
      </c>
      <c r="B659" s="61" t="s">
        <v>538</v>
      </c>
    </row>
    <row r="660" ht="15.75" customHeight="1">
      <c r="A660" s="146">
        <v>299107.0</v>
      </c>
      <c r="B660" s="61" t="s">
        <v>531</v>
      </c>
    </row>
    <row r="661" ht="15.75" customHeight="1">
      <c r="A661" s="146">
        <v>298708.0</v>
      </c>
      <c r="B661" s="61" t="s">
        <v>531</v>
      </c>
    </row>
    <row r="662" ht="15.75" customHeight="1">
      <c r="A662" s="146">
        <v>298710.0</v>
      </c>
      <c r="B662" s="61" t="s">
        <v>538</v>
      </c>
    </row>
    <row r="663" ht="15.75" customHeight="1">
      <c r="A663" s="146">
        <v>295179.0</v>
      </c>
      <c r="B663" s="61" t="s">
        <v>531</v>
      </c>
    </row>
    <row r="664" ht="15.75" customHeight="1">
      <c r="A664" s="146">
        <v>294758.0</v>
      </c>
      <c r="B664" s="61" t="s">
        <v>531</v>
      </c>
    </row>
    <row r="665" ht="15.75" customHeight="1">
      <c r="A665" s="146">
        <v>295180.0</v>
      </c>
      <c r="B665" s="61" t="s">
        <v>531</v>
      </c>
    </row>
    <row r="666" ht="15.75" customHeight="1">
      <c r="A666" s="146">
        <v>298203.0</v>
      </c>
      <c r="B666" s="61" t="s">
        <v>531</v>
      </c>
    </row>
    <row r="667" ht="15.75" customHeight="1">
      <c r="A667" s="146">
        <v>297497.0</v>
      </c>
      <c r="B667" s="61" t="s">
        <v>538</v>
      </c>
    </row>
    <row r="668" ht="15.75" customHeight="1">
      <c r="A668" s="146">
        <v>297479.0</v>
      </c>
      <c r="B668" s="61" t="s">
        <v>531</v>
      </c>
    </row>
    <row r="669" ht="15.75" customHeight="1">
      <c r="A669" s="146">
        <v>297620.0</v>
      </c>
      <c r="B669" s="61" t="s">
        <v>531</v>
      </c>
    </row>
    <row r="670" ht="15.75" customHeight="1">
      <c r="A670" s="146">
        <v>297498.0</v>
      </c>
      <c r="B670" s="61" t="s">
        <v>538</v>
      </c>
    </row>
    <row r="671" ht="15.75" customHeight="1">
      <c r="A671" s="146">
        <v>297480.0</v>
      </c>
      <c r="B671" s="61" t="s">
        <v>531</v>
      </c>
    </row>
    <row r="672" ht="15.75" customHeight="1">
      <c r="A672" s="146">
        <v>170553.0</v>
      </c>
      <c r="B672" s="61" t="s">
        <v>538</v>
      </c>
    </row>
    <row r="673" ht="15.75" customHeight="1">
      <c r="A673" s="146">
        <v>244610.0</v>
      </c>
      <c r="B673" s="61" t="s">
        <v>531</v>
      </c>
    </row>
    <row r="674" ht="15.75" customHeight="1">
      <c r="A674" s="146">
        <v>199827.0</v>
      </c>
      <c r="B674" s="61" t="s">
        <v>543</v>
      </c>
    </row>
    <row r="675" ht="15.75" customHeight="1">
      <c r="A675" s="65" t="s">
        <v>615</v>
      </c>
      <c r="B675" s="61" t="s">
        <v>538</v>
      </c>
    </row>
    <row r="676" ht="15.75" customHeight="1">
      <c r="A676" s="65" t="s">
        <v>616</v>
      </c>
      <c r="B676" s="61" t="s">
        <v>531</v>
      </c>
    </row>
    <row r="677" ht="15.75" customHeight="1">
      <c r="A677" s="65" t="s">
        <v>617</v>
      </c>
      <c r="B677" s="61" t="s">
        <v>538</v>
      </c>
    </row>
    <row r="678" ht="15.75" customHeight="1">
      <c r="A678" s="65" t="s">
        <v>619</v>
      </c>
      <c r="B678" s="61" t="s">
        <v>538</v>
      </c>
    </row>
    <row r="679" ht="15.75" customHeight="1">
      <c r="A679" s="65" t="s">
        <v>620</v>
      </c>
      <c r="B679" s="61" t="s">
        <v>538</v>
      </c>
    </row>
    <row r="680" ht="15.75" customHeight="1">
      <c r="A680" s="65" t="s">
        <v>621</v>
      </c>
      <c r="B680" s="61" t="s">
        <v>531</v>
      </c>
    </row>
    <row r="681" ht="15.75" customHeight="1">
      <c r="A681" s="65" t="s">
        <v>622</v>
      </c>
      <c r="B681" s="61" t="s">
        <v>538</v>
      </c>
    </row>
    <row r="682" ht="15.75" customHeight="1">
      <c r="A682" s="65" t="s">
        <v>623</v>
      </c>
      <c r="B682" s="61" t="s">
        <v>538</v>
      </c>
    </row>
    <row r="683" ht="15.75" customHeight="1">
      <c r="A683" s="65" t="s">
        <v>624</v>
      </c>
      <c r="B683" s="61" t="s">
        <v>538</v>
      </c>
    </row>
    <row r="684" ht="15.75" customHeight="1">
      <c r="A684" s="65" t="s">
        <v>625</v>
      </c>
      <c r="B684" s="61" t="s">
        <v>538</v>
      </c>
    </row>
    <row r="685" ht="15.75" customHeight="1">
      <c r="A685" s="65" t="s">
        <v>626</v>
      </c>
      <c r="B685" s="61" t="s">
        <v>531</v>
      </c>
    </row>
    <row r="686" ht="15.75" customHeight="1">
      <c r="A686" s="65" t="s">
        <v>627</v>
      </c>
      <c r="B686" s="61" t="s">
        <v>538</v>
      </c>
    </row>
    <row r="687" ht="15.75" customHeight="1">
      <c r="A687" s="65" t="s">
        <v>628</v>
      </c>
      <c r="B687" s="61" t="s">
        <v>531</v>
      </c>
    </row>
    <row r="688" ht="15.75" customHeight="1">
      <c r="A688" s="65" t="s">
        <v>629</v>
      </c>
      <c r="B688" s="61" t="s">
        <v>531</v>
      </c>
    </row>
    <row r="689" ht="15.75" customHeight="1">
      <c r="A689" s="65" t="s">
        <v>630</v>
      </c>
      <c r="B689" s="61" t="s">
        <v>538</v>
      </c>
    </row>
    <row r="690" ht="15.75" customHeight="1">
      <c r="A690" s="65" t="s">
        <v>631</v>
      </c>
      <c r="B690" s="61" t="s">
        <v>531</v>
      </c>
    </row>
    <row r="691" ht="15.75" customHeight="1">
      <c r="A691" s="65" t="s">
        <v>632</v>
      </c>
      <c r="B691" s="61" t="s">
        <v>538</v>
      </c>
    </row>
    <row r="692" ht="15.75" customHeight="1">
      <c r="A692" s="65" t="s">
        <v>633</v>
      </c>
      <c r="B692" s="61" t="s">
        <v>538</v>
      </c>
    </row>
    <row r="693" ht="15.75" customHeight="1">
      <c r="A693" s="65" t="s">
        <v>634</v>
      </c>
      <c r="B693" s="61" t="s">
        <v>531</v>
      </c>
    </row>
    <row r="694" ht="15.75" customHeight="1">
      <c r="A694" s="146">
        <v>281998.0</v>
      </c>
      <c r="B694" s="61" t="s">
        <v>531</v>
      </c>
    </row>
    <row r="695" ht="15.75" customHeight="1">
      <c r="A695" s="65" t="s">
        <v>635</v>
      </c>
      <c r="B695" s="61" t="s">
        <v>538</v>
      </c>
    </row>
    <row r="696" ht="15.75" customHeight="1">
      <c r="A696" s="65" t="s">
        <v>636</v>
      </c>
      <c r="B696" s="61" t="s">
        <v>538</v>
      </c>
    </row>
    <row r="697" ht="15.75" customHeight="1">
      <c r="A697" s="65" t="s">
        <v>637</v>
      </c>
      <c r="B697" s="61" t="s">
        <v>538</v>
      </c>
    </row>
    <row r="698" ht="15.75" customHeight="1">
      <c r="A698" s="65" t="s">
        <v>638</v>
      </c>
      <c r="B698" s="61" t="s">
        <v>538</v>
      </c>
    </row>
    <row r="699" ht="15.75" customHeight="1">
      <c r="A699" s="65" t="s">
        <v>639</v>
      </c>
      <c r="B699" s="61" t="s">
        <v>531</v>
      </c>
    </row>
    <row r="700" ht="15.75" customHeight="1">
      <c r="A700" s="65" t="s">
        <v>640</v>
      </c>
      <c r="B700" s="61" t="s">
        <v>538</v>
      </c>
    </row>
    <row r="701" ht="15.75" customHeight="1">
      <c r="A701" s="65" t="s">
        <v>641</v>
      </c>
      <c r="B701" s="61" t="s">
        <v>531</v>
      </c>
    </row>
    <row r="702" ht="15.75" customHeight="1">
      <c r="A702" s="65" t="s">
        <v>642</v>
      </c>
      <c r="B702" s="61" t="s">
        <v>538</v>
      </c>
    </row>
    <row r="703" ht="15.75" customHeight="1">
      <c r="A703" s="65" t="s">
        <v>643</v>
      </c>
      <c r="B703" s="61" t="s">
        <v>538</v>
      </c>
    </row>
    <row r="704" ht="15.75" customHeight="1">
      <c r="A704" s="65" t="s">
        <v>644</v>
      </c>
      <c r="B704" s="61" t="s">
        <v>531</v>
      </c>
    </row>
    <row r="705" ht="15.75" customHeight="1">
      <c r="A705" s="65" t="s">
        <v>645</v>
      </c>
      <c r="B705" s="61" t="s">
        <v>531</v>
      </c>
    </row>
    <row r="706" ht="15.75" customHeight="1">
      <c r="A706" s="65" t="s">
        <v>646</v>
      </c>
      <c r="B706" s="61" t="s">
        <v>531</v>
      </c>
    </row>
    <row r="707" ht="15.75" customHeight="1">
      <c r="A707" s="65" t="s">
        <v>647</v>
      </c>
      <c r="B707" s="61" t="s">
        <v>531</v>
      </c>
    </row>
    <row r="708" ht="15.75" customHeight="1">
      <c r="A708" s="65" t="s">
        <v>648</v>
      </c>
      <c r="B708" s="61" t="s">
        <v>538</v>
      </c>
    </row>
    <row r="709" ht="15.75" customHeight="1">
      <c r="A709" s="65" t="s">
        <v>649</v>
      </c>
      <c r="B709" s="61" t="s">
        <v>531</v>
      </c>
    </row>
    <row r="710" ht="15.75" customHeight="1">
      <c r="A710" s="65" t="s">
        <v>650</v>
      </c>
      <c r="B710" s="61" t="s">
        <v>538</v>
      </c>
    </row>
    <row r="711" ht="15.75" customHeight="1">
      <c r="A711" s="65" t="s">
        <v>651</v>
      </c>
      <c r="B711" s="61" t="s">
        <v>538</v>
      </c>
    </row>
    <row r="712" ht="15.75" customHeight="1">
      <c r="A712" s="146">
        <v>296425.0</v>
      </c>
      <c r="B712" s="61" t="s">
        <v>531</v>
      </c>
    </row>
    <row r="713" ht="15.75" customHeight="1">
      <c r="A713" s="146">
        <v>295282.0</v>
      </c>
      <c r="B713" s="61" t="s">
        <v>511</v>
      </c>
    </row>
    <row r="714" ht="15.75" customHeight="1">
      <c r="A714" s="146">
        <v>295076.0</v>
      </c>
      <c r="B714" s="61" t="s">
        <v>531</v>
      </c>
    </row>
    <row r="715" ht="15.75" customHeight="1">
      <c r="A715" s="146">
        <v>289497.0</v>
      </c>
      <c r="B715" s="61" t="s">
        <v>531</v>
      </c>
    </row>
    <row r="716" ht="15.75" customHeight="1">
      <c r="A716" s="146">
        <v>296542.0</v>
      </c>
      <c r="B716" s="61" t="s">
        <v>531</v>
      </c>
    </row>
    <row r="717" ht="15.75" customHeight="1">
      <c r="A717" s="146">
        <v>267028.0</v>
      </c>
      <c r="B717" s="61" t="s">
        <v>531</v>
      </c>
    </row>
    <row r="718" ht="15.75" customHeight="1">
      <c r="A718" s="146">
        <v>243359.0</v>
      </c>
      <c r="B718" s="61" t="s">
        <v>538</v>
      </c>
    </row>
    <row r="719" ht="15.75" customHeight="1">
      <c r="A719" s="146">
        <v>296005.0</v>
      </c>
      <c r="B719" s="61" t="s">
        <v>531</v>
      </c>
    </row>
    <row r="720" ht="15.75" customHeight="1">
      <c r="A720" s="146">
        <v>298806.0</v>
      </c>
      <c r="B720" s="61" t="s">
        <v>531</v>
      </c>
    </row>
    <row r="721" ht="15.75" customHeight="1">
      <c r="A721" s="146">
        <v>290447.0</v>
      </c>
      <c r="B721" s="61" t="s">
        <v>652</v>
      </c>
    </row>
    <row r="722" ht="15.75" customHeight="1">
      <c r="A722" s="146">
        <v>264679.0</v>
      </c>
      <c r="B722" s="61" t="s">
        <v>531</v>
      </c>
    </row>
    <row r="723" ht="15.75" customHeight="1">
      <c r="A723" s="146">
        <v>205825.0</v>
      </c>
      <c r="B723" s="61" t="s">
        <v>538</v>
      </c>
    </row>
    <row r="724" ht="15.75" customHeight="1">
      <c r="A724" s="146">
        <v>295605.0</v>
      </c>
      <c r="B724" s="61" t="s">
        <v>531</v>
      </c>
    </row>
    <row r="725" ht="15.75" customHeight="1">
      <c r="A725" s="146">
        <v>291329.0</v>
      </c>
      <c r="B725" s="61" t="s">
        <v>531</v>
      </c>
    </row>
    <row r="726" ht="15.75" customHeight="1">
      <c r="A726" s="146">
        <v>300672.0</v>
      </c>
      <c r="B726" s="61" t="s">
        <v>531</v>
      </c>
    </row>
    <row r="727" ht="15.75" customHeight="1">
      <c r="A727" s="146">
        <v>297733.0</v>
      </c>
      <c r="B727" s="61" t="s">
        <v>531</v>
      </c>
    </row>
    <row r="728" ht="15.75" customHeight="1">
      <c r="A728" s="65" t="s">
        <v>653</v>
      </c>
      <c r="B728" s="61" t="s">
        <v>531</v>
      </c>
    </row>
    <row r="729" ht="15.75" customHeight="1">
      <c r="A729" s="65" t="s">
        <v>654</v>
      </c>
      <c r="B729" s="61" t="s">
        <v>531</v>
      </c>
    </row>
    <row r="730" ht="15.75" customHeight="1">
      <c r="A730" s="65" t="s">
        <v>655</v>
      </c>
      <c r="B730" s="61" t="s">
        <v>531</v>
      </c>
    </row>
    <row r="731" ht="15.75" customHeight="1">
      <c r="A731" s="146">
        <v>295655.0</v>
      </c>
      <c r="B731" s="61" t="s">
        <v>531</v>
      </c>
    </row>
    <row r="732" ht="15.75" customHeight="1">
      <c r="A732" s="146">
        <v>296605.0</v>
      </c>
      <c r="B732" s="61" t="s">
        <v>531</v>
      </c>
    </row>
    <row r="733" ht="15.75" customHeight="1">
      <c r="A733" s="146">
        <v>239046.0</v>
      </c>
      <c r="B733" s="61" t="s">
        <v>531</v>
      </c>
    </row>
    <row r="734" ht="15.75" customHeight="1">
      <c r="A734" s="146">
        <v>239181.0</v>
      </c>
      <c r="B734" s="61" t="s">
        <v>531</v>
      </c>
    </row>
    <row r="735" ht="15.75" customHeight="1">
      <c r="A735" s="146">
        <v>239295.0</v>
      </c>
      <c r="B735" s="61" t="s">
        <v>531</v>
      </c>
    </row>
    <row r="736" ht="15.75" customHeight="1">
      <c r="A736" s="146">
        <v>243739.0</v>
      </c>
      <c r="B736" s="61" t="s">
        <v>531</v>
      </c>
    </row>
    <row r="737" ht="15.75" customHeight="1">
      <c r="A737" s="146">
        <v>247045.0</v>
      </c>
      <c r="B737" s="61" t="s">
        <v>531</v>
      </c>
    </row>
    <row r="738" ht="15.75" customHeight="1">
      <c r="A738" s="146">
        <v>258162.0</v>
      </c>
      <c r="B738" s="61" t="s">
        <v>538</v>
      </c>
    </row>
    <row r="739" ht="15.75" customHeight="1">
      <c r="A739" s="146">
        <v>258684.0</v>
      </c>
      <c r="B739" s="61" t="s">
        <v>538</v>
      </c>
    </row>
    <row r="740" ht="15.75" customHeight="1">
      <c r="A740" s="146">
        <v>259861.0</v>
      </c>
      <c r="B740" s="61" t="s">
        <v>531</v>
      </c>
    </row>
    <row r="741" ht="15.75" customHeight="1">
      <c r="A741" s="146">
        <v>260476.0</v>
      </c>
      <c r="B741" s="61" t="s">
        <v>531</v>
      </c>
    </row>
    <row r="742" ht="15.75" customHeight="1">
      <c r="A742" s="146">
        <v>268292.0</v>
      </c>
      <c r="B742" s="61" t="s">
        <v>531</v>
      </c>
    </row>
    <row r="743" ht="15.75" customHeight="1">
      <c r="A743" s="146">
        <v>268919.0</v>
      </c>
      <c r="B743" s="61" t="s">
        <v>538</v>
      </c>
    </row>
    <row r="744" ht="15.75" customHeight="1">
      <c r="A744" s="146">
        <v>270439.0</v>
      </c>
      <c r="B744" s="61" t="s">
        <v>538</v>
      </c>
    </row>
    <row r="745" ht="15.75" customHeight="1">
      <c r="A745" s="146">
        <v>270689.0</v>
      </c>
      <c r="B745" s="61" t="s">
        <v>538</v>
      </c>
    </row>
    <row r="746" ht="15.75" customHeight="1">
      <c r="A746" s="146">
        <v>271675.0</v>
      </c>
      <c r="B746" s="61" t="s">
        <v>531</v>
      </c>
    </row>
    <row r="747" ht="15.75" customHeight="1">
      <c r="A747" s="146">
        <v>272188.0</v>
      </c>
      <c r="B747" s="61" t="s">
        <v>531</v>
      </c>
    </row>
    <row r="748" ht="15.75" customHeight="1">
      <c r="A748" s="146">
        <v>273314.0</v>
      </c>
      <c r="B748" s="61" t="s">
        <v>531</v>
      </c>
    </row>
    <row r="749" ht="15.75" customHeight="1">
      <c r="A749" s="146">
        <v>273318.0</v>
      </c>
      <c r="B749" s="61" t="s">
        <v>538</v>
      </c>
    </row>
    <row r="750" ht="15.75" customHeight="1">
      <c r="A750" s="146">
        <v>273604.0</v>
      </c>
      <c r="B750" s="61" t="s">
        <v>538</v>
      </c>
    </row>
    <row r="751" ht="15.75" customHeight="1">
      <c r="A751" s="146">
        <v>277813.0</v>
      </c>
      <c r="B751" s="61" t="s">
        <v>531</v>
      </c>
    </row>
    <row r="752" ht="15.75" customHeight="1">
      <c r="A752" s="146">
        <v>287433.0</v>
      </c>
      <c r="B752" s="61" t="s">
        <v>531</v>
      </c>
    </row>
    <row r="753" ht="15.75" customHeight="1">
      <c r="A753" s="146">
        <v>289647.0</v>
      </c>
      <c r="B753" s="61" t="s">
        <v>531</v>
      </c>
    </row>
    <row r="754" ht="15.75" customHeight="1">
      <c r="A754" s="146">
        <v>293287.0</v>
      </c>
      <c r="B754" s="61" t="s">
        <v>531</v>
      </c>
    </row>
    <row r="755" ht="15.75" customHeight="1">
      <c r="A755" s="146">
        <v>293360.0</v>
      </c>
      <c r="B755" s="61" t="s">
        <v>531</v>
      </c>
    </row>
    <row r="756" ht="15.75" customHeight="1">
      <c r="A756" s="146">
        <v>294137.0</v>
      </c>
      <c r="B756" s="61" t="s">
        <v>531</v>
      </c>
    </row>
    <row r="757" ht="15.75" customHeight="1">
      <c r="A757" s="146">
        <v>294329.0</v>
      </c>
      <c r="B757" s="61" t="s">
        <v>538</v>
      </c>
    </row>
    <row r="758" ht="15.75" customHeight="1">
      <c r="A758" s="146">
        <v>294456.0</v>
      </c>
      <c r="B758" s="61" t="s">
        <v>531</v>
      </c>
    </row>
    <row r="759" ht="15.75" customHeight="1">
      <c r="A759" s="146">
        <v>294518.0</v>
      </c>
      <c r="B759" s="61" t="s">
        <v>531</v>
      </c>
    </row>
    <row r="760" ht="15.75" customHeight="1">
      <c r="A760" s="146">
        <v>294519.0</v>
      </c>
      <c r="B760" s="61" t="s">
        <v>531</v>
      </c>
    </row>
    <row r="761" ht="15.75" customHeight="1">
      <c r="A761" s="146">
        <v>294584.0</v>
      </c>
      <c r="B761" s="61" t="s">
        <v>531</v>
      </c>
    </row>
    <row r="762" ht="15.75" customHeight="1">
      <c r="A762" s="146">
        <v>294621.0</v>
      </c>
      <c r="B762" s="61" t="s">
        <v>531</v>
      </c>
    </row>
    <row r="763" ht="15.75" customHeight="1">
      <c r="A763" s="146">
        <v>294792.0</v>
      </c>
      <c r="B763" s="61" t="s">
        <v>531</v>
      </c>
    </row>
    <row r="764" ht="15.75" customHeight="1">
      <c r="A764" s="146">
        <v>295066.0</v>
      </c>
      <c r="B764" s="61" t="s">
        <v>531</v>
      </c>
    </row>
    <row r="765" ht="15.75" customHeight="1">
      <c r="A765" s="146">
        <v>295169.0</v>
      </c>
      <c r="B765" s="61" t="s">
        <v>538</v>
      </c>
    </row>
    <row r="766" ht="15.75" customHeight="1">
      <c r="A766" s="146">
        <v>296472.0</v>
      </c>
      <c r="B766" s="61" t="s">
        <v>538</v>
      </c>
    </row>
    <row r="767" ht="15.75" customHeight="1">
      <c r="A767" s="146">
        <v>296473.0</v>
      </c>
      <c r="B767" s="61" t="s">
        <v>531</v>
      </c>
    </row>
    <row r="768" ht="15.75" customHeight="1">
      <c r="A768" s="146">
        <v>296592.0</v>
      </c>
      <c r="B768" s="61" t="s">
        <v>531</v>
      </c>
    </row>
    <row r="769" ht="15.75" customHeight="1">
      <c r="A769" s="146">
        <v>296593.0</v>
      </c>
      <c r="B769" s="61" t="s">
        <v>531</v>
      </c>
    </row>
    <row r="770" ht="15.75" customHeight="1">
      <c r="A770" s="146">
        <v>296601.0</v>
      </c>
      <c r="B770" s="61" t="s">
        <v>538</v>
      </c>
    </row>
    <row r="771" ht="15.75" customHeight="1">
      <c r="A771" s="146">
        <v>296676.0</v>
      </c>
      <c r="B771" s="61" t="s">
        <v>531</v>
      </c>
    </row>
    <row r="772" ht="15.75" customHeight="1">
      <c r="A772" s="146">
        <v>296862.0</v>
      </c>
      <c r="B772" s="61" t="s">
        <v>531</v>
      </c>
    </row>
    <row r="773" ht="15.75" customHeight="1">
      <c r="A773" s="146">
        <v>296866.0</v>
      </c>
      <c r="B773" s="61" t="s">
        <v>531</v>
      </c>
    </row>
    <row r="774" ht="15.75" customHeight="1">
      <c r="A774" s="146">
        <v>296938.0</v>
      </c>
      <c r="B774" s="61" t="s">
        <v>538</v>
      </c>
    </row>
    <row r="775" ht="15.75" customHeight="1">
      <c r="A775" s="146">
        <v>296939.0</v>
      </c>
      <c r="B775" s="61" t="s">
        <v>531</v>
      </c>
    </row>
    <row r="776" ht="15.75" customHeight="1">
      <c r="A776" s="146">
        <v>296944.0</v>
      </c>
      <c r="B776" s="61" t="s">
        <v>531</v>
      </c>
    </row>
    <row r="777" ht="15.75" customHeight="1">
      <c r="A777" s="146">
        <v>296946.0</v>
      </c>
      <c r="B777" s="61" t="s">
        <v>531</v>
      </c>
    </row>
    <row r="778" ht="15.75" customHeight="1">
      <c r="A778" s="146">
        <v>296950.0</v>
      </c>
      <c r="B778" s="61" t="s">
        <v>531</v>
      </c>
    </row>
    <row r="779" ht="15.75" customHeight="1">
      <c r="A779" s="146">
        <v>296994.0</v>
      </c>
      <c r="B779" s="61" t="s">
        <v>538</v>
      </c>
    </row>
    <row r="780" ht="15.75" customHeight="1">
      <c r="A780" s="146">
        <v>297026.0</v>
      </c>
      <c r="B780" s="61" t="s">
        <v>538</v>
      </c>
    </row>
    <row r="781" ht="15.75" customHeight="1">
      <c r="A781" s="146">
        <v>297029.0</v>
      </c>
      <c r="B781" s="61" t="s">
        <v>531</v>
      </c>
    </row>
    <row r="782" ht="15.75" customHeight="1">
      <c r="A782" s="146">
        <v>297133.0</v>
      </c>
      <c r="B782" s="61" t="s">
        <v>531</v>
      </c>
    </row>
    <row r="783" ht="15.75" customHeight="1">
      <c r="A783" s="146">
        <v>297175.0</v>
      </c>
      <c r="B783" s="61" t="s">
        <v>531</v>
      </c>
    </row>
    <row r="784" ht="15.75" customHeight="1">
      <c r="A784" s="146">
        <v>297177.0</v>
      </c>
      <c r="B784" s="61" t="s">
        <v>538</v>
      </c>
    </row>
    <row r="785" ht="15.75" customHeight="1">
      <c r="A785" s="146">
        <v>297277.0</v>
      </c>
      <c r="B785" s="61" t="s">
        <v>531</v>
      </c>
    </row>
    <row r="786" ht="15.75" customHeight="1">
      <c r="A786" s="146">
        <v>297279.0</v>
      </c>
      <c r="B786" s="61" t="s">
        <v>531</v>
      </c>
    </row>
    <row r="787" ht="15.75" customHeight="1">
      <c r="A787" s="146">
        <v>297280.0</v>
      </c>
      <c r="B787" s="61" t="s">
        <v>531</v>
      </c>
    </row>
    <row r="788" ht="15.75" customHeight="1">
      <c r="A788" s="146">
        <v>297281.0</v>
      </c>
      <c r="B788" s="61" t="s">
        <v>531</v>
      </c>
    </row>
    <row r="789" ht="15.75" customHeight="1">
      <c r="A789" s="146">
        <v>297282.0</v>
      </c>
      <c r="B789" s="61" t="s">
        <v>531</v>
      </c>
    </row>
    <row r="790" ht="15.75" customHeight="1">
      <c r="A790" s="146">
        <v>297301.0</v>
      </c>
      <c r="B790" s="61" t="s">
        <v>531</v>
      </c>
    </row>
    <row r="791" ht="15.75" customHeight="1">
      <c r="A791" s="146">
        <v>297302.0</v>
      </c>
      <c r="B791" s="61" t="s">
        <v>531</v>
      </c>
    </row>
    <row r="792" ht="15.75" customHeight="1">
      <c r="A792" s="146">
        <v>297303.0</v>
      </c>
      <c r="B792" s="61" t="s">
        <v>531</v>
      </c>
    </row>
    <row r="793" ht="15.75" customHeight="1">
      <c r="A793" s="146">
        <v>297372.0</v>
      </c>
      <c r="B793" s="61" t="s">
        <v>531</v>
      </c>
    </row>
    <row r="794" ht="15.75" customHeight="1">
      <c r="A794" s="146">
        <v>297373.0</v>
      </c>
      <c r="B794" s="61" t="s">
        <v>531</v>
      </c>
    </row>
    <row r="795" ht="15.75" customHeight="1">
      <c r="A795" s="146">
        <v>297374.0</v>
      </c>
      <c r="B795" s="61" t="s">
        <v>531</v>
      </c>
    </row>
    <row r="796" ht="15.75" customHeight="1">
      <c r="A796" s="146">
        <v>297383.0</v>
      </c>
      <c r="B796" s="61" t="s">
        <v>531</v>
      </c>
    </row>
    <row r="797" ht="15.75" customHeight="1">
      <c r="A797" s="146">
        <v>297525.0</v>
      </c>
      <c r="B797" s="61" t="s">
        <v>531</v>
      </c>
    </row>
    <row r="798" ht="15.75" customHeight="1">
      <c r="A798" s="146">
        <v>297553.0</v>
      </c>
      <c r="B798" s="61" t="s">
        <v>531</v>
      </c>
    </row>
    <row r="799" ht="15.75" customHeight="1">
      <c r="A799" s="146">
        <v>297580.0</v>
      </c>
      <c r="B799" s="61" t="s">
        <v>538</v>
      </c>
    </row>
    <row r="800" ht="15.75" customHeight="1">
      <c r="A800" s="146">
        <v>297585.0</v>
      </c>
      <c r="B800" s="61" t="s">
        <v>531</v>
      </c>
    </row>
    <row r="801" ht="15.75" customHeight="1">
      <c r="A801" s="146">
        <v>297621.0</v>
      </c>
      <c r="B801" s="61" t="s">
        <v>531</v>
      </c>
    </row>
    <row r="802" ht="15.75" customHeight="1">
      <c r="A802" s="146">
        <v>297685.0</v>
      </c>
      <c r="B802" s="61" t="s">
        <v>538</v>
      </c>
    </row>
    <row r="803" ht="15.75" customHeight="1">
      <c r="A803" s="146">
        <v>297687.0</v>
      </c>
      <c r="B803" s="61" t="s">
        <v>531</v>
      </c>
    </row>
    <row r="804" ht="15.75" customHeight="1">
      <c r="A804" s="146">
        <v>297696.0</v>
      </c>
      <c r="B804" s="61" t="s">
        <v>531</v>
      </c>
    </row>
    <row r="805" ht="15.75" customHeight="1">
      <c r="A805" s="146">
        <v>297735.0</v>
      </c>
      <c r="B805" s="61" t="s">
        <v>531</v>
      </c>
    </row>
    <row r="806" ht="15.75" customHeight="1">
      <c r="A806" s="146">
        <v>297746.0</v>
      </c>
      <c r="B806" s="61" t="s">
        <v>531</v>
      </c>
    </row>
    <row r="807" ht="15.75" customHeight="1">
      <c r="A807" s="146">
        <v>297747.0</v>
      </c>
      <c r="B807" s="61" t="s">
        <v>531</v>
      </c>
    </row>
    <row r="808" ht="15.75" customHeight="1">
      <c r="A808" s="146">
        <v>297750.0</v>
      </c>
      <c r="B808" s="61" t="s">
        <v>531</v>
      </c>
    </row>
    <row r="809" ht="15.75" customHeight="1">
      <c r="A809" s="146">
        <v>297754.0</v>
      </c>
      <c r="B809" s="61" t="s">
        <v>531</v>
      </c>
    </row>
    <row r="810" ht="15.75" customHeight="1">
      <c r="A810" s="146">
        <v>297759.0</v>
      </c>
      <c r="B810" s="61" t="s">
        <v>531</v>
      </c>
    </row>
    <row r="811" ht="15.75" customHeight="1">
      <c r="A811" s="146">
        <v>297766.0</v>
      </c>
      <c r="B811" s="61" t="s">
        <v>531</v>
      </c>
    </row>
    <row r="812" ht="15.75" customHeight="1">
      <c r="A812" s="146">
        <v>297767.0</v>
      </c>
      <c r="B812" s="61" t="s">
        <v>531</v>
      </c>
    </row>
    <row r="813" ht="15.75" customHeight="1">
      <c r="A813" s="146">
        <v>297773.0</v>
      </c>
      <c r="B813" s="61" t="s">
        <v>538</v>
      </c>
    </row>
    <row r="814" ht="15.75" customHeight="1">
      <c r="A814" s="146">
        <v>297775.0</v>
      </c>
      <c r="B814" s="61" t="s">
        <v>531</v>
      </c>
    </row>
    <row r="815" ht="15.75" customHeight="1">
      <c r="A815" s="146">
        <v>297906.0</v>
      </c>
      <c r="B815" s="61" t="s">
        <v>531</v>
      </c>
    </row>
    <row r="816" ht="15.75" customHeight="1">
      <c r="A816" s="146">
        <v>297911.0</v>
      </c>
      <c r="B816" s="61" t="s">
        <v>531</v>
      </c>
    </row>
    <row r="817" ht="15.75" customHeight="1">
      <c r="A817" s="146">
        <v>297950.0</v>
      </c>
      <c r="B817" s="61" t="s">
        <v>531</v>
      </c>
    </row>
    <row r="818" ht="15.75" customHeight="1">
      <c r="A818" s="146">
        <v>298153.0</v>
      </c>
      <c r="B818" s="61" t="s">
        <v>531</v>
      </c>
    </row>
    <row r="819" ht="15.75" customHeight="1">
      <c r="A819" s="146">
        <v>298154.0</v>
      </c>
      <c r="B819" s="61" t="s">
        <v>531</v>
      </c>
    </row>
    <row r="820" ht="15.75" customHeight="1">
      <c r="A820" s="146">
        <v>298159.0</v>
      </c>
      <c r="B820" s="61" t="s">
        <v>531</v>
      </c>
    </row>
    <row r="821" ht="15.75" customHeight="1">
      <c r="A821" s="146">
        <v>298161.0</v>
      </c>
      <c r="B821" s="61" t="s">
        <v>531</v>
      </c>
    </row>
    <row r="822" ht="15.75" customHeight="1">
      <c r="A822" s="146">
        <v>298185.0</v>
      </c>
      <c r="B822" s="61" t="s">
        <v>531</v>
      </c>
    </row>
    <row r="823" ht="15.75" customHeight="1">
      <c r="A823" s="146">
        <v>298187.0</v>
      </c>
      <c r="B823" s="61" t="s">
        <v>531</v>
      </c>
    </row>
    <row r="824" ht="15.75" customHeight="1">
      <c r="A824" s="146">
        <v>298189.0</v>
      </c>
      <c r="B824" s="61" t="s">
        <v>531</v>
      </c>
    </row>
    <row r="825" ht="15.75" customHeight="1">
      <c r="A825" s="146">
        <v>298205.0</v>
      </c>
      <c r="B825" s="61" t="s">
        <v>538</v>
      </c>
    </row>
    <row r="826" ht="15.75" customHeight="1">
      <c r="A826" s="146">
        <v>298208.0</v>
      </c>
      <c r="B826" s="61" t="s">
        <v>531</v>
      </c>
    </row>
    <row r="827" ht="15.75" customHeight="1">
      <c r="A827" s="146">
        <v>298209.0</v>
      </c>
      <c r="B827" s="61" t="s">
        <v>531</v>
      </c>
    </row>
    <row r="828" ht="15.75" customHeight="1">
      <c r="A828" s="146">
        <v>298283.0</v>
      </c>
      <c r="B828" s="61" t="s">
        <v>531</v>
      </c>
    </row>
    <row r="829" ht="15.75" customHeight="1">
      <c r="A829" s="146">
        <v>298397.0</v>
      </c>
      <c r="B829" s="61" t="s">
        <v>531</v>
      </c>
    </row>
    <row r="830" ht="15.75" customHeight="1">
      <c r="A830" s="146">
        <v>299671.0</v>
      </c>
      <c r="B830" s="61" t="s">
        <v>531</v>
      </c>
    </row>
    <row r="831" ht="15.75" customHeight="1">
      <c r="A831" s="146">
        <v>299718.0</v>
      </c>
      <c r="B831" s="61" t="s">
        <v>531</v>
      </c>
    </row>
    <row r="832" ht="15.75" customHeight="1">
      <c r="A832" s="146">
        <v>299719.0</v>
      </c>
      <c r="B832" s="61" t="s">
        <v>538</v>
      </c>
    </row>
    <row r="833" ht="15.75" customHeight="1">
      <c r="A833" s="146">
        <v>299720.0</v>
      </c>
      <c r="B833" s="61" t="s">
        <v>531</v>
      </c>
    </row>
    <row r="834" ht="15.75" customHeight="1">
      <c r="A834" s="146">
        <v>299724.0</v>
      </c>
      <c r="B834" s="61" t="s">
        <v>531</v>
      </c>
    </row>
    <row r="835" ht="15.75" customHeight="1">
      <c r="A835" s="146">
        <v>299740.0</v>
      </c>
      <c r="B835" s="61" t="s">
        <v>531</v>
      </c>
    </row>
    <row r="836" ht="15.75" customHeight="1">
      <c r="A836" s="146">
        <v>299774.0</v>
      </c>
      <c r="B836" s="61" t="s">
        <v>531</v>
      </c>
    </row>
    <row r="837" ht="15.75" customHeight="1">
      <c r="A837" s="146">
        <v>299775.0</v>
      </c>
      <c r="B837" s="61" t="s">
        <v>538</v>
      </c>
    </row>
    <row r="838" ht="15.75" customHeight="1">
      <c r="A838" s="146">
        <v>299776.0</v>
      </c>
      <c r="B838" s="61" t="s">
        <v>531</v>
      </c>
    </row>
    <row r="839" ht="15.75" customHeight="1">
      <c r="A839" s="146">
        <v>299777.0</v>
      </c>
      <c r="B839" s="61" t="s">
        <v>531</v>
      </c>
    </row>
    <row r="840" ht="15.75" customHeight="1">
      <c r="A840" s="146">
        <v>299800.0</v>
      </c>
      <c r="B840" s="61" t="s">
        <v>531</v>
      </c>
    </row>
    <row r="841" ht="15.75" customHeight="1">
      <c r="A841" s="146">
        <v>300305.0</v>
      </c>
      <c r="B841" s="61" t="s">
        <v>531</v>
      </c>
    </row>
    <row r="842" ht="15.75" customHeight="1">
      <c r="A842" s="146">
        <v>300307.0</v>
      </c>
      <c r="B842" s="61" t="s">
        <v>531</v>
      </c>
    </row>
    <row r="843" ht="15.75" customHeight="1">
      <c r="A843" s="146">
        <v>300310.0</v>
      </c>
      <c r="B843" s="61" t="s">
        <v>531</v>
      </c>
    </row>
    <row r="844" ht="15.75" customHeight="1">
      <c r="A844" s="146">
        <v>300447.0</v>
      </c>
      <c r="B844" s="61" t="s">
        <v>531</v>
      </c>
    </row>
    <row r="845" ht="15.75" customHeight="1">
      <c r="A845" s="146">
        <v>300450.0</v>
      </c>
      <c r="B845" s="61" t="s">
        <v>531</v>
      </c>
    </row>
    <row r="846" ht="15.75" customHeight="1">
      <c r="A846" s="146">
        <v>300494.0</v>
      </c>
      <c r="B846" s="61" t="s">
        <v>531</v>
      </c>
    </row>
    <row r="847" ht="15.75" customHeight="1">
      <c r="A847" s="146">
        <v>300505.0</v>
      </c>
      <c r="B847" s="61" t="s">
        <v>531</v>
      </c>
    </row>
    <row r="848" ht="15.75" customHeight="1">
      <c r="A848" s="146">
        <v>300509.0</v>
      </c>
      <c r="B848" s="61" t="s">
        <v>531</v>
      </c>
    </row>
    <row r="849" ht="15.75" customHeight="1">
      <c r="A849" s="146">
        <v>300520.0</v>
      </c>
      <c r="B849" s="61" t="s">
        <v>531</v>
      </c>
    </row>
    <row r="850" ht="15.75" customHeight="1">
      <c r="A850" s="146">
        <v>300521.0</v>
      </c>
      <c r="B850" s="61" t="s">
        <v>531</v>
      </c>
    </row>
    <row r="851" ht="15.75" customHeight="1">
      <c r="A851" s="146">
        <v>300522.0</v>
      </c>
      <c r="B851" s="61" t="s">
        <v>531</v>
      </c>
    </row>
    <row r="852" ht="15.75" customHeight="1">
      <c r="A852" s="146">
        <v>300526.0</v>
      </c>
      <c r="B852" s="61" t="s">
        <v>531</v>
      </c>
    </row>
    <row r="853" ht="15.75" customHeight="1">
      <c r="A853" s="146">
        <v>300529.0</v>
      </c>
      <c r="B853" s="61" t="s">
        <v>531</v>
      </c>
    </row>
    <row r="854" ht="15.75" customHeight="1">
      <c r="A854" s="146">
        <v>300539.0</v>
      </c>
      <c r="B854" s="61" t="s">
        <v>531</v>
      </c>
    </row>
    <row r="855" ht="15.75" customHeight="1">
      <c r="A855" s="146">
        <v>300540.0</v>
      </c>
      <c r="B855" s="61" t="s">
        <v>531</v>
      </c>
    </row>
    <row r="856" ht="15.75" customHeight="1">
      <c r="A856" s="146">
        <v>300541.0</v>
      </c>
      <c r="B856" s="61" t="s">
        <v>511</v>
      </c>
    </row>
    <row r="857" ht="15.75" customHeight="1">
      <c r="A857" s="146">
        <v>300542.0</v>
      </c>
      <c r="B857" s="61" t="s">
        <v>531</v>
      </c>
    </row>
    <row r="858" ht="15.75" customHeight="1">
      <c r="A858" s="146">
        <v>300544.0</v>
      </c>
      <c r="B858" s="61" t="s">
        <v>531</v>
      </c>
    </row>
    <row r="859" ht="15.75" customHeight="1">
      <c r="A859" s="146">
        <v>300545.0</v>
      </c>
      <c r="B859" s="61" t="s">
        <v>534</v>
      </c>
    </row>
    <row r="860" ht="15.75" customHeight="1">
      <c r="A860" s="146">
        <v>300547.0</v>
      </c>
      <c r="B860" s="61" t="s">
        <v>531</v>
      </c>
    </row>
    <row r="861" ht="15.75" customHeight="1">
      <c r="A861" s="146">
        <v>300548.0</v>
      </c>
      <c r="B861" s="61" t="s">
        <v>531</v>
      </c>
    </row>
    <row r="862" ht="15.75" customHeight="1">
      <c r="A862" s="146">
        <v>300549.0</v>
      </c>
      <c r="B862" s="61" t="s">
        <v>531</v>
      </c>
    </row>
    <row r="863" ht="15.75" customHeight="1">
      <c r="A863" s="146">
        <v>300552.0</v>
      </c>
      <c r="B863" s="61" t="s">
        <v>543</v>
      </c>
    </row>
    <row r="864" ht="15.75" customHeight="1">
      <c r="A864" s="146">
        <v>300553.0</v>
      </c>
      <c r="B864" s="61" t="s">
        <v>531</v>
      </c>
    </row>
    <row r="865" ht="15.75" customHeight="1">
      <c r="A865" s="146">
        <v>300554.0</v>
      </c>
      <c r="B865" s="61" t="s">
        <v>531</v>
      </c>
    </row>
    <row r="866" ht="15.75" customHeight="1">
      <c r="A866" s="146">
        <v>300555.0</v>
      </c>
      <c r="B866" s="61" t="s">
        <v>531</v>
      </c>
    </row>
    <row r="867" ht="15.75" customHeight="1">
      <c r="A867" s="146">
        <v>300556.0</v>
      </c>
      <c r="B867" s="61" t="s">
        <v>531</v>
      </c>
    </row>
    <row r="868" ht="15.75" customHeight="1">
      <c r="A868" s="146">
        <v>300557.0</v>
      </c>
      <c r="B868" s="61" t="s">
        <v>531</v>
      </c>
    </row>
    <row r="869" ht="15.75" customHeight="1">
      <c r="A869" s="146">
        <v>300689.0</v>
      </c>
      <c r="B869" s="61" t="s">
        <v>531</v>
      </c>
    </row>
    <row r="870" ht="15.75" customHeight="1">
      <c r="A870" s="146">
        <v>300738.0</v>
      </c>
      <c r="B870" s="61" t="s">
        <v>531</v>
      </c>
    </row>
    <row r="871" ht="15.75" customHeight="1">
      <c r="A871" s="146">
        <v>300794.0</v>
      </c>
      <c r="B871" s="61" t="s">
        <v>531</v>
      </c>
    </row>
    <row r="872" ht="15.75" customHeight="1">
      <c r="A872" s="146">
        <v>300798.0</v>
      </c>
      <c r="B872" s="61" t="s">
        <v>531</v>
      </c>
    </row>
    <row r="873" ht="15.75" customHeight="1">
      <c r="A873" s="146">
        <v>300954.0</v>
      </c>
      <c r="B873" s="61" t="s">
        <v>531</v>
      </c>
    </row>
    <row r="874" ht="15.75" customHeight="1">
      <c r="A874" s="146">
        <v>300980.0</v>
      </c>
      <c r="B874" s="61" t="s">
        <v>531</v>
      </c>
    </row>
    <row r="875" ht="15.75" customHeight="1">
      <c r="A875" s="146">
        <v>301029.0</v>
      </c>
      <c r="B875" s="61" t="s">
        <v>531</v>
      </c>
    </row>
    <row r="876" ht="15.75" customHeight="1">
      <c r="A876" s="146">
        <v>301039.0</v>
      </c>
      <c r="B876" s="61" t="s">
        <v>538</v>
      </c>
    </row>
    <row r="877" ht="15.75" customHeight="1">
      <c r="A877" s="146">
        <v>301052.0</v>
      </c>
      <c r="B877" s="61" t="s">
        <v>531</v>
      </c>
    </row>
    <row r="878" ht="15.75" customHeight="1">
      <c r="A878" s="146">
        <v>301053.0</v>
      </c>
      <c r="B878" s="61" t="s">
        <v>531</v>
      </c>
    </row>
    <row r="879" ht="15.75" customHeight="1">
      <c r="A879" s="146">
        <v>301060.0</v>
      </c>
      <c r="B879" s="61" t="s">
        <v>531</v>
      </c>
    </row>
    <row r="880" ht="15.75" customHeight="1">
      <c r="A880" s="146">
        <v>301072.0</v>
      </c>
      <c r="B880" s="61" t="s">
        <v>538</v>
      </c>
    </row>
    <row r="881" ht="15.75" customHeight="1">
      <c r="A881" s="146">
        <v>301095.0</v>
      </c>
      <c r="B881" s="61" t="s">
        <v>531</v>
      </c>
    </row>
    <row r="882" ht="15.75" customHeight="1">
      <c r="A882" s="146">
        <v>301120.0</v>
      </c>
      <c r="B882" s="61" t="s">
        <v>511</v>
      </c>
    </row>
    <row r="883" ht="15.75" customHeight="1">
      <c r="A883" s="146">
        <v>301197.0</v>
      </c>
      <c r="B883" s="61" t="s">
        <v>531</v>
      </c>
    </row>
    <row r="884" ht="15.75" customHeight="1">
      <c r="A884" s="146">
        <v>301300.0</v>
      </c>
      <c r="B884" s="61" t="s">
        <v>531</v>
      </c>
    </row>
    <row r="885" ht="15.75" customHeight="1">
      <c r="A885" s="146">
        <v>301305.0</v>
      </c>
      <c r="B885" s="61" t="s">
        <v>531</v>
      </c>
    </row>
    <row r="886" ht="15.75" customHeight="1">
      <c r="A886" s="146">
        <v>301317.0</v>
      </c>
      <c r="B886" s="61" t="s">
        <v>531</v>
      </c>
    </row>
    <row r="887" ht="15.75" customHeight="1">
      <c r="A887" s="146">
        <v>301319.0</v>
      </c>
      <c r="B887" s="61" t="s">
        <v>511</v>
      </c>
    </row>
    <row r="888" ht="15.75" customHeight="1">
      <c r="A888" s="146">
        <v>301322.0</v>
      </c>
      <c r="B888" s="61" t="s">
        <v>531</v>
      </c>
    </row>
    <row r="889" ht="15.75" customHeight="1">
      <c r="A889" s="146">
        <v>301326.0</v>
      </c>
      <c r="B889" s="61" t="s">
        <v>531</v>
      </c>
    </row>
    <row r="890" ht="15.75" customHeight="1">
      <c r="A890" s="146">
        <v>301329.0</v>
      </c>
      <c r="B890" s="61" t="s">
        <v>531</v>
      </c>
    </row>
    <row r="891" ht="15.75" customHeight="1">
      <c r="A891" s="146">
        <v>301333.0</v>
      </c>
      <c r="B891" s="61" t="s">
        <v>531</v>
      </c>
    </row>
    <row r="892" ht="15.75" customHeight="1">
      <c r="A892" s="146">
        <v>301334.0</v>
      </c>
      <c r="B892" s="61" t="s">
        <v>531</v>
      </c>
    </row>
    <row r="893" ht="15.75" customHeight="1">
      <c r="A893" s="146">
        <v>301359.0</v>
      </c>
      <c r="B893" s="61" t="s">
        <v>531</v>
      </c>
    </row>
    <row r="894" ht="15.75" customHeight="1">
      <c r="A894" s="146">
        <v>301407.0</v>
      </c>
      <c r="B894" s="61" t="s">
        <v>543</v>
      </c>
    </row>
    <row r="895" ht="15.75" customHeight="1">
      <c r="A895" s="146">
        <v>301418.0</v>
      </c>
      <c r="B895" s="61" t="s">
        <v>531</v>
      </c>
    </row>
    <row r="896" ht="15.75" customHeight="1">
      <c r="A896" s="146">
        <v>301420.0</v>
      </c>
      <c r="B896" s="61" t="s">
        <v>531</v>
      </c>
    </row>
    <row r="897" ht="15.75" customHeight="1">
      <c r="A897" s="146">
        <v>301492.0</v>
      </c>
      <c r="B897" s="61" t="s">
        <v>531</v>
      </c>
    </row>
    <row r="898" ht="15.75" customHeight="1">
      <c r="A898" s="146">
        <v>301494.0</v>
      </c>
      <c r="B898" s="61" t="s">
        <v>538</v>
      </c>
    </row>
    <row r="899" ht="15.75" customHeight="1">
      <c r="A899" s="146">
        <v>301529.0</v>
      </c>
      <c r="B899" s="61" t="s">
        <v>543</v>
      </c>
    </row>
    <row r="900" ht="15.75" customHeight="1">
      <c r="A900" s="146">
        <v>301666.0</v>
      </c>
      <c r="B900" s="61" t="s">
        <v>531</v>
      </c>
    </row>
    <row r="901" ht="15.75" customHeight="1">
      <c r="A901" s="146">
        <v>301797.0</v>
      </c>
      <c r="B901" s="61" t="s">
        <v>531</v>
      </c>
    </row>
    <row r="902" ht="15.75" customHeight="1">
      <c r="A902" s="146">
        <v>301841.0</v>
      </c>
      <c r="B902" s="61" t="s">
        <v>531</v>
      </c>
    </row>
    <row r="903" ht="15.75" customHeight="1">
      <c r="A903" s="146">
        <v>301865.0</v>
      </c>
      <c r="B903" s="61" t="s">
        <v>531</v>
      </c>
    </row>
    <row r="904" ht="15.75" customHeight="1">
      <c r="A904" s="146">
        <v>301914.0</v>
      </c>
      <c r="B904" s="61" t="s">
        <v>531</v>
      </c>
    </row>
    <row r="905" ht="15.75" customHeight="1">
      <c r="A905" s="146">
        <v>301954.0</v>
      </c>
      <c r="B905" s="61" t="s">
        <v>531</v>
      </c>
    </row>
    <row r="906" ht="15.75" customHeight="1">
      <c r="A906" s="146">
        <v>301955.0</v>
      </c>
      <c r="B906" s="61" t="s">
        <v>531</v>
      </c>
    </row>
    <row r="907" ht="15.75" customHeight="1">
      <c r="A907" s="146">
        <v>301976.0</v>
      </c>
      <c r="B907" s="61" t="s">
        <v>531</v>
      </c>
    </row>
    <row r="908" ht="15.75" customHeight="1">
      <c r="A908" s="146">
        <v>301978.0</v>
      </c>
      <c r="B908" s="61" t="s">
        <v>531</v>
      </c>
    </row>
    <row r="909" ht="15.75" customHeight="1">
      <c r="A909" s="146">
        <v>301989.0</v>
      </c>
      <c r="B909" s="61" t="s">
        <v>531</v>
      </c>
    </row>
    <row r="910" ht="15.75" customHeight="1">
      <c r="A910" s="146">
        <v>301991.0</v>
      </c>
      <c r="B910" s="61" t="s">
        <v>531</v>
      </c>
    </row>
    <row r="911" ht="15.75" customHeight="1">
      <c r="A911" s="146">
        <v>301993.0</v>
      </c>
      <c r="B911" s="61" t="s">
        <v>531</v>
      </c>
    </row>
    <row r="912" ht="15.75" customHeight="1">
      <c r="A912" s="146">
        <v>302121.0</v>
      </c>
      <c r="B912" s="61" t="s">
        <v>531</v>
      </c>
    </row>
    <row r="913" ht="15.75" customHeight="1">
      <c r="A913" s="146">
        <v>302240.0</v>
      </c>
      <c r="B913" s="61" t="s">
        <v>531</v>
      </c>
    </row>
    <row r="914" ht="15.75" customHeight="1">
      <c r="A914" s="146">
        <v>302245.0</v>
      </c>
      <c r="B914" s="61" t="s">
        <v>531</v>
      </c>
    </row>
    <row r="915" ht="15.75" customHeight="1">
      <c r="A915" s="146">
        <v>302290.0</v>
      </c>
      <c r="B915" s="61" t="s">
        <v>531</v>
      </c>
    </row>
    <row r="916" ht="15.75" customHeight="1">
      <c r="A916" s="146">
        <v>302300.0</v>
      </c>
      <c r="B916" s="61" t="s">
        <v>531</v>
      </c>
    </row>
    <row r="917" ht="15.75" customHeight="1">
      <c r="A917" s="146">
        <v>302306.0</v>
      </c>
      <c r="B917" s="61" t="s">
        <v>511</v>
      </c>
    </row>
    <row r="918" ht="15.75" customHeight="1">
      <c r="A918" s="146">
        <v>295536.0</v>
      </c>
      <c r="B918" s="61" t="s">
        <v>531</v>
      </c>
    </row>
    <row r="919" ht="15.75" customHeight="1">
      <c r="A919" s="146">
        <v>294551.0</v>
      </c>
      <c r="B919" s="61" t="s">
        <v>531</v>
      </c>
    </row>
    <row r="920" ht="15.75" customHeight="1">
      <c r="A920" s="146">
        <v>296995.0</v>
      </c>
      <c r="B920" s="61" t="s">
        <v>531</v>
      </c>
    </row>
    <row r="921" ht="15.75" customHeight="1">
      <c r="A921" s="146">
        <v>297379.0</v>
      </c>
      <c r="B921" s="61" t="s">
        <v>531</v>
      </c>
    </row>
    <row r="922" ht="15.75" customHeight="1">
      <c r="A922" s="146">
        <v>297753.0</v>
      </c>
      <c r="B922" s="61" t="s">
        <v>531</v>
      </c>
    </row>
    <row r="923" ht="15.75" customHeight="1">
      <c r="A923" s="146">
        <v>297972.0</v>
      </c>
      <c r="B923" s="61" t="s">
        <v>531</v>
      </c>
    </row>
    <row r="924" ht="15.75" customHeight="1">
      <c r="A924" s="146">
        <v>298162.0</v>
      </c>
      <c r="B924" s="61" t="s">
        <v>531</v>
      </c>
    </row>
    <row r="925" ht="15.75" customHeight="1">
      <c r="A925" s="146">
        <v>298880.0</v>
      </c>
      <c r="B925" s="61" t="s">
        <v>531</v>
      </c>
    </row>
    <row r="926" ht="15.75" customHeight="1">
      <c r="A926" s="146">
        <v>300219.0</v>
      </c>
      <c r="B926" s="61" t="s">
        <v>531</v>
      </c>
    </row>
    <row r="927" ht="15.75" customHeight="1">
      <c r="A927" s="146">
        <v>300300.0</v>
      </c>
      <c r="B927" s="61" t="s">
        <v>531</v>
      </c>
    </row>
    <row r="928" ht="15.75" customHeight="1">
      <c r="A928" s="146">
        <v>300519.0</v>
      </c>
      <c r="B928" s="61" t="s">
        <v>531</v>
      </c>
    </row>
    <row r="929" ht="15.75" customHeight="1">
      <c r="A929" s="146">
        <v>300543.0</v>
      </c>
      <c r="B929" s="61" t="s">
        <v>531</v>
      </c>
    </row>
    <row r="930" ht="15.75" customHeight="1">
      <c r="A930" s="146">
        <v>300546.0</v>
      </c>
      <c r="B930" s="61" t="s">
        <v>531</v>
      </c>
    </row>
    <row r="931" ht="15.75" customHeight="1">
      <c r="A931" s="146">
        <v>300565.0</v>
      </c>
      <c r="B931" s="61" t="s">
        <v>531</v>
      </c>
    </row>
    <row r="932" ht="15.75" customHeight="1">
      <c r="A932" s="146">
        <v>301138.0</v>
      </c>
      <c r="B932" s="61" t="s">
        <v>531</v>
      </c>
    </row>
    <row r="933" ht="15.75" customHeight="1">
      <c r="A933" s="146">
        <v>301327.0</v>
      </c>
      <c r="B933" s="61" t="s">
        <v>531</v>
      </c>
    </row>
    <row r="934" ht="15.75" customHeight="1">
      <c r="A934" s="146">
        <v>301416.0</v>
      </c>
      <c r="B934" s="61" t="s">
        <v>531</v>
      </c>
    </row>
    <row r="935" ht="15.75" customHeight="1">
      <c r="A935" s="146">
        <v>301419.0</v>
      </c>
      <c r="B935" s="61" t="s">
        <v>531</v>
      </c>
    </row>
    <row r="936" ht="15.75" customHeight="1">
      <c r="A936" s="146">
        <v>301467.0</v>
      </c>
      <c r="B936" s="61" t="s">
        <v>531</v>
      </c>
    </row>
    <row r="937" ht="15.75" customHeight="1">
      <c r="A937" s="146">
        <v>301574.0</v>
      </c>
      <c r="B937" s="61" t="s">
        <v>531</v>
      </c>
    </row>
    <row r="938" ht="15.75" customHeight="1">
      <c r="A938" s="146">
        <v>301931.0</v>
      </c>
      <c r="B938" s="61" t="s">
        <v>531</v>
      </c>
    </row>
    <row r="939" ht="15.75" customHeight="1">
      <c r="A939" s="146">
        <v>290082.0</v>
      </c>
      <c r="B939" s="61" t="s">
        <v>531</v>
      </c>
    </row>
    <row r="940" ht="15.75" customHeight="1">
      <c r="A940" s="146">
        <v>301356.0</v>
      </c>
      <c r="B940" s="61" t="s">
        <v>531</v>
      </c>
    </row>
    <row r="941" ht="15.75" customHeight="1">
      <c r="A941" s="146">
        <v>298794.0</v>
      </c>
      <c r="B941" s="61" t="s">
        <v>509</v>
      </c>
    </row>
    <row r="942" ht="15.75" customHeight="1">
      <c r="A942" s="146">
        <v>301972.0</v>
      </c>
      <c r="B942" s="61" t="s">
        <v>531</v>
      </c>
    </row>
    <row r="943" ht="15.75" customHeight="1">
      <c r="A943" s="146">
        <v>295176.0</v>
      </c>
      <c r="B943" s="61" t="s">
        <v>531</v>
      </c>
    </row>
    <row r="944" ht="15.75" customHeight="1">
      <c r="A944" s="146">
        <v>294044.0</v>
      </c>
      <c r="B944" s="61" t="s">
        <v>531</v>
      </c>
    </row>
    <row r="945" ht="15.75" customHeight="1">
      <c r="A945" s="146">
        <v>267874.0</v>
      </c>
      <c r="B945" s="61" t="s">
        <v>531</v>
      </c>
    </row>
    <row r="946" ht="15.75" customHeight="1">
      <c r="A946" s="146">
        <v>241213.0</v>
      </c>
      <c r="B946" s="61" t="s">
        <v>531</v>
      </c>
    </row>
    <row r="947" ht="15.75" customHeight="1">
      <c r="A947" s="146">
        <v>241219.0</v>
      </c>
      <c r="B947" s="61" t="s">
        <v>531</v>
      </c>
    </row>
    <row r="948" ht="15.75" customHeight="1">
      <c r="A948" s="146">
        <v>241239.0</v>
      </c>
      <c r="B948" s="61" t="s">
        <v>531</v>
      </c>
    </row>
    <row r="949" ht="15.75" customHeight="1">
      <c r="A949" s="146">
        <v>241941.0</v>
      </c>
      <c r="B949" s="61" t="s">
        <v>509</v>
      </c>
    </row>
    <row r="950" ht="15.75" customHeight="1">
      <c r="A950" s="146">
        <v>284167.0</v>
      </c>
      <c r="B950" s="61" t="s">
        <v>531</v>
      </c>
    </row>
    <row r="951" ht="15.75" customHeight="1">
      <c r="A951" s="146">
        <v>291237.0</v>
      </c>
      <c r="B951" s="61" t="s">
        <v>532</v>
      </c>
    </row>
    <row r="952" ht="15.75" customHeight="1">
      <c r="A952" s="146">
        <v>291240.0</v>
      </c>
      <c r="B952" s="61" t="s">
        <v>531</v>
      </c>
    </row>
    <row r="953" ht="15.75" customHeight="1">
      <c r="A953" s="146">
        <v>292610.0</v>
      </c>
      <c r="B953" s="61" t="s">
        <v>531</v>
      </c>
    </row>
    <row r="954" ht="15.75" customHeight="1">
      <c r="A954" s="146">
        <v>295171.0</v>
      </c>
      <c r="B954" s="61" t="s">
        <v>531</v>
      </c>
    </row>
    <row r="955" ht="15.75" customHeight="1">
      <c r="A955" s="146">
        <v>298495.0</v>
      </c>
      <c r="B955" s="61" t="s">
        <v>531</v>
      </c>
    </row>
    <row r="956" ht="15.75" customHeight="1">
      <c r="A956" s="146">
        <v>291331.0</v>
      </c>
      <c r="B956" s="61" t="s">
        <v>531</v>
      </c>
    </row>
    <row r="957" ht="15.75" customHeight="1">
      <c r="A957" s="146">
        <v>291332.0</v>
      </c>
      <c r="B957" s="61" t="s">
        <v>531</v>
      </c>
    </row>
    <row r="958" ht="15.75" customHeight="1">
      <c r="A958" s="146">
        <v>292609.0</v>
      </c>
      <c r="B958" s="61" t="s">
        <v>531</v>
      </c>
    </row>
    <row r="959" ht="15.75" customHeight="1">
      <c r="A959" s="146">
        <v>302069.0</v>
      </c>
      <c r="B959" s="61" t="s">
        <v>531</v>
      </c>
    </row>
    <row r="960" ht="15.75" customHeight="1">
      <c r="A960" s="146">
        <v>302060.0</v>
      </c>
      <c r="B960" s="61" t="s">
        <v>531</v>
      </c>
    </row>
    <row r="961" ht="15.75" customHeight="1">
      <c r="A961" s="65" t="s">
        <v>657</v>
      </c>
      <c r="B961" s="61" t="s">
        <v>538</v>
      </c>
    </row>
    <row r="962" ht="15.75" customHeight="1">
      <c r="A962" s="65" t="s">
        <v>658</v>
      </c>
      <c r="B962" s="61" t="s">
        <v>538</v>
      </c>
    </row>
    <row r="963" ht="15.75" customHeight="1">
      <c r="A963" s="65" t="s">
        <v>659</v>
      </c>
      <c r="B963" s="61" t="s">
        <v>538</v>
      </c>
    </row>
    <row r="964" ht="15.75" customHeight="1">
      <c r="A964" s="146">
        <v>211862.0</v>
      </c>
      <c r="B964" s="61" t="s">
        <v>538</v>
      </c>
    </row>
    <row r="965" ht="15.75" customHeight="1">
      <c r="A965" s="146">
        <v>296211.0</v>
      </c>
      <c r="B965" s="61" t="s">
        <v>531</v>
      </c>
    </row>
    <row r="966" ht="15.75" customHeight="1">
      <c r="A966" s="146">
        <v>302273.0</v>
      </c>
      <c r="B966" s="61" t="s">
        <v>531</v>
      </c>
    </row>
    <row r="967" ht="15.75" customHeight="1">
      <c r="A967" s="146">
        <v>293634.0</v>
      </c>
      <c r="B967" s="61" t="s">
        <v>531</v>
      </c>
    </row>
    <row r="968" ht="15.75" customHeight="1">
      <c r="A968" s="146">
        <v>280407.0</v>
      </c>
      <c r="B968" s="61" t="s">
        <v>531</v>
      </c>
    </row>
    <row r="969" ht="15.75" customHeight="1">
      <c r="A969" s="146">
        <v>294526.0</v>
      </c>
      <c r="B969" s="61" t="s">
        <v>531</v>
      </c>
    </row>
    <row r="970" ht="15.75" customHeight="1">
      <c r="A970" s="146">
        <v>301969.0</v>
      </c>
      <c r="B970" s="61" t="s">
        <v>531</v>
      </c>
    </row>
    <row r="971" ht="15.75" customHeight="1">
      <c r="A971" s="146">
        <v>302084.0</v>
      </c>
      <c r="B971" s="61" t="s">
        <v>531</v>
      </c>
    </row>
    <row r="972" ht="15.75" customHeight="1">
      <c r="A972" s="146">
        <v>302087.0</v>
      </c>
      <c r="B972" s="61" t="s">
        <v>531</v>
      </c>
    </row>
    <row r="973" ht="15.75" customHeight="1">
      <c r="A973" s="146">
        <v>303575.0</v>
      </c>
      <c r="B973" s="61" t="s">
        <v>531</v>
      </c>
    </row>
    <row r="974" ht="15.75" customHeight="1">
      <c r="A974" s="146">
        <v>301020.0</v>
      </c>
      <c r="B974" s="61" t="s">
        <v>531</v>
      </c>
    </row>
    <row r="975" ht="15.75" customHeight="1">
      <c r="A975" s="146">
        <v>290855.0</v>
      </c>
      <c r="B975" s="61" t="s">
        <v>531</v>
      </c>
    </row>
    <row r="976" ht="15.75" customHeight="1">
      <c r="A976" s="146">
        <v>292500.0</v>
      </c>
      <c r="B976" s="61" t="s">
        <v>531</v>
      </c>
    </row>
    <row r="977" ht="15.75" customHeight="1">
      <c r="A977" s="146">
        <v>296937.0</v>
      </c>
      <c r="B977" s="61" t="s">
        <v>534</v>
      </c>
    </row>
    <row r="978" ht="15.75" customHeight="1">
      <c r="A978" s="146">
        <v>289141.0</v>
      </c>
      <c r="B978" s="61" t="s">
        <v>531</v>
      </c>
    </row>
    <row r="979" ht="15.75" customHeight="1">
      <c r="A979" s="146">
        <v>225918.0</v>
      </c>
      <c r="B979" s="61" t="s">
        <v>531</v>
      </c>
    </row>
    <row r="980" ht="15.75" customHeight="1">
      <c r="A980" s="146">
        <v>252359.0</v>
      </c>
      <c r="B980" s="61" t="s">
        <v>531</v>
      </c>
    </row>
    <row r="981" ht="15.75" customHeight="1">
      <c r="A981" s="146">
        <v>260738.0</v>
      </c>
      <c r="B981" s="61" t="s">
        <v>531</v>
      </c>
    </row>
    <row r="982" ht="15.75" customHeight="1">
      <c r="A982" s="146">
        <v>277903.0</v>
      </c>
      <c r="B982" s="61" t="s">
        <v>531</v>
      </c>
    </row>
    <row r="983" ht="15.75" customHeight="1">
      <c r="A983" s="146">
        <v>286006.0</v>
      </c>
      <c r="B983" s="61" t="s">
        <v>531</v>
      </c>
    </row>
    <row r="984" ht="15.75" customHeight="1">
      <c r="A984" s="146">
        <v>289443.0</v>
      </c>
      <c r="B984" s="61" t="s">
        <v>538</v>
      </c>
    </row>
    <row r="985" ht="15.75" customHeight="1">
      <c r="A985" s="146">
        <v>289655.0</v>
      </c>
      <c r="B985" s="61" t="s">
        <v>531</v>
      </c>
    </row>
    <row r="986" ht="15.75" customHeight="1">
      <c r="A986" s="146">
        <v>295259.0</v>
      </c>
      <c r="B986" s="61" t="s">
        <v>531</v>
      </c>
    </row>
    <row r="987" ht="15.75" customHeight="1">
      <c r="A987" s="146">
        <v>295543.0</v>
      </c>
      <c r="B987" s="61" t="s">
        <v>531</v>
      </c>
    </row>
    <row r="988" ht="15.75" customHeight="1">
      <c r="A988" s="146">
        <v>295626.0</v>
      </c>
      <c r="B988" s="61" t="s">
        <v>531</v>
      </c>
    </row>
    <row r="989" ht="15.75" customHeight="1">
      <c r="A989" s="146">
        <v>296089.0</v>
      </c>
      <c r="B989" s="61" t="s">
        <v>531</v>
      </c>
    </row>
    <row r="990" ht="15.75" customHeight="1">
      <c r="A990" s="146">
        <v>296292.0</v>
      </c>
      <c r="B990" s="61" t="s">
        <v>531</v>
      </c>
    </row>
    <row r="991" ht="15.75" customHeight="1">
      <c r="A991" s="146">
        <v>296863.0</v>
      </c>
      <c r="B991" s="61" t="s">
        <v>531</v>
      </c>
    </row>
    <row r="992" ht="15.75" customHeight="1">
      <c r="A992" s="146">
        <v>297035.0</v>
      </c>
      <c r="B992" s="61" t="s">
        <v>531</v>
      </c>
    </row>
    <row r="993" ht="15.75" customHeight="1">
      <c r="A993" s="146">
        <v>297686.0</v>
      </c>
      <c r="B993" s="61" t="s">
        <v>531</v>
      </c>
    </row>
    <row r="994" ht="15.75" customHeight="1">
      <c r="A994" s="146">
        <v>297976.0</v>
      </c>
      <c r="B994" s="61" t="s">
        <v>531</v>
      </c>
    </row>
    <row r="995" ht="15.75" customHeight="1">
      <c r="A995" s="146">
        <v>298239.0</v>
      </c>
      <c r="B995" s="61" t="s">
        <v>531</v>
      </c>
    </row>
    <row r="996" ht="15.75" customHeight="1">
      <c r="A996" s="146">
        <v>298711.0</v>
      </c>
      <c r="B996" s="61" t="s">
        <v>531</v>
      </c>
    </row>
    <row r="997" ht="15.75" customHeight="1">
      <c r="A997" s="146">
        <v>298722.0</v>
      </c>
      <c r="B997" s="61" t="s">
        <v>531</v>
      </c>
    </row>
    <row r="998" ht="15.75" customHeight="1">
      <c r="A998" s="146">
        <v>298724.0</v>
      </c>
      <c r="B998" s="61" t="s">
        <v>531</v>
      </c>
    </row>
    <row r="999" ht="15.75" customHeight="1">
      <c r="A999" s="146">
        <v>298732.0</v>
      </c>
      <c r="B999" s="61" t="s">
        <v>531</v>
      </c>
    </row>
    <row r="1000" ht="15.75" customHeight="1">
      <c r="A1000" s="146">
        <v>298733.0</v>
      </c>
      <c r="B1000" s="61" t="s">
        <v>531</v>
      </c>
    </row>
    <row r="1001" ht="15.75" customHeight="1">
      <c r="A1001" s="146">
        <v>298736.0</v>
      </c>
      <c r="B1001" s="61" t="s">
        <v>531</v>
      </c>
    </row>
    <row r="1002" ht="15.75" customHeight="1">
      <c r="A1002" s="146">
        <v>298763.0</v>
      </c>
      <c r="B1002" s="61" t="s">
        <v>531</v>
      </c>
    </row>
    <row r="1003" ht="15.75" customHeight="1">
      <c r="A1003" s="146">
        <v>298775.0</v>
      </c>
      <c r="B1003" s="61" t="s">
        <v>531</v>
      </c>
    </row>
    <row r="1004" ht="15.75" customHeight="1">
      <c r="A1004" s="146">
        <v>298801.0</v>
      </c>
      <c r="B1004" s="61" t="s">
        <v>538</v>
      </c>
    </row>
    <row r="1005" ht="15.75" customHeight="1">
      <c r="A1005" s="146">
        <v>298817.0</v>
      </c>
      <c r="B1005" s="61" t="s">
        <v>531</v>
      </c>
    </row>
    <row r="1006" ht="15.75" customHeight="1">
      <c r="A1006" s="146">
        <v>298818.0</v>
      </c>
      <c r="B1006" s="61" t="s">
        <v>531</v>
      </c>
    </row>
    <row r="1007" ht="15.75" customHeight="1">
      <c r="A1007" s="146">
        <v>298820.0</v>
      </c>
      <c r="B1007" s="61" t="s">
        <v>531</v>
      </c>
    </row>
    <row r="1008" ht="15.75" customHeight="1">
      <c r="A1008" s="146">
        <v>298855.0</v>
      </c>
      <c r="B1008" s="61" t="s">
        <v>531</v>
      </c>
    </row>
    <row r="1009" ht="15.75" customHeight="1">
      <c r="A1009" s="146">
        <v>298859.0</v>
      </c>
      <c r="B1009" s="61" t="s">
        <v>531</v>
      </c>
    </row>
    <row r="1010" ht="15.75" customHeight="1">
      <c r="A1010" s="146">
        <v>298882.0</v>
      </c>
      <c r="B1010" s="61" t="s">
        <v>531</v>
      </c>
    </row>
    <row r="1011" ht="15.75" customHeight="1">
      <c r="A1011" s="146">
        <v>299009.0</v>
      </c>
      <c r="B1011" s="61" t="s">
        <v>531</v>
      </c>
    </row>
    <row r="1012" ht="15.75" customHeight="1">
      <c r="A1012" s="146">
        <v>299046.0</v>
      </c>
      <c r="B1012" s="61" t="s">
        <v>509</v>
      </c>
    </row>
    <row r="1013" ht="15.75" customHeight="1">
      <c r="A1013" s="146">
        <v>299105.0</v>
      </c>
      <c r="B1013" s="61" t="s">
        <v>531</v>
      </c>
    </row>
    <row r="1014" ht="15.75" customHeight="1">
      <c r="A1014" s="146">
        <v>299106.0</v>
      </c>
      <c r="B1014" s="61" t="s">
        <v>531</v>
      </c>
    </row>
    <row r="1015" ht="15.75" customHeight="1">
      <c r="A1015" s="146">
        <v>299138.0</v>
      </c>
      <c r="B1015" s="61" t="s">
        <v>531</v>
      </c>
    </row>
    <row r="1016" ht="15.75" customHeight="1">
      <c r="A1016" s="146">
        <v>299205.0</v>
      </c>
      <c r="B1016" s="61" t="s">
        <v>531</v>
      </c>
    </row>
    <row r="1017" ht="15.75" customHeight="1">
      <c r="A1017" s="146">
        <v>299207.0</v>
      </c>
      <c r="B1017" s="61" t="s">
        <v>531</v>
      </c>
    </row>
    <row r="1018" ht="15.75" customHeight="1">
      <c r="A1018" s="146">
        <v>299604.0</v>
      </c>
      <c r="B1018" s="61" t="s">
        <v>531</v>
      </c>
    </row>
    <row r="1019" ht="15.75" customHeight="1">
      <c r="A1019" s="146">
        <v>299934.0</v>
      </c>
      <c r="B1019" s="61" t="s">
        <v>511</v>
      </c>
    </row>
    <row r="1020" ht="15.75" customHeight="1">
      <c r="A1020" s="146">
        <v>300302.0</v>
      </c>
      <c r="B1020" s="61" t="s">
        <v>531</v>
      </c>
    </row>
    <row r="1021" ht="15.75" customHeight="1">
      <c r="A1021" s="146">
        <v>302269.0</v>
      </c>
      <c r="B1021" s="61" t="s">
        <v>538</v>
      </c>
    </row>
    <row r="1022" ht="15.75" customHeight="1">
      <c r="A1022" s="146">
        <v>302275.0</v>
      </c>
      <c r="B1022" s="61" t="s">
        <v>531</v>
      </c>
    </row>
    <row r="1023" ht="15.75" customHeight="1">
      <c r="A1023" s="146">
        <v>302299.0</v>
      </c>
      <c r="B1023" s="61" t="s">
        <v>531</v>
      </c>
    </row>
    <row r="1024" ht="15.75" customHeight="1">
      <c r="A1024" s="146">
        <v>302301.0</v>
      </c>
      <c r="B1024" s="61" t="s">
        <v>531</v>
      </c>
    </row>
    <row r="1025" ht="15.75" customHeight="1">
      <c r="A1025" s="146">
        <v>302303.0</v>
      </c>
      <c r="B1025" s="61" t="s">
        <v>531</v>
      </c>
    </row>
    <row r="1026" ht="15.75" customHeight="1">
      <c r="A1026" s="146">
        <v>302342.0</v>
      </c>
      <c r="B1026" s="61" t="s">
        <v>531</v>
      </c>
    </row>
    <row r="1027" ht="15.75" customHeight="1">
      <c r="A1027" s="146">
        <v>302344.0</v>
      </c>
      <c r="B1027" s="61" t="s">
        <v>531</v>
      </c>
    </row>
    <row r="1028" ht="15.75" customHeight="1">
      <c r="A1028" s="146">
        <v>302686.0</v>
      </c>
      <c r="B1028" s="61" t="s">
        <v>531</v>
      </c>
    </row>
    <row r="1029" ht="15.75" customHeight="1">
      <c r="A1029" s="146">
        <v>302690.0</v>
      </c>
      <c r="B1029" s="61" t="s">
        <v>531</v>
      </c>
    </row>
    <row r="1030" ht="15.75" customHeight="1">
      <c r="A1030" s="146">
        <v>302779.0</v>
      </c>
      <c r="B1030" s="61" t="s">
        <v>531</v>
      </c>
    </row>
    <row r="1031" ht="15.75" customHeight="1">
      <c r="A1031" s="146">
        <v>302984.0</v>
      </c>
      <c r="B1031" s="61" t="s">
        <v>531</v>
      </c>
    </row>
    <row r="1032" ht="15.75" customHeight="1">
      <c r="A1032" s="146">
        <v>302985.0</v>
      </c>
      <c r="B1032" s="61" t="s">
        <v>531</v>
      </c>
    </row>
    <row r="1033" ht="15.75" customHeight="1">
      <c r="A1033" s="146">
        <v>302991.0</v>
      </c>
      <c r="B1033" s="61" t="s">
        <v>531</v>
      </c>
    </row>
    <row r="1034" ht="15.75" customHeight="1">
      <c r="A1034" s="146">
        <v>303042.0</v>
      </c>
      <c r="B1034" s="61" t="s">
        <v>543</v>
      </c>
    </row>
    <row r="1035" ht="15.75" customHeight="1">
      <c r="A1035" s="146">
        <v>303170.0</v>
      </c>
      <c r="B1035" s="61" t="s">
        <v>531</v>
      </c>
    </row>
    <row r="1036" ht="15.75" customHeight="1">
      <c r="A1036" s="146">
        <v>303173.0</v>
      </c>
      <c r="B1036" s="61" t="s">
        <v>531</v>
      </c>
    </row>
    <row r="1037" ht="15.75" customHeight="1">
      <c r="A1037" s="146">
        <v>303225.0</v>
      </c>
      <c r="B1037" s="61" t="s">
        <v>531</v>
      </c>
    </row>
    <row r="1038" ht="15.75" customHeight="1">
      <c r="A1038" s="146">
        <v>303244.0</v>
      </c>
      <c r="B1038" s="61" t="s">
        <v>531</v>
      </c>
    </row>
    <row r="1039" ht="15.75" customHeight="1">
      <c r="A1039" s="146">
        <v>303270.0</v>
      </c>
      <c r="B1039" s="61" t="s">
        <v>531</v>
      </c>
    </row>
    <row r="1040" ht="15.75" customHeight="1">
      <c r="A1040" s="146">
        <v>303408.0</v>
      </c>
      <c r="B1040" s="61" t="s">
        <v>531</v>
      </c>
    </row>
    <row r="1041" ht="15.75" customHeight="1">
      <c r="A1041" s="146">
        <v>303426.0</v>
      </c>
      <c r="B1041" s="61" t="s">
        <v>531</v>
      </c>
    </row>
    <row r="1042" ht="15.75" customHeight="1">
      <c r="A1042" s="146">
        <v>303436.0</v>
      </c>
      <c r="B1042" s="61" t="s">
        <v>538</v>
      </c>
    </row>
    <row r="1043" ht="15.75" customHeight="1">
      <c r="A1043" s="146">
        <v>303479.0</v>
      </c>
      <c r="B1043" s="61" t="s">
        <v>531</v>
      </c>
    </row>
    <row r="1044" ht="15.75" customHeight="1">
      <c r="A1044" s="146">
        <v>303480.0</v>
      </c>
      <c r="B1044" s="61" t="s">
        <v>531</v>
      </c>
    </row>
    <row r="1045" ht="15.75" customHeight="1">
      <c r="A1045" s="146">
        <v>303482.0</v>
      </c>
      <c r="B1045" s="61" t="s">
        <v>531</v>
      </c>
    </row>
    <row r="1046" ht="15.75" customHeight="1">
      <c r="A1046" s="146">
        <v>303483.0</v>
      </c>
      <c r="B1046" s="61" t="s">
        <v>531</v>
      </c>
    </row>
    <row r="1047" ht="15.75" customHeight="1">
      <c r="A1047" s="146">
        <v>303489.0</v>
      </c>
      <c r="B1047" s="61" t="s">
        <v>511</v>
      </c>
    </row>
    <row r="1048" ht="15.75" customHeight="1">
      <c r="A1048" s="146">
        <v>303493.0</v>
      </c>
      <c r="B1048" s="61" t="s">
        <v>531</v>
      </c>
    </row>
    <row r="1049" ht="15.75" customHeight="1">
      <c r="A1049" s="146">
        <v>303569.0</v>
      </c>
      <c r="B1049" s="61" t="s">
        <v>531</v>
      </c>
    </row>
    <row r="1050" ht="15.75" customHeight="1">
      <c r="A1050" s="146">
        <v>303622.0</v>
      </c>
      <c r="B1050" s="61" t="s">
        <v>531</v>
      </c>
    </row>
    <row r="1051" ht="15.75" customHeight="1">
      <c r="A1051" s="146">
        <v>303625.0</v>
      </c>
      <c r="B1051" s="61" t="s">
        <v>531</v>
      </c>
    </row>
    <row r="1052" ht="15.75" customHeight="1">
      <c r="A1052" s="146">
        <v>303626.0</v>
      </c>
      <c r="B1052" s="61" t="s">
        <v>531</v>
      </c>
    </row>
    <row r="1053" ht="15.75" customHeight="1">
      <c r="A1053" s="146">
        <v>303700.0</v>
      </c>
      <c r="B1053" s="61" t="s">
        <v>511</v>
      </c>
    </row>
    <row r="1054" ht="15.75" customHeight="1">
      <c r="A1054" s="146">
        <v>303748.0</v>
      </c>
      <c r="B1054" s="61" t="s">
        <v>531</v>
      </c>
    </row>
    <row r="1055" ht="15.75" customHeight="1">
      <c r="A1055" s="146">
        <v>299687.0</v>
      </c>
      <c r="B1055" s="61" t="s">
        <v>531</v>
      </c>
    </row>
    <row r="1056" ht="15.75" customHeight="1">
      <c r="A1056" s="146">
        <v>299688.0</v>
      </c>
      <c r="B1056" s="61" t="s">
        <v>531</v>
      </c>
    </row>
    <row r="1057" ht="15.75" customHeight="1">
      <c r="A1057" s="146">
        <v>302983.0</v>
      </c>
      <c r="B1057" s="61" t="s">
        <v>531</v>
      </c>
    </row>
    <row r="1058" ht="15.75" customHeight="1">
      <c r="A1058" s="146">
        <v>303844.0</v>
      </c>
      <c r="B1058" s="61" t="s">
        <v>532</v>
      </c>
    </row>
    <row r="1059" ht="15.75" customHeight="1">
      <c r="A1059" s="146">
        <v>221126.0</v>
      </c>
      <c r="B1059" s="61" t="s">
        <v>531</v>
      </c>
    </row>
    <row r="1060" ht="15.75" customHeight="1">
      <c r="A1060" s="146">
        <v>289884.0</v>
      </c>
      <c r="B1060" s="61" t="s">
        <v>531</v>
      </c>
    </row>
    <row r="1061" ht="15.75" customHeight="1">
      <c r="A1061" s="146">
        <v>301354.0</v>
      </c>
      <c r="B1061" s="61" t="s">
        <v>509</v>
      </c>
    </row>
    <row r="1062" ht="15.75" customHeight="1">
      <c r="A1062" s="146">
        <v>289137.0</v>
      </c>
      <c r="B1062" s="61" t="s">
        <v>531</v>
      </c>
    </row>
    <row r="1063" ht="15.75" customHeight="1">
      <c r="A1063" s="146">
        <v>293048.0</v>
      </c>
      <c r="B1063" s="61" t="s">
        <v>531</v>
      </c>
    </row>
    <row r="1064" ht="15.75" customHeight="1">
      <c r="A1064" s="146">
        <v>298815.0</v>
      </c>
      <c r="B1064" s="61" t="s">
        <v>531</v>
      </c>
    </row>
    <row r="1065" ht="15.75" customHeight="1">
      <c r="A1065" s="146">
        <v>299939.0</v>
      </c>
      <c r="B1065" s="61" t="s">
        <v>531</v>
      </c>
    </row>
    <row r="1066" ht="15.75" customHeight="1">
      <c r="A1066" s="146">
        <v>299157.0</v>
      </c>
      <c r="B1066" s="61" t="s">
        <v>531</v>
      </c>
    </row>
    <row r="1067" ht="15.75" customHeight="1">
      <c r="A1067" s="65" t="s">
        <v>661</v>
      </c>
      <c r="B1067" s="61" t="s">
        <v>538</v>
      </c>
    </row>
    <row r="1068" ht="15.75" customHeight="1">
      <c r="A1068" s="146">
        <v>299944.0</v>
      </c>
      <c r="B1068" s="61" t="s">
        <v>509</v>
      </c>
    </row>
    <row r="1069" ht="15.75" customHeight="1">
      <c r="A1069" s="146">
        <v>302692.0</v>
      </c>
      <c r="B1069" s="61" t="s">
        <v>531</v>
      </c>
    </row>
    <row r="1070" ht="15.75" customHeight="1">
      <c r="A1070" s="146">
        <v>303172.0</v>
      </c>
      <c r="B1070" s="61" t="s">
        <v>531</v>
      </c>
    </row>
    <row r="1071" ht="15.75" customHeight="1">
      <c r="A1071" s="146">
        <v>302776.0</v>
      </c>
      <c r="B1071" s="61" t="s">
        <v>531</v>
      </c>
    </row>
    <row r="1072" ht="15.75" customHeight="1">
      <c r="A1072" s="146">
        <v>241182.0</v>
      </c>
      <c r="B1072" s="61" t="s">
        <v>531</v>
      </c>
    </row>
    <row r="1073" ht="15.75" customHeight="1">
      <c r="A1073" s="146">
        <v>299689.0</v>
      </c>
      <c r="B1073" s="61" t="s">
        <v>531</v>
      </c>
    </row>
    <row r="1074" ht="15.75" customHeight="1">
      <c r="A1074" s="146">
        <v>298954.0</v>
      </c>
      <c r="B1074" s="61" t="s">
        <v>532</v>
      </c>
    </row>
    <row r="1075" ht="15.75" customHeight="1">
      <c r="A1075" s="146">
        <v>299443.0</v>
      </c>
      <c r="B1075" s="61" t="s">
        <v>531</v>
      </c>
    </row>
    <row r="1076" ht="15.75" customHeight="1">
      <c r="A1076" s="146">
        <v>299444.0</v>
      </c>
      <c r="B1076" s="61" t="s">
        <v>531</v>
      </c>
    </row>
    <row r="1077" ht="15.75" customHeight="1">
      <c r="A1077" s="146">
        <v>298769.0</v>
      </c>
      <c r="B1077" s="61" t="s">
        <v>531</v>
      </c>
    </row>
    <row r="1078" ht="15.75" customHeight="1">
      <c r="A1078" s="146">
        <v>300256.0</v>
      </c>
      <c r="B1078" s="61" t="s">
        <v>531</v>
      </c>
    </row>
    <row r="1079" ht="15.75" customHeight="1">
      <c r="A1079" s="146">
        <v>299938.0</v>
      </c>
      <c r="B1079" s="61" t="s">
        <v>509</v>
      </c>
    </row>
    <row r="1080" ht="15.75" customHeight="1">
      <c r="A1080" s="146">
        <v>299943.0</v>
      </c>
      <c r="B1080" s="61" t="s">
        <v>531</v>
      </c>
    </row>
    <row r="1081" ht="15.75" customHeight="1">
      <c r="A1081" s="146">
        <v>270962.0</v>
      </c>
      <c r="B1081" s="61" t="s">
        <v>538</v>
      </c>
    </row>
    <row r="1082" ht="15.75" customHeight="1">
      <c r="A1082" s="146">
        <v>297887.0</v>
      </c>
      <c r="B1082" s="61" t="s">
        <v>531</v>
      </c>
    </row>
    <row r="1083" ht="15.75" customHeight="1">
      <c r="A1083" s="146">
        <v>297944.0</v>
      </c>
      <c r="B1083" s="61" t="s">
        <v>531</v>
      </c>
    </row>
    <row r="1084" ht="15.75" customHeight="1">
      <c r="A1084" s="146">
        <v>297947.0</v>
      </c>
      <c r="B1084" s="61" t="s">
        <v>531</v>
      </c>
    </row>
    <row r="1085" ht="15.75" customHeight="1">
      <c r="A1085" s="146">
        <v>298020.0</v>
      </c>
      <c r="B1085" s="61" t="s">
        <v>531</v>
      </c>
    </row>
    <row r="1086" ht="15.75" customHeight="1">
      <c r="A1086" s="146">
        <v>298022.0</v>
      </c>
      <c r="B1086" s="61" t="s">
        <v>531</v>
      </c>
    </row>
    <row r="1087" ht="15.75" customHeight="1">
      <c r="A1087" s="146">
        <v>298122.0</v>
      </c>
      <c r="B1087" s="61" t="s">
        <v>531</v>
      </c>
    </row>
    <row r="1088" ht="15.75" customHeight="1">
      <c r="A1088" s="146">
        <v>298228.0</v>
      </c>
      <c r="B1088" s="61" t="s">
        <v>531</v>
      </c>
    </row>
    <row r="1089" ht="15.75" customHeight="1">
      <c r="A1089" s="146">
        <v>298415.0</v>
      </c>
      <c r="B1089" s="61" t="s">
        <v>531</v>
      </c>
    </row>
    <row r="1090" ht="15.75" customHeight="1">
      <c r="A1090" s="146">
        <v>298417.0</v>
      </c>
      <c r="B1090" s="61" t="s">
        <v>531</v>
      </c>
    </row>
    <row r="1091" ht="15.75" customHeight="1">
      <c r="A1091" s="146">
        <v>298452.0</v>
      </c>
      <c r="B1091" s="61" t="s">
        <v>531</v>
      </c>
    </row>
    <row r="1092" ht="15.75" customHeight="1">
      <c r="A1092" s="146">
        <v>298498.0</v>
      </c>
      <c r="B1092" s="61" t="s">
        <v>531</v>
      </c>
    </row>
    <row r="1093" ht="15.75" customHeight="1">
      <c r="A1093" s="65" t="s">
        <v>662</v>
      </c>
      <c r="B1093" s="61" t="s">
        <v>538</v>
      </c>
    </row>
    <row r="1094" ht="15.75" customHeight="1">
      <c r="A1094" s="65" t="s">
        <v>663</v>
      </c>
      <c r="B1094" s="61" t="s">
        <v>531</v>
      </c>
    </row>
    <row r="1095" ht="15.75" customHeight="1">
      <c r="A1095" s="146">
        <v>299262.0</v>
      </c>
      <c r="B1095" s="61" t="s">
        <v>531</v>
      </c>
    </row>
    <row r="1096" ht="15.75" customHeight="1">
      <c r="A1096" s="146">
        <v>302988.0</v>
      </c>
      <c r="B1096" s="61" t="s">
        <v>531</v>
      </c>
    </row>
    <row r="1097" ht="15.75" customHeight="1">
      <c r="A1097" s="65" t="s">
        <v>665</v>
      </c>
      <c r="B1097" s="61" t="s">
        <v>531</v>
      </c>
    </row>
    <row r="1098" ht="15.75" customHeight="1">
      <c r="A1098" s="146">
        <v>302266.0</v>
      </c>
      <c r="B1098" s="61" t="s">
        <v>531</v>
      </c>
    </row>
    <row r="1099" ht="15.75" customHeight="1">
      <c r="A1099" s="146">
        <v>241230.0</v>
      </c>
      <c r="B1099" s="61" t="s">
        <v>531</v>
      </c>
    </row>
    <row r="1100" ht="15.75" customHeight="1">
      <c r="A1100" s="146">
        <v>288070.0</v>
      </c>
      <c r="B1100" s="61" t="s">
        <v>531</v>
      </c>
    </row>
    <row r="1101" ht="15.75" customHeight="1">
      <c r="A1101" s="146">
        <v>285911.0</v>
      </c>
      <c r="B1101" s="61" t="s">
        <v>531</v>
      </c>
    </row>
    <row r="1102" ht="15.75" customHeight="1">
      <c r="A1102" s="146">
        <v>278451.0</v>
      </c>
      <c r="B1102" s="61" t="s">
        <v>531</v>
      </c>
    </row>
    <row r="1103" ht="15.75" customHeight="1">
      <c r="A1103" s="146">
        <v>241202.0</v>
      </c>
      <c r="B1103" s="61" t="s">
        <v>531</v>
      </c>
    </row>
    <row r="1104" ht="15.75" customHeight="1">
      <c r="A1104" s="146">
        <v>269826.0</v>
      </c>
      <c r="B1104" s="61" t="s">
        <v>531</v>
      </c>
    </row>
    <row r="1105" ht="15.75" customHeight="1">
      <c r="A1105" s="146">
        <v>299136.0</v>
      </c>
      <c r="B1105" s="61" t="s">
        <v>531</v>
      </c>
    </row>
    <row r="1106" ht="15.75" customHeight="1">
      <c r="A1106" s="146">
        <v>297575.0</v>
      </c>
      <c r="B1106" s="61" t="s">
        <v>531</v>
      </c>
    </row>
    <row r="1107" ht="15.75" customHeight="1">
      <c r="A1107" s="146">
        <v>303839.0</v>
      </c>
      <c r="B1107" s="61" t="s">
        <v>531</v>
      </c>
    </row>
    <row r="1108" ht="15.75" customHeight="1">
      <c r="A1108" s="65" t="s">
        <v>666</v>
      </c>
      <c r="B1108" s="61" t="s">
        <v>531</v>
      </c>
    </row>
    <row r="1109" ht="15.75" customHeight="1">
      <c r="A1109" s="65" t="s">
        <v>667</v>
      </c>
      <c r="B1109" s="61" t="s">
        <v>531</v>
      </c>
    </row>
    <row r="1110" ht="15.75" customHeight="1">
      <c r="A1110" s="65" t="s">
        <v>668</v>
      </c>
      <c r="B1110" s="61" t="s">
        <v>531</v>
      </c>
    </row>
    <row r="1111" ht="15.75" customHeight="1">
      <c r="A1111" s="65" t="s">
        <v>669</v>
      </c>
      <c r="B1111" s="61" t="s">
        <v>531</v>
      </c>
    </row>
    <row r="1112" ht="15.75" customHeight="1">
      <c r="A1112" s="65" t="s">
        <v>670</v>
      </c>
      <c r="B1112" s="61" t="s">
        <v>531</v>
      </c>
    </row>
    <row r="1113" ht="15.75" customHeight="1">
      <c r="A1113" s="146">
        <v>298504.0</v>
      </c>
      <c r="B1113" s="61" t="s">
        <v>531</v>
      </c>
    </row>
    <row r="1114" ht="15.75" customHeight="1">
      <c r="A1114" s="146">
        <v>299611.0</v>
      </c>
      <c r="B1114" s="61" t="s">
        <v>531</v>
      </c>
    </row>
    <row r="1115" ht="15.75" customHeight="1">
      <c r="A1115" s="146">
        <v>298485.0</v>
      </c>
      <c r="B1115" s="61" t="s">
        <v>531</v>
      </c>
    </row>
    <row r="1116" ht="15.75" customHeight="1">
      <c r="A1116" s="146">
        <v>210043.0</v>
      </c>
      <c r="B1116" s="61" t="s">
        <v>531</v>
      </c>
    </row>
    <row r="1117" ht="15.75" customHeight="1">
      <c r="A1117" s="146">
        <v>293005.0</v>
      </c>
      <c r="B1117" s="61" t="s">
        <v>531</v>
      </c>
    </row>
    <row r="1118" ht="15.75" customHeight="1">
      <c r="A1118" s="146">
        <v>294455.0</v>
      </c>
      <c r="B1118" s="61" t="s">
        <v>531</v>
      </c>
    </row>
    <row r="1119" ht="15.75" customHeight="1">
      <c r="A1119" s="65" t="s">
        <v>671</v>
      </c>
      <c r="B1119" s="61" t="s">
        <v>531</v>
      </c>
    </row>
    <row r="1120" ht="15.75" customHeight="1">
      <c r="A1120" s="65" t="s">
        <v>672</v>
      </c>
      <c r="B1120" s="61" t="s">
        <v>538</v>
      </c>
    </row>
    <row r="1121" ht="15.75" customHeight="1">
      <c r="A1121" s="65" t="s">
        <v>673</v>
      </c>
      <c r="B1121" s="61" t="s">
        <v>531</v>
      </c>
    </row>
    <row r="1122" ht="15.75" customHeight="1">
      <c r="A1122" s="65" t="s">
        <v>674</v>
      </c>
      <c r="B1122" s="61" t="s">
        <v>531</v>
      </c>
    </row>
    <row r="1123" ht="15.75" customHeight="1">
      <c r="A1123" s="65" t="s">
        <v>675</v>
      </c>
      <c r="B1123" s="61" t="s">
        <v>531</v>
      </c>
    </row>
    <row r="1124" ht="15.75" customHeight="1">
      <c r="A1124" s="65" t="s">
        <v>676</v>
      </c>
      <c r="B1124" s="61" t="s">
        <v>538</v>
      </c>
    </row>
    <row r="1125" ht="15.75" customHeight="1">
      <c r="A1125" s="65" t="s">
        <v>677</v>
      </c>
      <c r="B1125" s="61" t="s">
        <v>531</v>
      </c>
    </row>
    <row r="1126" ht="15.75" customHeight="1">
      <c r="A1126" s="146">
        <v>300446.0</v>
      </c>
      <c r="B1126" s="61" t="s">
        <v>531</v>
      </c>
    </row>
    <row r="1127" ht="15.75" customHeight="1">
      <c r="A1127" s="146">
        <v>223621.0</v>
      </c>
      <c r="B1127" s="61" t="s">
        <v>531</v>
      </c>
    </row>
    <row r="1128" ht="15.75" customHeight="1">
      <c r="A1128" s="65" t="s">
        <v>678</v>
      </c>
      <c r="B1128" s="61" t="s">
        <v>531</v>
      </c>
    </row>
    <row r="1129" ht="15.75" customHeight="1">
      <c r="A1129" s="65" t="s">
        <v>679</v>
      </c>
      <c r="B1129" s="61" t="s">
        <v>531</v>
      </c>
    </row>
    <row r="1130" ht="15.75" customHeight="1">
      <c r="A1130" s="65" t="s">
        <v>680</v>
      </c>
      <c r="B1130" s="61" t="s">
        <v>531</v>
      </c>
    </row>
    <row r="1131" ht="15.75" customHeight="1">
      <c r="A1131" s="146">
        <v>264329.0</v>
      </c>
      <c r="B1131" s="61" t="s">
        <v>531</v>
      </c>
    </row>
    <row r="1132" ht="15.75" customHeight="1">
      <c r="A1132" s="146">
        <v>245747.0</v>
      </c>
      <c r="B1132" s="61" t="s">
        <v>531</v>
      </c>
    </row>
    <row r="1133" ht="15.75" customHeight="1">
      <c r="A1133" s="146">
        <v>245750.0</v>
      </c>
      <c r="B1133" s="61" t="s">
        <v>531</v>
      </c>
    </row>
    <row r="1134" ht="15.75" customHeight="1">
      <c r="A1134" s="146">
        <v>268742.0</v>
      </c>
      <c r="B1134" s="61" t="s">
        <v>538</v>
      </c>
    </row>
    <row r="1135" ht="15.75" customHeight="1">
      <c r="A1135" s="146">
        <v>274914.0</v>
      </c>
      <c r="B1135" s="61" t="s">
        <v>531</v>
      </c>
    </row>
    <row r="1136" ht="15.75" customHeight="1">
      <c r="A1136" s="146">
        <v>245935.0</v>
      </c>
      <c r="B1136" s="61" t="s">
        <v>531</v>
      </c>
    </row>
    <row r="1137" ht="15.75" customHeight="1">
      <c r="A1137" s="146">
        <v>251650.0</v>
      </c>
      <c r="B1137" s="61" t="s">
        <v>538</v>
      </c>
    </row>
    <row r="1138" ht="15.75" customHeight="1">
      <c r="A1138" s="146">
        <v>304528.0</v>
      </c>
      <c r="B1138" s="61" t="s">
        <v>531</v>
      </c>
    </row>
    <row r="1139" ht="15.75" customHeight="1">
      <c r="A1139" s="146">
        <v>271710.0</v>
      </c>
      <c r="B1139" s="61" t="s">
        <v>531</v>
      </c>
    </row>
    <row r="1140" ht="15.75" customHeight="1">
      <c r="A1140" s="146">
        <v>301071.0</v>
      </c>
      <c r="B1140" s="61" t="s">
        <v>509</v>
      </c>
    </row>
    <row r="1141" ht="15.75" customHeight="1">
      <c r="A1141" s="146">
        <v>304463.0</v>
      </c>
      <c r="B1141" s="61" t="s">
        <v>531</v>
      </c>
    </row>
    <row r="1142" ht="15.75" customHeight="1">
      <c r="A1142" s="146">
        <v>304509.0</v>
      </c>
      <c r="B1142" s="61" t="s">
        <v>531</v>
      </c>
    </row>
    <row r="1143" ht="15.75" customHeight="1">
      <c r="A1143" s="146">
        <v>304726.0</v>
      </c>
      <c r="B1143" s="61" t="s">
        <v>531</v>
      </c>
    </row>
    <row r="1144" ht="15.75" customHeight="1">
      <c r="A1144" s="146">
        <v>304729.0</v>
      </c>
      <c r="B1144" s="61" t="s">
        <v>531</v>
      </c>
    </row>
    <row r="1145" ht="15.75" customHeight="1">
      <c r="A1145" s="146">
        <v>305144.0</v>
      </c>
      <c r="B1145" s="61" t="s">
        <v>531</v>
      </c>
    </row>
    <row r="1146" ht="15.75" customHeight="1">
      <c r="A1146" s="146">
        <v>305293.0</v>
      </c>
      <c r="B1146" s="61" t="s">
        <v>543</v>
      </c>
    </row>
    <row r="1147" ht="15.75" customHeight="1">
      <c r="A1147" s="146">
        <v>304283.0</v>
      </c>
      <c r="B1147" s="61" t="s">
        <v>531</v>
      </c>
    </row>
    <row r="1148" ht="15.75" customHeight="1">
      <c r="A1148" s="146">
        <v>304775.0</v>
      </c>
      <c r="B1148" s="61" t="s">
        <v>531</v>
      </c>
    </row>
    <row r="1149" ht="15.75" customHeight="1">
      <c r="A1149" s="146">
        <v>304203.0</v>
      </c>
      <c r="B1149" s="61" t="s">
        <v>531</v>
      </c>
    </row>
    <row r="1150" ht="15.75" customHeight="1">
      <c r="A1150" s="146">
        <v>304759.0</v>
      </c>
      <c r="B1150" s="61" t="s">
        <v>531</v>
      </c>
    </row>
    <row r="1151" ht="15.75" customHeight="1">
      <c r="A1151" s="146">
        <v>301915.0</v>
      </c>
      <c r="B1151" s="61" t="s">
        <v>531</v>
      </c>
    </row>
    <row r="1152" ht="15.75" customHeight="1">
      <c r="A1152" s="146">
        <v>305058.0</v>
      </c>
      <c r="B1152" s="61" t="s">
        <v>531</v>
      </c>
    </row>
    <row r="1153" ht="15.75" customHeight="1">
      <c r="A1153" s="146">
        <v>304211.0</v>
      </c>
      <c r="B1153" s="61" t="s">
        <v>531</v>
      </c>
    </row>
    <row r="1154" ht="15.75" customHeight="1">
      <c r="A1154" s="146">
        <v>304324.0</v>
      </c>
      <c r="B1154" s="61" t="s">
        <v>531</v>
      </c>
    </row>
    <row r="1155" ht="15.75" customHeight="1">
      <c r="A1155" s="146">
        <v>304796.0</v>
      </c>
      <c r="B1155" s="61" t="s">
        <v>531</v>
      </c>
    </row>
    <row r="1156" ht="15.75" customHeight="1">
      <c r="A1156" s="146">
        <v>305045.0</v>
      </c>
      <c r="B1156" s="61" t="s">
        <v>531</v>
      </c>
    </row>
    <row r="1157" ht="15.75" customHeight="1">
      <c r="A1157" s="146">
        <v>304207.0</v>
      </c>
      <c r="B1157" s="61" t="s">
        <v>531</v>
      </c>
    </row>
    <row r="1158" ht="15.75" customHeight="1">
      <c r="A1158" s="146">
        <v>304256.0</v>
      </c>
      <c r="B1158" s="61" t="s">
        <v>531</v>
      </c>
    </row>
    <row r="1159" ht="15.75" customHeight="1">
      <c r="A1159" s="146">
        <v>305297.0</v>
      </c>
      <c r="B1159" s="61" t="s">
        <v>531</v>
      </c>
    </row>
    <row r="1160" ht="15.75" customHeight="1">
      <c r="A1160" s="146">
        <v>303581.0</v>
      </c>
      <c r="B1160" s="61" t="s">
        <v>531</v>
      </c>
    </row>
    <row r="1161" ht="15.75" customHeight="1">
      <c r="A1161" s="146">
        <v>305039.0</v>
      </c>
      <c r="B1161" s="61" t="s">
        <v>531</v>
      </c>
    </row>
    <row r="1162" ht="15.75" customHeight="1">
      <c r="A1162" s="146">
        <v>305042.0</v>
      </c>
      <c r="B1162" s="61" t="s">
        <v>531</v>
      </c>
    </row>
    <row r="1163" ht="15.75" customHeight="1">
      <c r="A1163" s="146">
        <v>305056.0</v>
      </c>
      <c r="B1163" s="61" t="s">
        <v>531</v>
      </c>
    </row>
    <row r="1164" ht="15.75" customHeight="1">
      <c r="A1164" s="146">
        <v>305079.0</v>
      </c>
      <c r="B1164" s="61" t="s">
        <v>531</v>
      </c>
    </row>
    <row r="1165" ht="15.75" customHeight="1">
      <c r="A1165" s="146">
        <v>304977.0</v>
      </c>
      <c r="B1165" s="61" t="s">
        <v>531</v>
      </c>
    </row>
    <row r="1166" ht="15.75" customHeight="1">
      <c r="A1166" s="146">
        <v>298559.0</v>
      </c>
      <c r="B1166" s="61" t="s">
        <v>531</v>
      </c>
    </row>
    <row r="1167" ht="15.75" customHeight="1">
      <c r="A1167" s="146">
        <v>297610.0</v>
      </c>
      <c r="B1167" s="61" t="s">
        <v>531</v>
      </c>
    </row>
    <row r="1168" ht="15.75" customHeight="1">
      <c r="A1168" s="65" t="s">
        <v>683</v>
      </c>
      <c r="B1168" s="61" t="s">
        <v>531</v>
      </c>
    </row>
    <row r="1169" ht="15.75" customHeight="1">
      <c r="A1169" s="146">
        <v>299937.0</v>
      </c>
      <c r="B1169" s="61" t="s">
        <v>531</v>
      </c>
    </row>
    <row r="1170" ht="15.75" customHeight="1">
      <c r="A1170" s="146">
        <v>299935.0</v>
      </c>
      <c r="B1170" s="61" t="s">
        <v>538</v>
      </c>
    </row>
    <row r="1171" ht="15.75" customHeight="1">
      <c r="A1171" s="146">
        <v>299936.0</v>
      </c>
      <c r="B1171" s="61" t="s">
        <v>543</v>
      </c>
    </row>
    <row r="1172" ht="15.75" customHeight="1">
      <c r="A1172" s="146">
        <v>301093.0</v>
      </c>
      <c r="B1172" s="61" t="s">
        <v>531</v>
      </c>
    </row>
    <row r="1173" ht="15.75" customHeight="1">
      <c r="A1173" s="146">
        <v>301306.0</v>
      </c>
      <c r="B1173" s="61" t="s">
        <v>531</v>
      </c>
    </row>
    <row r="1174" ht="15.75" customHeight="1">
      <c r="A1174" s="146">
        <v>301308.0</v>
      </c>
      <c r="B1174" s="61" t="s">
        <v>531</v>
      </c>
    </row>
    <row r="1175" ht="15.75" customHeight="1">
      <c r="A1175" s="146">
        <v>304058.0</v>
      </c>
      <c r="B1175" s="61" t="s">
        <v>531</v>
      </c>
    </row>
    <row r="1176" ht="15.75" customHeight="1">
      <c r="A1176" s="146">
        <v>304533.0</v>
      </c>
      <c r="B1176" s="61" t="s">
        <v>531</v>
      </c>
    </row>
    <row r="1177" ht="15.75" customHeight="1">
      <c r="A1177" s="146">
        <v>301926.0</v>
      </c>
      <c r="B1177" s="61" t="s">
        <v>531</v>
      </c>
    </row>
    <row r="1178" ht="15.75" customHeight="1">
      <c r="A1178" s="146">
        <v>300828.0</v>
      </c>
      <c r="B1178" s="61" t="s">
        <v>543</v>
      </c>
    </row>
    <row r="1179" ht="15.75" customHeight="1">
      <c r="A1179" s="146">
        <v>301099.0</v>
      </c>
      <c r="B1179" s="61" t="s">
        <v>531</v>
      </c>
    </row>
    <row r="1180" ht="15.75" customHeight="1">
      <c r="A1180" s="146">
        <v>301097.0</v>
      </c>
      <c r="B1180" s="61" t="s">
        <v>531</v>
      </c>
    </row>
    <row r="1181" ht="15.75" customHeight="1">
      <c r="A1181" s="146">
        <v>304521.0</v>
      </c>
      <c r="B1181" s="61" t="s">
        <v>531</v>
      </c>
    </row>
    <row r="1182" ht="15.75" customHeight="1">
      <c r="A1182" s="146">
        <v>304716.0</v>
      </c>
      <c r="B1182" s="61" t="s">
        <v>531</v>
      </c>
    </row>
    <row r="1183" ht="15.75" customHeight="1">
      <c r="A1183" s="146">
        <v>301163.0</v>
      </c>
      <c r="B1183" s="61" t="s">
        <v>531</v>
      </c>
    </row>
    <row r="1184" ht="15.75" customHeight="1">
      <c r="A1184" s="146">
        <v>305101.0</v>
      </c>
      <c r="B1184" s="61" t="s">
        <v>531</v>
      </c>
    </row>
    <row r="1185" ht="15.75" customHeight="1">
      <c r="A1185" s="146">
        <v>302014.0</v>
      </c>
      <c r="B1185" s="61" t="s">
        <v>684</v>
      </c>
    </row>
    <row r="1186" ht="15.75" customHeight="1">
      <c r="A1186" s="146">
        <v>302263.0</v>
      </c>
      <c r="B1186" s="61" t="s">
        <v>532</v>
      </c>
    </row>
    <row r="1187" ht="15.75" customHeight="1">
      <c r="A1187" s="146">
        <v>301074.0</v>
      </c>
      <c r="B1187" s="61" t="s">
        <v>531</v>
      </c>
    </row>
    <row r="1188" ht="15.75" customHeight="1">
      <c r="A1188" s="146">
        <v>301748.0</v>
      </c>
      <c r="B1188" s="61" t="s">
        <v>531</v>
      </c>
    </row>
    <row r="1189" ht="15.75" customHeight="1">
      <c r="A1189" s="146">
        <v>301990.0</v>
      </c>
      <c r="B1189" s="61" t="s">
        <v>531</v>
      </c>
    </row>
    <row r="1190" ht="15.75" customHeight="1">
      <c r="A1190" s="146">
        <v>305122.0</v>
      </c>
      <c r="B1190" s="61" t="s">
        <v>531</v>
      </c>
    </row>
    <row r="1191" ht="15.75" customHeight="1">
      <c r="A1191" s="146">
        <v>305141.0</v>
      </c>
      <c r="B1191" s="61" t="s">
        <v>531</v>
      </c>
    </row>
    <row r="1192" ht="15.75" customHeight="1">
      <c r="A1192" s="146">
        <v>301794.0</v>
      </c>
      <c r="B1192" s="61" t="s">
        <v>531</v>
      </c>
    </row>
    <row r="1193" ht="15.75" customHeight="1">
      <c r="A1193" s="146">
        <v>304703.0</v>
      </c>
      <c r="B1193" s="61" t="s">
        <v>531</v>
      </c>
    </row>
    <row r="1194" ht="15.75" customHeight="1">
      <c r="A1194" s="146">
        <v>301665.0</v>
      </c>
      <c r="B1194" s="61" t="s">
        <v>531</v>
      </c>
    </row>
    <row r="1195" ht="15.75" customHeight="1">
      <c r="A1195" s="146">
        <v>305083.0</v>
      </c>
      <c r="B1195" s="61" t="s">
        <v>531</v>
      </c>
    </row>
    <row r="1196" ht="15.75" customHeight="1">
      <c r="A1196" s="146">
        <v>304731.0</v>
      </c>
      <c r="B1196" s="61" t="s">
        <v>531</v>
      </c>
    </row>
    <row r="1197" ht="15.75" customHeight="1">
      <c r="A1197" s="146">
        <v>301705.0</v>
      </c>
      <c r="B1197" s="61" t="s">
        <v>531</v>
      </c>
    </row>
    <row r="1198" ht="15.75" customHeight="1">
      <c r="A1198" s="146">
        <v>304507.0</v>
      </c>
      <c r="B1198" s="61" t="s">
        <v>531</v>
      </c>
    </row>
    <row r="1199" ht="15.75" customHeight="1">
      <c r="A1199" s="146">
        <v>304070.0</v>
      </c>
      <c r="B1199" s="61" t="s">
        <v>531</v>
      </c>
    </row>
    <row r="1200" ht="15.75" customHeight="1">
      <c r="A1200" s="146">
        <v>301817.0</v>
      </c>
      <c r="B1200" s="61" t="s">
        <v>531</v>
      </c>
    </row>
    <row r="1201" ht="15.75" customHeight="1">
      <c r="A1201" s="146">
        <v>305112.0</v>
      </c>
      <c r="B1201" s="61" t="s">
        <v>531</v>
      </c>
    </row>
    <row r="1202" ht="15.75" customHeight="1">
      <c r="A1202" s="146">
        <v>302265.0</v>
      </c>
      <c r="B1202" s="61" t="s">
        <v>531</v>
      </c>
    </row>
    <row r="1203" ht="15.75" customHeight="1">
      <c r="A1203" s="146">
        <v>305153.0</v>
      </c>
      <c r="B1203" s="61" t="s">
        <v>531</v>
      </c>
    </row>
    <row r="1204" ht="15.75" customHeight="1">
      <c r="A1204" s="146">
        <v>300238.0</v>
      </c>
      <c r="B1204" s="61" t="s">
        <v>531</v>
      </c>
    </row>
    <row r="1205" ht="15.75" customHeight="1">
      <c r="A1205" s="146">
        <v>304930.0</v>
      </c>
      <c r="B1205" s="61" t="s">
        <v>531</v>
      </c>
    </row>
    <row r="1206" ht="15.75" customHeight="1">
      <c r="A1206" s="146">
        <v>305168.0</v>
      </c>
      <c r="B1206" s="61" t="s">
        <v>531</v>
      </c>
    </row>
    <row r="1207" ht="15.75" customHeight="1">
      <c r="A1207" s="146">
        <v>304055.0</v>
      </c>
      <c r="B1207" s="61" t="s">
        <v>531</v>
      </c>
    </row>
    <row r="1208" ht="15.75" customHeight="1">
      <c r="A1208" s="146">
        <v>304895.0</v>
      </c>
      <c r="B1208" s="61" t="s">
        <v>531</v>
      </c>
    </row>
    <row r="1209" ht="15.75" customHeight="1">
      <c r="A1209" s="146">
        <v>305036.0</v>
      </c>
      <c r="B1209" s="61" t="s">
        <v>531</v>
      </c>
    </row>
    <row r="1210" ht="15.75" customHeight="1">
      <c r="A1210" s="146">
        <v>304195.0</v>
      </c>
      <c r="B1210" s="61" t="s">
        <v>531</v>
      </c>
    </row>
    <row r="1211" ht="15.75" customHeight="1">
      <c r="A1211" s="146">
        <v>301442.0</v>
      </c>
      <c r="B1211" s="61" t="s">
        <v>531</v>
      </c>
    </row>
    <row r="1212" ht="15.75" customHeight="1">
      <c r="A1212" s="146">
        <v>305035.0</v>
      </c>
      <c r="B1212" s="61" t="s">
        <v>531</v>
      </c>
    </row>
    <row r="1213" ht="15.75" customHeight="1">
      <c r="A1213" s="146">
        <v>301622.0</v>
      </c>
      <c r="B1213" s="61" t="s">
        <v>531</v>
      </c>
    </row>
    <row r="1214" ht="15.75" customHeight="1">
      <c r="A1214" s="146">
        <v>302016.0</v>
      </c>
      <c r="B1214" s="61" t="s">
        <v>531</v>
      </c>
    </row>
    <row r="1215" ht="15.75" customHeight="1">
      <c r="A1215" s="146">
        <v>305155.0</v>
      </c>
      <c r="B1215" s="61" t="s">
        <v>531</v>
      </c>
    </row>
    <row r="1216" ht="15.75" customHeight="1">
      <c r="A1216" s="146">
        <v>304980.0</v>
      </c>
      <c r="B1216" s="61" t="s">
        <v>531</v>
      </c>
    </row>
    <row r="1217" ht="15.75" customHeight="1">
      <c r="A1217" s="146">
        <v>305166.0</v>
      </c>
      <c r="B1217" s="61" t="s">
        <v>531</v>
      </c>
    </row>
    <row r="1218" ht="15.75" customHeight="1">
      <c r="A1218" s="146">
        <v>297024.0</v>
      </c>
      <c r="B1218" s="61" t="s">
        <v>531</v>
      </c>
    </row>
    <row r="1219" ht="15.75" customHeight="1">
      <c r="A1219" s="146">
        <v>294271.0</v>
      </c>
      <c r="B1219" s="61" t="s">
        <v>538</v>
      </c>
    </row>
    <row r="1220" ht="15.75" customHeight="1">
      <c r="A1220" s="146">
        <v>289982.0</v>
      </c>
      <c r="B1220" s="61" t="s">
        <v>531</v>
      </c>
    </row>
    <row r="1221" ht="15.75" customHeight="1">
      <c r="A1221" s="146">
        <v>296659.0</v>
      </c>
      <c r="B1221" s="61" t="s">
        <v>531</v>
      </c>
    </row>
    <row r="1222" ht="15.75" customHeight="1">
      <c r="A1222" s="146">
        <v>297584.0</v>
      </c>
      <c r="B1222" s="61" t="s">
        <v>531</v>
      </c>
    </row>
    <row r="1223" ht="15.75" customHeight="1">
      <c r="A1223" s="146">
        <v>296936.0</v>
      </c>
      <c r="B1223" s="61" t="s">
        <v>531</v>
      </c>
    </row>
    <row r="1224" ht="15.75" customHeight="1">
      <c r="A1224" s="146">
        <v>296895.0</v>
      </c>
      <c r="B1224" s="61" t="s">
        <v>534</v>
      </c>
    </row>
    <row r="1225" ht="15.75" customHeight="1">
      <c r="A1225" s="146">
        <v>296961.0</v>
      </c>
      <c r="B1225" s="61" t="s">
        <v>531</v>
      </c>
    </row>
    <row r="1226" ht="15.75" customHeight="1">
      <c r="A1226" s="146">
        <v>296993.0</v>
      </c>
      <c r="B1226" s="61" t="s">
        <v>531</v>
      </c>
    </row>
    <row r="1227" ht="15.75" customHeight="1">
      <c r="A1227" s="146">
        <v>298024.0</v>
      </c>
      <c r="B1227" s="61" t="s">
        <v>531</v>
      </c>
    </row>
    <row r="1228" ht="15.75" customHeight="1">
      <c r="A1228" s="146">
        <v>298407.0</v>
      </c>
      <c r="B1228" s="61" t="s">
        <v>531</v>
      </c>
    </row>
    <row r="1229" ht="15.75" customHeight="1">
      <c r="A1229" s="146">
        <v>297304.0</v>
      </c>
      <c r="B1229" s="61" t="s">
        <v>531</v>
      </c>
    </row>
    <row r="1230" ht="15.75" customHeight="1">
      <c r="A1230" s="146">
        <v>294276.0</v>
      </c>
      <c r="B1230" s="61" t="s">
        <v>531</v>
      </c>
    </row>
    <row r="1231" ht="15.75" customHeight="1">
      <c r="A1231" s="146">
        <v>288644.0</v>
      </c>
      <c r="B1231" s="61" t="s">
        <v>531</v>
      </c>
    </row>
    <row r="1232" ht="15.75" customHeight="1">
      <c r="A1232" s="146">
        <v>301403.0</v>
      </c>
      <c r="B1232" s="61" t="s">
        <v>538</v>
      </c>
    </row>
    <row r="1233" ht="15.75" customHeight="1">
      <c r="A1233" s="146">
        <v>303910.0</v>
      </c>
      <c r="B1233" s="61" t="s">
        <v>531</v>
      </c>
    </row>
    <row r="1234" ht="15.75" customHeight="1">
      <c r="A1234" s="146">
        <v>303224.0</v>
      </c>
      <c r="B1234" s="61" t="s">
        <v>538</v>
      </c>
    </row>
    <row r="1235" ht="15.75" customHeight="1">
      <c r="A1235" s="146">
        <v>303222.0</v>
      </c>
      <c r="B1235" s="61" t="s">
        <v>538</v>
      </c>
    </row>
    <row r="1236" ht="15.75" customHeight="1">
      <c r="A1236" s="146">
        <v>303431.0</v>
      </c>
      <c r="B1236" s="61" t="s">
        <v>509</v>
      </c>
    </row>
    <row r="1237" ht="15.75" customHeight="1">
      <c r="A1237" s="146">
        <v>303634.0</v>
      </c>
      <c r="B1237" s="61" t="s">
        <v>531</v>
      </c>
    </row>
    <row r="1238" ht="15.75" customHeight="1">
      <c r="A1238" s="146">
        <v>304175.0</v>
      </c>
      <c r="B1238" s="61" t="s">
        <v>509</v>
      </c>
    </row>
    <row r="1239" ht="15.75" customHeight="1">
      <c r="A1239" s="146">
        <v>304196.0</v>
      </c>
      <c r="B1239" s="61" t="s">
        <v>531</v>
      </c>
    </row>
    <row r="1240" ht="15.75" customHeight="1">
      <c r="A1240" s="146">
        <v>303992.0</v>
      </c>
      <c r="B1240" s="61" t="s">
        <v>652</v>
      </c>
    </row>
    <row r="1241" ht="15.75" customHeight="1">
      <c r="A1241" s="146">
        <v>303743.0</v>
      </c>
      <c r="B1241" s="61" t="s">
        <v>531</v>
      </c>
    </row>
    <row r="1242" ht="15.75" customHeight="1">
      <c r="A1242" s="146">
        <v>303557.0</v>
      </c>
      <c r="B1242" s="61" t="s">
        <v>538</v>
      </c>
    </row>
    <row r="1243" ht="15.75" customHeight="1">
      <c r="A1243" s="146">
        <v>303299.0</v>
      </c>
      <c r="B1243" s="61" t="s">
        <v>531</v>
      </c>
    </row>
    <row r="1244" ht="15.75" customHeight="1">
      <c r="A1244" s="146">
        <v>303298.0</v>
      </c>
      <c r="B1244" s="61" t="s">
        <v>509</v>
      </c>
    </row>
    <row r="1245" ht="15.75" customHeight="1">
      <c r="A1245" s="146">
        <v>299692.0</v>
      </c>
      <c r="B1245" s="61" t="s">
        <v>531</v>
      </c>
    </row>
    <row r="1246" ht="15.75" customHeight="1">
      <c r="A1246" s="146">
        <v>299694.0</v>
      </c>
      <c r="B1246" s="61" t="s">
        <v>531</v>
      </c>
    </row>
    <row r="1247" ht="15.75" customHeight="1">
      <c r="A1247" s="146">
        <v>299695.0</v>
      </c>
      <c r="B1247" s="61" t="s">
        <v>531</v>
      </c>
    </row>
    <row r="1248" ht="15.75" customHeight="1">
      <c r="A1248" s="146">
        <v>299691.0</v>
      </c>
      <c r="B1248" s="61" t="s">
        <v>509</v>
      </c>
    </row>
    <row r="1249" ht="15.75" customHeight="1">
      <c r="A1249" s="146">
        <v>299693.0</v>
      </c>
      <c r="B1249" s="61" t="s">
        <v>531</v>
      </c>
    </row>
    <row r="1250" ht="15.75" customHeight="1">
      <c r="A1250" s="146">
        <v>301340.0</v>
      </c>
      <c r="B1250" s="61" t="s">
        <v>531</v>
      </c>
    </row>
    <row r="1251" ht="15.75" customHeight="1">
      <c r="A1251" s="146">
        <v>241170.0</v>
      </c>
      <c r="B1251" s="61" t="s">
        <v>531</v>
      </c>
    </row>
    <row r="1252" ht="15.75" customHeight="1">
      <c r="A1252" s="146">
        <v>270163.0</v>
      </c>
      <c r="B1252" s="61" t="s">
        <v>531</v>
      </c>
    </row>
    <row r="1253" ht="15.75" customHeight="1">
      <c r="A1253" s="146">
        <v>213793.0</v>
      </c>
      <c r="B1253" s="61" t="s">
        <v>531</v>
      </c>
    </row>
    <row r="1254" ht="15.75" customHeight="1">
      <c r="A1254" s="146">
        <v>210045.0</v>
      </c>
      <c r="B1254" s="61" t="s">
        <v>531</v>
      </c>
    </row>
    <row r="1255" ht="15.75" customHeight="1">
      <c r="A1255" s="146">
        <v>241636.0</v>
      </c>
      <c r="B1255" s="61" t="s">
        <v>531</v>
      </c>
    </row>
    <row r="1256" ht="15.75" customHeight="1">
      <c r="A1256" s="146">
        <v>241854.0</v>
      </c>
      <c r="B1256" s="61" t="s">
        <v>531</v>
      </c>
    </row>
    <row r="1257" ht="15.75" customHeight="1">
      <c r="A1257" s="146">
        <v>240128.0</v>
      </c>
      <c r="B1257" s="61" t="s">
        <v>531</v>
      </c>
    </row>
    <row r="1258" ht="15.75" customHeight="1">
      <c r="A1258" s="146">
        <v>271714.0</v>
      </c>
      <c r="B1258" s="61" t="s">
        <v>534</v>
      </c>
    </row>
    <row r="1259" ht="15.75" customHeight="1">
      <c r="A1259" s="146">
        <v>238655.0</v>
      </c>
      <c r="B1259" s="61" t="s">
        <v>531</v>
      </c>
    </row>
    <row r="1260" ht="15.75" customHeight="1">
      <c r="A1260" s="146">
        <v>215032.0</v>
      </c>
      <c r="B1260" s="61" t="s">
        <v>543</v>
      </c>
    </row>
    <row r="1261" ht="15.75" customHeight="1">
      <c r="A1261" s="146">
        <v>241390.0</v>
      </c>
      <c r="B1261" s="61" t="s">
        <v>531</v>
      </c>
    </row>
    <row r="1262" ht="15.75" customHeight="1">
      <c r="A1262" s="146">
        <v>273375.0</v>
      </c>
      <c r="B1262" s="61" t="s">
        <v>531</v>
      </c>
    </row>
    <row r="1263" ht="15.75" customHeight="1">
      <c r="A1263" s="146">
        <v>271735.0</v>
      </c>
      <c r="B1263" s="61" t="s">
        <v>538</v>
      </c>
    </row>
    <row r="1264" ht="15.75" customHeight="1">
      <c r="A1264" s="146">
        <v>273608.0</v>
      </c>
      <c r="B1264" s="61" t="s">
        <v>531</v>
      </c>
    </row>
    <row r="1265" ht="15.75" customHeight="1">
      <c r="A1265" s="146">
        <v>283358.0</v>
      </c>
      <c r="B1265" s="61" t="s">
        <v>531</v>
      </c>
    </row>
    <row r="1266" ht="15.75" customHeight="1">
      <c r="A1266" s="146">
        <v>281571.0</v>
      </c>
      <c r="B1266" s="61" t="s">
        <v>531</v>
      </c>
    </row>
    <row r="1267" ht="15.75" customHeight="1">
      <c r="A1267" s="146">
        <v>291636.0</v>
      </c>
      <c r="B1267" s="61" t="s">
        <v>531</v>
      </c>
    </row>
    <row r="1268" ht="15.75" customHeight="1">
      <c r="A1268" s="146">
        <v>301518.0</v>
      </c>
      <c r="B1268" s="61" t="s">
        <v>531</v>
      </c>
    </row>
    <row r="1269" ht="15.75" customHeight="1">
      <c r="A1269" s="146">
        <v>304840.0</v>
      </c>
      <c r="B1269" s="61" t="s">
        <v>531</v>
      </c>
    </row>
    <row r="1270" ht="15.75" customHeight="1">
      <c r="A1270" s="146">
        <v>298605.0</v>
      </c>
      <c r="B1270" s="61" t="s">
        <v>531</v>
      </c>
    </row>
    <row r="1271" ht="15.75" customHeight="1">
      <c r="A1271" s="146">
        <v>298642.0</v>
      </c>
      <c r="B1271" s="61" t="s">
        <v>531</v>
      </c>
    </row>
    <row r="1272" ht="15.75" customHeight="1">
      <c r="A1272" s="146">
        <v>299347.0</v>
      </c>
      <c r="B1272" s="61" t="s">
        <v>531</v>
      </c>
    </row>
    <row r="1273" ht="15.75" customHeight="1">
      <c r="A1273" s="146">
        <v>305041.0</v>
      </c>
      <c r="B1273" s="61" t="s">
        <v>531</v>
      </c>
    </row>
    <row r="1274" ht="15.75" customHeight="1">
      <c r="A1274" s="146">
        <v>304446.0</v>
      </c>
      <c r="B1274" s="61" t="s">
        <v>531</v>
      </c>
    </row>
    <row r="1275" ht="15.75" customHeight="1">
      <c r="A1275" s="146">
        <v>298488.0</v>
      </c>
      <c r="B1275" s="61" t="s">
        <v>531</v>
      </c>
    </row>
    <row r="1276" ht="15.75" customHeight="1">
      <c r="A1276" s="146">
        <v>298489.0</v>
      </c>
      <c r="B1276" s="61" t="s">
        <v>531</v>
      </c>
    </row>
    <row r="1277" ht="15.75" customHeight="1">
      <c r="A1277" s="146">
        <v>298955.0</v>
      </c>
      <c r="B1277" s="61" t="s">
        <v>531</v>
      </c>
    </row>
    <row r="1278" ht="15.75" customHeight="1">
      <c r="A1278" s="146">
        <v>298995.0</v>
      </c>
      <c r="B1278" s="61" t="s">
        <v>531</v>
      </c>
    </row>
    <row r="1279" ht="15.75" customHeight="1">
      <c r="A1279" s="146">
        <v>299079.0</v>
      </c>
      <c r="B1279" s="61" t="s">
        <v>531</v>
      </c>
    </row>
    <row r="1280" ht="15.75" customHeight="1">
      <c r="A1280" s="146">
        <v>293429.0</v>
      </c>
      <c r="B1280" s="61" t="s">
        <v>531</v>
      </c>
    </row>
    <row r="1281" ht="15.75" customHeight="1">
      <c r="A1281" s="146">
        <v>287790.0</v>
      </c>
      <c r="B1281" s="61" t="s">
        <v>531</v>
      </c>
    </row>
    <row r="1282" ht="15.75" customHeight="1">
      <c r="A1282" s="65" t="s">
        <v>687</v>
      </c>
      <c r="B1282" s="61" t="s">
        <v>531</v>
      </c>
    </row>
    <row r="1283" ht="15.75" customHeight="1">
      <c r="A1283" s="146">
        <v>244137.0</v>
      </c>
      <c r="B1283" s="61" t="s">
        <v>531</v>
      </c>
    </row>
    <row r="1284" ht="15.75" customHeight="1">
      <c r="A1284" s="146">
        <v>246673.0</v>
      </c>
      <c r="B1284" s="61" t="s">
        <v>531</v>
      </c>
    </row>
    <row r="1285" ht="15.75" customHeight="1">
      <c r="A1285" s="146">
        <v>303169.0</v>
      </c>
      <c r="B1285" s="61" t="s">
        <v>531</v>
      </c>
    </row>
    <row r="1286" ht="15.75" customHeight="1">
      <c r="A1286" s="146">
        <v>292195.0</v>
      </c>
      <c r="B1286" s="61" t="s">
        <v>531</v>
      </c>
    </row>
    <row r="1287" ht="15.75" customHeight="1">
      <c r="A1287" s="146">
        <v>223273.0</v>
      </c>
      <c r="B1287" s="61" t="s">
        <v>534</v>
      </c>
    </row>
    <row r="1288" ht="15.75" customHeight="1">
      <c r="A1288" s="146">
        <v>270132.0</v>
      </c>
      <c r="B1288" s="61" t="s">
        <v>531</v>
      </c>
    </row>
    <row r="1289" ht="15.75" customHeight="1">
      <c r="A1289" s="146">
        <v>270133.0</v>
      </c>
      <c r="B1289" s="61" t="s">
        <v>531</v>
      </c>
    </row>
    <row r="1290" ht="15.75" customHeight="1">
      <c r="A1290" s="146">
        <v>274621.0</v>
      </c>
      <c r="B1290" s="61" t="s">
        <v>538</v>
      </c>
    </row>
    <row r="1291" ht="15.75" customHeight="1">
      <c r="A1291" s="65" t="s">
        <v>688</v>
      </c>
      <c r="B1291" s="61" t="s">
        <v>531</v>
      </c>
    </row>
    <row r="1292" ht="15.75" customHeight="1">
      <c r="A1292" s="65" t="s">
        <v>689</v>
      </c>
      <c r="B1292" s="61" t="s">
        <v>531</v>
      </c>
    </row>
    <row r="1293" ht="15.75" customHeight="1">
      <c r="A1293" s="65" t="s">
        <v>690</v>
      </c>
      <c r="B1293" s="61" t="s">
        <v>531</v>
      </c>
    </row>
    <row r="1294" ht="15.75" customHeight="1">
      <c r="A1294" s="146">
        <v>289181.0</v>
      </c>
      <c r="B1294" s="61" t="s">
        <v>531</v>
      </c>
    </row>
    <row r="1295" ht="15.75" customHeight="1">
      <c r="A1295" s="146">
        <v>292622.0</v>
      </c>
      <c r="B1295" s="61" t="s">
        <v>531</v>
      </c>
    </row>
    <row r="1296" ht="15.75" customHeight="1">
      <c r="A1296" s="65" t="s">
        <v>692</v>
      </c>
      <c r="B1296" s="61" t="s">
        <v>531</v>
      </c>
    </row>
    <row r="1297" ht="15.75" customHeight="1">
      <c r="A1297" s="65" t="s">
        <v>693</v>
      </c>
      <c r="B1297" s="61" t="s">
        <v>531</v>
      </c>
    </row>
    <row r="1298" ht="15.75" customHeight="1">
      <c r="A1298" s="65" t="s">
        <v>694</v>
      </c>
      <c r="B1298" s="61" t="s">
        <v>531</v>
      </c>
    </row>
    <row r="1299" ht="15.75" customHeight="1">
      <c r="A1299" s="65" t="s">
        <v>695</v>
      </c>
      <c r="B1299" s="61" t="s">
        <v>538</v>
      </c>
    </row>
    <row r="1300" ht="15.75" customHeight="1">
      <c r="A1300" s="146">
        <v>268116.0</v>
      </c>
      <c r="B1300" s="61" t="s">
        <v>538</v>
      </c>
    </row>
    <row r="1301" ht="15.75" customHeight="1">
      <c r="A1301" s="146">
        <v>1764.0</v>
      </c>
      <c r="B1301" s="61" t="s">
        <v>538</v>
      </c>
    </row>
    <row r="1302" ht="15.75" customHeight="1">
      <c r="A1302" s="146">
        <v>2463.0</v>
      </c>
      <c r="B1302" s="61" t="s">
        <v>538</v>
      </c>
    </row>
    <row r="1303" ht="15.75" customHeight="1">
      <c r="A1303" s="146">
        <v>2464.0</v>
      </c>
      <c r="B1303" s="61" t="s">
        <v>538</v>
      </c>
    </row>
    <row r="1304" ht="15.75" customHeight="1">
      <c r="A1304" s="146">
        <v>301397.0</v>
      </c>
      <c r="B1304" s="61" t="s">
        <v>538</v>
      </c>
    </row>
    <row r="1305" ht="15.75" customHeight="1">
      <c r="A1305" s="146">
        <v>274706.0</v>
      </c>
      <c r="B1305" s="61" t="s">
        <v>531</v>
      </c>
    </row>
    <row r="1306" ht="15.75" customHeight="1">
      <c r="A1306" s="65" t="s">
        <v>696</v>
      </c>
      <c r="B1306" s="61" t="s">
        <v>531</v>
      </c>
    </row>
    <row r="1307" ht="15.75" customHeight="1">
      <c r="A1307" s="65" t="s">
        <v>697</v>
      </c>
      <c r="B1307" s="61" t="s">
        <v>538</v>
      </c>
    </row>
    <row r="1308" ht="15.75" customHeight="1">
      <c r="A1308" s="146">
        <v>305044.0</v>
      </c>
      <c r="B1308" s="61" t="s">
        <v>531</v>
      </c>
    </row>
    <row r="1309" ht="15.75" customHeight="1">
      <c r="A1309" s="146">
        <v>303912.0</v>
      </c>
      <c r="B1309" s="61" t="s">
        <v>531</v>
      </c>
    </row>
    <row r="1310" ht="15.75" customHeight="1">
      <c r="A1310" s="146">
        <v>305078.0</v>
      </c>
      <c r="B1310" s="61" t="s">
        <v>531</v>
      </c>
    </row>
    <row r="1311" ht="15.75" customHeight="1">
      <c r="A1311" s="146">
        <v>305043.0</v>
      </c>
      <c r="B1311" s="61" t="s">
        <v>531</v>
      </c>
    </row>
    <row r="1312" ht="15.75" customHeight="1">
      <c r="A1312" s="146">
        <v>250765.0</v>
      </c>
      <c r="B1312" s="61" t="s">
        <v>531</v>
      </c>
    </row>
    <row r="1313" ht="15.75" customHeight="1">
      <c r="A1313" s="146">
        <v>245550.0</v>
      </c>
      <c r="B1313" s="61" t="s">
        <v>531</v>
      </c>
    </row>
    <row r="1314" ht="15.75" customHeight="1">
      <c r="A1314" s="146">
        <v>270672.0</v>
      </c>
      <c r="B1314" s="61" t="s">
        <v>538</v>
      </c>
    </row>
    <row r="1315" ht="15.75" customHeight="1">
      <c r="A1315" s="146">
        <v>273969.0</v>
      </c>
      <c r="B1315" s="61" t="s">
        <v>531</v>
      </c>
    </row>
    <row r="1316" ht="15.75" customHeight="1">
      <c r="A1316" s="146">
        <v>275240.0</v>
      </c>
      <c r="B1316" s="61" t="s">
        <v>531</v>
      </c>
    </row>
    <row r="1317" ht="15.75" customHeight="1">
      <c r="A1317" s="146">
        <v>251709.0</v>
      </c>
      <c r="B1317" s="61" t="s">
        <v>531</v>
      </c>
    </row>
    <row r="1318" ht="15.75" customHeight="1">
      <c r="A1318" s="146">
        <v>268698.0</v>
      </c>
      <c r="B1318" s="61" t="s">
        <v>531</v>
      </c>
    </row>
    <row r="1319" ht="15.75" customHeight="1">
      <c r="A1319" s="146">
        <v>269827.0</v>
      </c>
      <c r="B1319" s="61" t="s">
        <v>531</v>
      </c>
    </row>
    <row r="1320" ht="15.75" customHeight="1">
      <c r="A1320" s="146">
        <v>269828.0</v>
      </c>
      <c r="B1320" s="61" t="s">
        <v>531</v>
      </c>
    </row>
    <row r="1321" ht="15.75" customHeight="1">
      <c r="A1321" s="146">
        <v>269830.0</v>
      </c>
      <c r="B1321" s="61" t="s">
        <v>531</v>
      </c>
    </row>
    <row r="1322" ht="15.75" customHeight="1">
      <c r="A1322" s="146">
        <v>297027.0</v>
      </c>
      <c r="B1322" s="61" t="s">
        <v>531</v>
      </c>
    </row>
    <row r="1323" ht="15.75" customHeight="1">
      <c r="A1323" s="146">
        <v>299940.0</v>
      </c>
      <c r="B1323" s="61" t="s">
        <v>509</v>
      </c>
    </row>
    <row r="1324" ht="15.75" customHeight="1">
      <c r="A1324" s="146">
        <v>301339.0</v>
      </c>
      <c r="B1324" s="61" t="s">
        <v>531</v>
      </c>
    </row>
    <row r="1325" ht="15.75" customHeight="1">
      <c r="A1325" s="146">
        <v>301347.0</v>
      </c>
      <c r="B1325" s="61" t="s">
        <v>531</v>
      </c>
    </row>
    <row r="1326" ht="15.75" customHeight="1">
      <c r="A1326" s="146">
        <v>302274.0</v>
      </c>
      <c r="B1326" s="61" t="s">
        <v>531</v>
      </c>
    </row>
    <row r="1327" ht="15.75" customHeight="1">
      <c r="A1327" s="146">
        <v>302304.0</v>
      </c>
      <c r="B1327" s="61" t="s">
        <v>531</v>
      </c>
    </row>
    <row r="1328" ht="15.75" customHeight="1">
      <c r="A1328" s="146">
        <v>302775.0</v>
      </c>
      <c r="B1328" s="61" t="s">
        <v>531</v>
      </c>
    </row>
    <row r="1329" ht="15.75" customHeight="1">
      <c r="A1329" s="146">
        <v>302982.0</v>
      </c>
      <c r="B1329" s="61" t="s">
        <v>531</v>
      </c>
    </row>
    <row r="1330" ht="15.75" customHeight="1">
      <c r="A1330" s="146">
        <v>302989.0</v>
      </c>
      <c r="B1330" s="61" t="s">
        <v>531</v>
      </c>
    </row>
    <row r="1331" ht="15.75" customHeight="1">
      <c r="A1331" s="146">
        <v>303041.0</v>
      </c>
      <c r="B1331" s="61" t="s">
        <v>531</v>
      </c>
    </row>
    <row r="1332" ht="15.75" customHeight="1">
      <c r="A1332" s="146">
        <v>303045.0</v>
      </c>
      <c r="B1332" s="61" t="s">
        <v>531</v>
      </c>
    </row>
    <row r="1333" ht="15.75" customHeight="1">
      <c r="A1333" s="146">
        <v>303570.0</v>
      </c>
      <c r="B1333" s="61" t="s">
        <v>531</v>
      </c>
    </row>
    <row r="1334" ht="15.75" customHeight="1">
      <c r="A1334" s="146">
        <v>303990.0</v>
      </c>
      <c r="B1334" s="61" t="s">
        <v>531</v>
      </c>
    </row>
    <row r="1335" ht="15.75" customHeight="1">
      <c r="A1335" s="146">
        <v>304048.0</v>
      </c>
      <c r="B1335" s="61" t="s">
        <v>531</v>
      </c>
    </row>
    <row r="1336" ht="15.75" customHeight="1">
      <c r="A1336" s="146">
        <v>304529.0</v>
      </c>
      <c r="B1336" s="61" t="s">
        <v>511</v>
      </c>
    </row>
    <row r="1337" ht="15.75" customHeight="1">
      <c r="A1337" s="146">
        <v>304887.0</v>
      </c>
      <c r="B1337" s="61" t="s">
        <v>531</v>
      </c>
    </row>
    <row r="1338" ht="15.75" customHeight="1">
      <c r="A1338" s="146">
        <v>305104.0</v>
      </c>
      <c r="B1338" s="61" t="s">
        <v>509</v>
      </c>
    </row>
    <row r="1339" ht="15.75" customHeight="1">
      <c r="A1339" s="146">
        <v>305147.0</v>
      </c>
      <c r="B1339" s="61" t="s">
        <v>543</v>
      </c>
    </row>
    <row r="1340" ht="15.75" customHeight="1">
      <c r="A1340" s="146">
        <v>305399.0</v>
      </c>
      <c r="B1340" s="61" t="s">
        <v>531</v>
      </c>
    </row>
    <row r="1341" ht="15.75" customHeight="1">
      <c r="A1341" s="146">
        <v>305560.0</v>
      </c>
      <c r="B1341" s="61" t="s">
        <v>531</v>
      </c>
    </row>
    <row r="1342" ht="15.75" customHeight="1">
      <c r="A1342" s="146">
        <v>305722.0</v>
      </c>
      <c r="B1342" s="61" t="s">
        <v>531</v>
      </c>
    </row>
    <row r="1343" ht="15.75" customHeight="1">
      <c r="A1343" s="146">
        <v>305926.0</v>
      </c>
      <c r="B1343" s="61" t="s">
        <v>543</v>
      </c>
    </row>
    <row r="1344" ht="15.75" customHeight="1">
      <c r="A1344" s="146">
        <v>306156.0</v>
      </c>
      <c r="B1344" s="61" t="s">
        <v>543</v>
      </c>
    </row>
    <row r="1345" ht="15.75" customHeight="1">
      <c r="A1345" s="146">
        <v>306204.0</v>
      </c>
      <c r="B1345" s="61" t="s">
        <v>531</v>
      </c>
    </row>
    <row r="1346" ht="15.75" customHeight="1">
      <c r="A1346" s="146">
        <v>306208.0</v>
      </c>
      <c r="B1346" s="61" t="s">
        <v>531</v>
      </c>
    </row>
    <row r="1347" ht="15.75" customHeight="1">
      <c r="A1347" s="146">
        <v>306217.0</v>
      </c>
      <c r="B1347" s="61" t="s">
        <v>531</v>
      </c>
    </row>
    <row r="1348" ht="15.75" customHeight="1">
      <c r="A1348" s="146">
        <v>306223.0</v>
      </c>
      <c r="B1348" s="61" t="s">
        <v>531</v>
      </c>
    </row>
    <row r="1349" ht="15.75" customHeight="1">
      <c r="A1349" s="146">
        <v>306228.0</v>
      </c>
      <c r="B1349" s="61" t="s">
        <v>531</v>
      </c>
    </row>
    <row r="1350" ht="15.75" customHeight="1">
      <c r="A1350" s="146">
        <v>306246.0</v>
      </c>
      <c r="B1350" s="61" t="s">
        <v>511</v>
      </c>
    </row>
    <row r="1351" ht="15.75" customHeight="1">
      <c r="A1351" s="146">
        <v>306314.0</v>
      </c>
      <c r="B1351" s="61" t="s">
        <v>531</v>
      </c>
    </row>
    <row r="1352" ht="15.75" customHeight="1">
      <c r="A1352" s="146">
        <v>306698.0</v>
      </c>
      <c r="B1352" s="61" t="s">
        <v>531</v>
      </c>
    </row>
    <row r="1353" ht="15.75" customHeight="1">
      <c r="A1353" s="146">
        <v>306702.0</v>
      </c>
      <c r="B1353" s="61" t="s">
        <v>531</v>
      </c>
    </row>
    <row r="1354" ht="15.75" customHeight="1">
      <c r="A1354" s="146">
        <v>306705.0</v>
      </c>
      <c r="B1354" s="61" t="s">
        <v>531</v>
      </c>
    </row>
    <row r="1355" ht="15.75" customHeight="1">
      <c r="A1355" s="146">
        <v>306742.0</v>
      </c>
      <c r="B1355" s="61" t="s">
        <v>531</v>
      </c>
    </row>
    <row r="1356" ht="15.75" customHeight="1">
      <c r="A1356" s="146">
        <v>306822.0</v>
      </c>
      <c r="B1356" s="61" t="s">
        <v>531</v>
      </c>
    </row>
    <row r="1357" ht="15.75" customHeight="1">
      <c r="A1357" s="146">
        <v>307041.0</v>
      </c>
      <c r="B1357" s="61" t="s">
        <v>531</v>
      </c>
    </row>
    <row r="1358" ht="15.75" customHeight="1">
      <c r="A1358" s="146">
        <v>307065.0</v>
      </c>
      <c r="B1358" s="61" t="s">
        <v>531</v>
      </c>
    </row>
    <row r="1359" ht="15.75" customHeight="1">
      <c r="A1359" s="146">
        <v>307509.0</v>
      </c>
      <c r="B1359" s="61" t="s">
        <v>511</v>
      </c>
    </row>
    <row r="1360" ht="15.75" customHeight="1">
      <c r="A1360" s="146">
        <v>295702.0</v>
      </c>
      <c r="B1360" s="61" t="s">
        <v>531</v>
      </c>
    </row>
    <row r="1361" ht="15.75" customHeight="1">
      <c r="A1361" s="146">
        <v>298773.0</v>
      </c>
      <c r="B1361" s="61" t="s">
        <v>652</v>
      </c>
    </row>
    <row r="1362" ht="15.75" customHeight="1">
      <c r="A1362" s="146">
        <v>301669.0</v>
      </c>
      <c r="B1362" s="61" t="s">
        <v>531</v>
      </c>
    </row>
    <row r="1363" ht="15.75" customHeight="1">
      <c r="A1363" s="146">
        <v>304706.0</v>
      </c>
      <c r="B1363" s="61" t="s">
        <v>531</v>
      </c>
    </row>
    <row r="1364" ht="15.75" customHeight="1">
      <c r="A1364" s="146">
        <v>305130.0</v>
      </c>
      <c r="B1364" s="61" t="s">
        <v>531</v>
      </c>
    </row>
    <row r="1365" ht="15.75" customHeight="1">
      <c r="A1365" s="146">
        <v>305584.0</v>
      </c>
      <c r="B1365" s="61" t="s">
        <v>531</v>
      </c>
    </row>
    <row r="1366" ht="15.75" customHeight="1">
      <c r="A1366" s="146">
        <v>305590.0</v>
      </c>
      <c r="B1366" s="61" t="s">
        <v>531</v>
      </c>
    </row>
    <row r="1367" ht="15.75" customHeight="1">
      <c r="A1367" s="146">
        <v>305914.0</v>
      </c>
      <c r="B1367" s="61" t="s">
        <v>531</v>
      </c>
    </row>
    <row r="1368" ht="15.75" customHeight="1">
      <c r="A1368" s="146">
        <v>306074.0</v>
      </c>
      <c r="B1368" s="61" t="s">
        <v>531</v>
      </c>
    </row>
    <row r="1369" ht="15.75" customHeight="1">
      <c r="A1369" s="146">
        <v>306251.0</v>
      </c>
      <c r="B1369" s="61" t="s">
        <v>531</v>
      </c>
    </row>
    <row r="1370" ht="15.75" customHeight="1">
      <c r="A1370" s="146">
        <v>306313.0</v>
      </c>
      <c r="B1370" s="61" t="s">
        <v>531</v>
      </c>
    </row>
    <row r="1371" ht="15.75" customHeight="1">
      <c r="A1371" s="146">
        <v>306541.0</v>
      </c>
      <c r="B1371" s="61" t="s">
        <v>531</v>
      </c>
    </row>
    <row r="1372" ht="15.75" customHeight="1">
      <c r="A1372" s="146">
        <v>306697.0</v>
      </c>
      <c r="B1372" s="61" t="s">
        <v>531</v>
      </c>
    </row>
    <row r="1373" ht="15.75" customHeight="1">
      <c r="A1373" s="146">
        <v>306814.0</v>
      </c>
      <c r="B1373" s="61" t="s">
        <v>531</v>
      </c>
    </row>
    <row r="1374" ht="15.75" customHeight="1">
      <c r="A1374" s="146">
        <v>307030.0</v>
      </c>
      <c r="B1374" s="61" t="s">
        <v>538</v>
      </c>
    </row>
    <row r="1375" ht="15.75" customHeight="1">
      <c r="A1375" s="146">
        <v>307160.0</v>
      </c>
      <c r="B1375" s="61" t="s">
        <v>531</v>
      </c>
    </row>
    <row r="1376" ht="15.75" customHeight="1">
      <c r="A1376" s="146">
        <v>298772.0</v>
      </c>
      <c r="B1376" s="61" t="s">
        <v>531</v>
      </c>
    </row>
    <row r="1377" ht="15.75" customHeight="1">
      <c r="A1377" s="146">
        <v>306095.0</v>
      </c>
      <c r="B1377" s="61" t="s">
        <v>538</v>
      </c>
    </row>
    <row r="1378" ht="15.75" customHeight="1">
      <c r="A1378" s="146">
        <v>297689.0</v>
      </c>
      <c r="B1378" s="61" t="s">
        <v>531</v>
      </c>
    </row>
    <row r="1379" ht="15.75" customHeight="1">
      <c r="A1379" s="146">
        <v>305736.0</v>
      </c>
      <c r="B1379" s="61" t="s">
        <v>531</v>
      </c>
    </row>
    <row r="1380" ht="15.75" customHeight="1">
      <c r="A1380" s="146">
        <v>305110.0</v>
      </c>
      <c r="B1380" s="61" t="s">
        <v>531</v>
      </c>
    </row>
    <row r="1381" ht="15.75" customHeight="1">
      <c r="A1381" s="146">
        <v>305668.0</v>
      </c>
      <c r="B1381" s="61" t="s">
        <v>531</v>
      </c>
    </row>
    <row r="1382" ht="15.75" customHeight="1">
      <c r="A1382" s="146">
        <v>306548.0</v>
      </c>
      <c r="B1382" s="61" t="s">
        <v>511</v>
      </c>
    </row>
    <row r="1383" ht="15.75" customHeight="1">
      <c r="A1383" s="146">
        <v>306584.0</v>
      </c>
      <c r="B1383" s="61" t="s">
        <v>531</v>
      </c>
    </row>
    <row r="1384" ht="15.75" customHeight="1">
      <c r="A1384" s="146">
        <v>303643.0</v>
      </c>
      <c r="B1384" s="61" t="s">
        <v>531</v>
      </c>
    </row>
    <row r="1385" ht="15.75" customHeight="1">
      <c r="A1385" s="146">
        <v>305852.0</v>
      </c>
      <c r="B1385" s="61" t="s">
        <v>531</v>
      </c>
    </row>
    <row r="1386" ht="15.75" customHeight="1">
      <c r="A1386" s="146">
        <v>302351.0</v>
      </c>
      <c r="B1386" s="61" t="s">
        <v>531</v>
      </c>
    </row>
    <row r="1387" ht="15.75" customHeight="1">
      <c r="A1387" s="146">
        <v>305108.0</v>
      </c>
      <c r="B1387" s="61" t="s">
        <v>531</v>
      </c>
    </row>
    <row r="1388" ht="15.75" customHeight="1">
      <c r="A1388" s="146">
        <v>306534.0</v>
      </c>
      <c r="B1388" s="61" t="s">
        <v>531</v>
      </c>
    </row>
    <row r="1389" ht="15.75" customHeight="1">
      <c r="A1389" s="146">
        <v>304763.0</v>
      </c>
      <c r="B1389" s="61" t="s">
        <v>531</v>
      </c>
    </row>
    <row r="1390" ht="15.75" customHeight="1">
      <c r="A1390" s="146">
        <v>305540.0</v>
      </c>
      <c r="B1390" s="61" t="s">
        <v>531</v>
      </c>
    </row>
    <row r="1391" ht="15.75" customHeight="1">
      <c r="A1391" s="146">
        <v>306647.0</v>
      </c>
      <c r="B1391" s="61" t="s">
        <v>531</v>
      </c>
    </row>
    <row r="1392" ht="15.75" customHeight="1">
      <c r="A1392" s="146">
        <v>306785.0</v>
      </c>
      <c r="B1392" s="61" t="s">
        <v>531</v>
      </c>
    </row>
    <row r="1393" ht="15.75" customHeight="1">
      <c r="A1393" s="146">
        <v>306536.0</v>
      </c>
      <c r="B1393" s="61" t="s">
        <v>531</v>
      </c>
    </row>
    <row r="1394" ht="15.75" customHeight="1">
      <c r="A1394" s="146">
        <v>307140.0</v>
      </c>
      <c r="B1394" s="61" t="s">
        <v>538</v>
      </c>
    </row>
    <row r="1395" ht="15.75" customHeight="1">
      <c r="A1395" s="146">
        <v>305543.0</v>
      </c>
      <c r="B1395" s="61" t="s">
        <v>531</v>
      </c>
    </row>
    <row r="1396" ht="15.75" customHeight="1">
      <c r="A1396" s="146">
        <v>306780.0</v>
      </c>
      <c r="B1396" s="61" t="s">
        <v>531</v>
      </c>
    </row>
    <row r="1397" ht="15.75" customHeight="1">
      <c r="A1397" s="146">
        <v>305754.0</v>
      </c>
      <c r="B1397" s="61" t="s">
        <v>531</v>
      </c>
    </row>
    <row r="1398" ht="15.75" customHeight="1">
      <c r="A1398" s="146">
        <v>306554.0</v>
      </c>
      <c r="B1398" s="61" t="s">
        <v>531</v>
      </c>
    </row>
    <row r="1399" ht="15.75" customHeight="1">
      <c r="A1399" s="146">
        <v>307146.0</v>
      </c>
      <c r="B1399" s="61" t="s">
        <v>531</v>
      </c>
    </row>
    <row r="1400" ht="15.75" customHeight="1">
      <c r="A1400" s="146">
        <v>304757.0</v>
      </c>
      <c r="B1400" s="61" t="s">
        <v>531</v>
      </c>
    </row>
    <row r="1401" ht="15.75" customHeight="1">
      <c r="A1401" s="146">
        <v>306561.0</v>
      </c>
      <c r="B1401" s="61" t="s">
        <v>531</v>
      </c>
    </row>
    <row r="1402" ht="15.75" customHeight="1">
      <c r="A1402" s="146">
        <v>305666.0</v>
      </c>
      <c r="B1402" s="61" t="s">
        <v>531</v>
      </c>
    </row>
    <row r="1403" ht="15.75" customHeight="1">
      <c r="A1403" s="146">
        <v>306643.0</v>
      </c>
      <c r="B1403" s="61" t="s">
        <v>531</v>
      </c>
    </row>
    <row r="1404" ht="15.75" customHeight="1">
      <c r="A1404" s="146">
        <v>306535.0</v>
      </c>
      <c r="B1404" s="61" t="s">
        <v>531</v>
      </c>
    </row>
    <row r="1405" ht="15.75" customHeight="1">
      <c r="A1405" s="146">
        <v>306582.0</v>
      </c>
      <c r="B1405" s="61" t="s">
        <v>531</v>
      </c>
    </row>
    <row r="1406" ht="15.75" customHeight="1">
      <c r="A1406" s="146">
        <v>305373.0</v>
      </c>
      <c r="B1406" s="61" t="s">
        <v>531</v>
      </c>
    </row>
    <row r="1407" ht="15.75" customHeight="1">
      <c r="A1407" s="146">
        <v>305111.0</v>
      </c>
      <c r="B1407" s="61" t="s">
        <v>531</v>
      </c>
    </row>
    <row r="1408" ht="15.75" customHeight="1">
      <c r="A1408" s="146">
        <v>304490.0</v>
      </c>
      <c r="B1408" s="61" t="s">
        <v>531</v>
      </c>
    </row>
    <row r="1409" ht="15.75" customHeight="1">
      <c r="A1409" s="146">
        <v>305308.0</v>
      </c>
      <c r="B1409" s="61" t="s">
        <v>531</v>
      </c>
    </row>
    <row r="1410" ht="15.75" customHeight="1">
      <c r="A1410" s="146">
        <v>305881.0</v>
      </c>
      <c r="B1410" s="61" t="s">
        <v>531</v>
      </c>
    </row>
    <row r="1411" ht="15.75" customHeight="1">
      <c r="A1411" s="146">
        <v>306635.0</v>
      </c>
      <c r="B1411" s="61" t="s">
        <v>531</v>
      </c>
    </row>
    <row r="1412" ht="15.75" customHeight="1">
      <c r="A1412" s="146">
        <v>307136.0</v>
      </c>
      <c r="B1412" s="61" t="s">
        <v>531</v>
      </c>
    </row>
    <row r="1413" ht="15.75" customHeight="1">
      <c r="A1413" s="146">
        <v>306538.0</v>
      </c>
      <c r="B1413" s="61" t="s">
        <v>531</v>
      </c>
    </row>
    <row r="1414" ht="15.75" customHeight="1">
      <c r="A1414" s="146">
        <v>306243.0</v>
      </c>
      <c r="B1414" s="61" t="s">
        <v>531</v>
      </c>
    </row>
    <row r="1415" ht="15.75" customHeight="1">
      <c r="A1415" s="146">
        <v>301030.0</v>
      </c>
      <c r="B1415" s="61" t="s">
        <v>511</v>
      </c>
    </row>
    <row r="1416" ht="15.75" customHeight="1">
      <c r="A1416" s="146">
        <v>297900.0</v>
      </c>
      <c r="B1416" s="61" t="s">
        <v>531</v>
      </c>
    </row>
    <row r="1417" ht="15.75" customHeight="1">
      <c r="A1417" s="146">
        <v>295268.0</v>
      </c>
      <c r="B1417" s="61" t="s">
        <v>531</v>
      </c>
    </row>
    <row r="1418" ht="15.75" customHeight="1">
      <c r="A1418" s="146">
        <v>295272.0</v>
      </c>
      <c r="B1418" s="61" t="s">
        <v>531</v>
      </c>
    </row>
    <row r="1419" ht="15.75" customHeight="1">
      <c r="A1419" s="146">
        <v>285316.0</v>
      </c>
      <c r="B1419" s="61" t="s">
        <v>534</v>
      </c>
    </row>
    <row r="1420" ht="15.75" customHeight="1">
      <c r="A1420" s="146">
        <v>285785.0</v>
      </c>
      <c r="B1420" s="61" t="s">
        <v>531</v>
      </c>
    </row>
    <row r="1421" ht="15.75" customHeight="1">
      <c r="A1421" s="146">
        <v>305353.0</v>
      </c>
      <c r="B1421" s="61" t="s">
        <v>531</v>
      </c>
    </row>
    <row r="1422" ht="15.75" customHeight="1">
      <c r="A1422" s="146">
        <v>305321.0</v>
      </c>
      <c r="B1422" s="61" t="s">
        <v>531</v>
      </c>
    </row>
    <row r="1423" ht="15.75" customHeight="1">
      <c r="A1423" s="146">
        <v>305160.0</v>
      </c>
      <c r="B1423" s="61" t="s">
        <v>532</v>
      </c>
    </row>
    <row r="1424" ht="15.75" customHeight="1">
      <c r="A1424" s="146">
        <v>307178.0</v>
      </c>
      <c r="B1424" s="61" t="s">
        <v>531</v>
      </c>
    </row>
    <row r="1425" ht="15.75" customHeight="1">
      <c r="A1425" s="146">
        <v>306544.0</v>
      </c>
      <c r="B1425" s="61" t="s">
        <v>534</v>
      </c>
    </row>
    <row r="1426" ht="15.75" customHeight="1">
      <c r="A1426" s="146">
        <v>300942.0</v>
      </c>
      <c r="B1426" s="61" t="s">
        <v>531</v>
      </c>
    </row>
    <row r="1427" ht="15.75" customHeight="1">
      <c r="A1427" s="146">
        <v>306550.0</v>
      </c>
      <c r="B1427" s="61" t="s">
        <v>531</v>
      </c>
    </row>
    <row r="1428" ht="15.75" customHeight="1">
      <c r="A1428" s="146">
        <v>304908.0</v>
      </c>
      <c r="B1428" s="61" t="s">
        <v>531</v>
      </c>
    </row>
    <row r="1429" ht="15.75" customHeight="1">
      <c r="A1429" s="146">
        <v>305076.0</v>
      </c>
      <c r="B1429" s="61" t="s">
        <v>531</v>
      </c>
    </row>
    <row r="1430" ht="15.75" customHeight="1">
      <c r="A1430" s="146">
        <v>302684.0</v>
      </c>
      <c r="B1430" s="61" t="s">
        <v>531</v>
      </c>
    </row>
    <row r="1431" ht="15.75" customHeight="1">
      <c r="A1431" s="146">
        <v>300898.0</v>
      </c>
      <c r="B1431" s="61" t="s">
        <v>538</v>
      </c>
    </row>
    <row r="1432" ht="15.75" customHeight="1">
      <c r="A1432" s="146">
        <v>303478.0</v>
      </c>
      <c r="B1432" s="61" t="s">
        <v>531</v>
      </c>
    </row>
    <row r="1433" ht="15.75" customHeight="1">
      <c r="A1433" s="146">
        <v>304776.0</v>
      </c>
      <c r="B1433" s="61" t="s">
        <v>531</v>
      </c>
    </row>
    <row r="1434" ht="15.75" customHeight="1">
      <c r="A1434" s="146">
        <v>302277.0</v>
      </c>
      <c r="B1434" s="61" t="s">
        <v>531</v>
      </c>
    </row>
    <row r="1435" ht="15.75" customHeight="1">
      <c r="A1435" s="146">
        <v>305284.0</v>
      </c>
      <c r="B1435" s="61" t="s">
        <v>531</v>
      </c>
    </row>
    <row r="1436" ht="15.75" customHeight="1">
      <c r="A1436" s="146">
        <v>303744.0</v>
      </c>
      <c r="B1436" s="61" t="s">
        <v>531</v>
      </c>
    </row>
    <row r="1437" ht="15.75" customHeight="1">
      <c r="A1437" s="146">
        <v>306614.0</v>
      </c>
      <c r="B1437" s="61" t="s">
        <v>531</v>
      </c>
    </row>
    <row r="1438" ht="15.75" customHeight="1">
      <c r="A1438" s="146">
        <v>306678.0</v>
      </c>
      <c r="B1438" s="61" t="s">
        <v>531</v>
      </c>
    </row>
    <row r="1439" ht="15.75" customHeight="1">
      <c r="A1439" s="146">
        <v>303824.0</v>
      </c>
      <c r="B1439" s="61" t="s">
        <v>543</v>
      </c>
    </row>
    <row r="1440" ht="15.75" customHeight="1">
      <c r="A1440" s="146">
        <v>304713.0</v>
      </c>
      <c r="B1440" s="61" t="s">
        <v>531</v>
      </c>
    </row>
    <row r="1441" ht="15.75" customHeight="1">
      <c r="A1441" s="146">
        <v>306610.0</v>
      </c>
      <c r="B1441" s="61" t="s">
        <v>531</v>
      </c>
    </row>
    <row r="1442" ht="15.75" customHeight="1">
      <c r="A1442" s="146">
        <v>306694.0</v>
      </c>
      <c r="B1442" s="61" t="s">
        <v>531</v>
      </c>
    </row>
    <row r="1443" ht="15.75" customHeight="1">
      <c r="A1443" s="146">
        <v>303623.0</v>
      </c>
      <c r="B1443" s="61" t="s">
        <v>531</v>
      </c>
    </row>
    <row r="1444" ht="15.75" customHeight="1">
      <c r="A1444" s="146">
        <v>305636.0</v>
      </c>
      <c r="B1444" s="61" t="s">
        <v>531</v>
      </c>
    </row>
    <row r="1445" ht="15.75" customHeight="1">
      <c r="A1445" s="146">
        <v>306631.0</v>
      </c>
      <c r="B1445" s="61" t="s">
        <v>531</v>
      </c>
    </row>
    <row r="1446" ht="15.75" customHeight="1">
      <c r="A1446" s="146">
        <v>305917.0</v>
      </c>
      <c r="B1446" s="61" t="s">
        <v>531</v>
      </c>
    </row>
    <row r="1447" ht="15.75" customHeight="1">
      <c r="A1447" s="146">
        <v>303826.0</v>
      </c>
      <c r="B1447" s="61" t="s">
        <v>531</v>
      </c>
    </row>
    <row r="1448" ht="15.75" customHeight="1">
      <c r="A1448" s="146">
        <v>304535.0</v>
      </c>
      <c r="B1448" s="61" t="s">
        <v>531</v>
      </c>
    </row>
    <row r="1449" ht="15.75" customHeight="1">
      <c r="A1449" s="146">
        <v>306097.0</v>
      </c>
      <c r="B1449" s="61" t="s">
        <v>531</v>
      </c>
    </row>
    <row r="1450" ht="15.75" customHeight="1">
      <c r="A1450" s="146">
        <v>306254.0</v>
      </c>
      <c r="B1450" s="61" t="s">
        <v>531</v>
      </c>
    </row>
    <row r="1451" ht="15.75" customHeight="1">
      <c r="A1451" s="146">
        <v>306525.0</v>
      </c>
      <c r="B1451" s="61" t="s">
        <v>531</v>
      </c>
    </row>
    <row r="1452" ht="15.75" customHeight="1">
      <c r="A1452" s="146">
        <v>304932.0</v>
      </c>
      <c r="B1452" s="61" t="s">
        <v>531</v>
      </c>
    </row>
    <row r="1453" ht="15.75" customHeight="1">
      <c r="A1453" s="146">
        <v>305728.0</v>
      </c>
      <c r="B1453" s="61" t="s">
        <v>531</v>
      </c>
    </row>
    <row r="1454" ht="15.75" customHeight="1">
      <c r="A1454" s="146">
        <v>306253.0</v>
      </c>
      <c r="B1454" s="61" t="s">
        <v>531</v>
      </c>
    </row>
    <row r="1455" ht="15.75" customHeight="1">
      <c r="A1455" s="146">
        <v>304060.0</v>
      </c>
      <c r="B1455" s="61" t="s">
        <v>543</v>
      </c>
    </row>
    <row r="1456" ht="15.75" customHeight="1">
      <c r="A1456" s="146">
        <v>304780.0</v>
      </c>
      <c r="B1456" s="61" t="s">
        <v>531</v>
      </c>
    </row>
    <row r="1457" ht="15.75" customHeight="1">
      <c r="A1457" s="146">
        <v>306189.0</v>
      </c>
      <c r="B1457" s="61" t="s">
        <v>531</v>
      </c>
    </row>
    <row r="1458" ht="15.75" customHeight="1">
      <c r="A1458" s="146">
        <v>304574.0</v>
      </c>
      <c r="B1458" s="61" t="s">
        <v>531</v>
      </c>
    </row>
    <row r="1459" ht="15.75" customHeight="1">
      <c r="A1459" s="146">
        <v>307262.0</v>
      </c>
      <c r="B1459" s="61" t="s">
        <v>531</v>
      </c>
    </row>
    <row r="1460" ht="15.75" customHeight="1">
      <c r="A1460" s="146">
        <v>305289.0</v>
      </c>
      <c r="B1460" s="61" t="s">
        <v>531</v>
      </c>
    </row>
    <row r="1461" ht="15.75" customHeight="1">
      <c r="A1461" s="146">
        <v>305294.0</v>
      </c>
      <c r="B1461" s="61" t="s">
        <v>531</v>
      </c>
    </row>
    <row r="1462" ht="15.75" customHeight="1">
      <c r="A1462" s="146">
        <v>306597.0</v>
      </c>
      <c r="B1462" s="61" t="s">
        <v>531</v>
      </c>
    </row>
    <row r="1463" ht="15.75" customHeight="1">
      <c r="A1463" s="146">
        <v>303175.0</v>
      </c>
      <c r="B1463" s="61" t="s">
        <v>531</v>
      </c>
    </row>
    <row r="1464" ht="15.75" customHeight="1">
      <c r="A1464" s="146">
        <v>305283.0</v>
      </c>
      <c r="B1464" s="61" t="s">
        <v>531</v>
      </c>
    </row>
    <row r="1465" ht="15.75" customHeight="1">
      <c r="A1465" s="146">
        <v>304719.0</v>
      </c>
      <c r="B1465" s="61" t="s">
        <v>531</v>
      </c>
    </row>
    <row r="1466" ht="15.75" customHeight="1">
      <c r="A1466" s="146">
        <v>306691.0</v>
      </c>
      <c r="B1466" s="61" t="s">
        <v>531</v>
      </c>
    </row>
    <row r="1467" ht="15.75" customHeight="1">
      <c r="A1467" s="146">
        <v>304721.0</v>
      </c>
      <c r="B1467" s="61" t="s">
        <v>543</v>
      </c>
    </row>
    <row r="1468" ht="15.75" customHeight="1">
      <c r="A1468" s="146">
        <v>305118.0</v>
      </c>
      <c r="B1468" s="61" t="s">
        <v>531</v>
      </c>
    </row>
    <row r="1469" ht="15.75" customHeight="1">
      <c r="A1469" s="146">
        <v>306100.0</v>
      </c>
      <c r="B1469" s="61" t="s">
        <v>531</v>
      </c>
    </row>
    <row r="1470" ht="15.75" customHeight="1">
      <c r="A1470" s="146">
        <v>306523.0</v>
      </c>
      <c r="B1470" s="61" t="s">
        <v>531</v>
      </c>
    </row>
    <row r="1471" ht="15.75" customHeight="1">
      <c r="A1471" s="146">
        <v>305351.0</v>
      </c>
      <c r="B1471" s="61" t="s">
        <v>531</v>
      </c>
    </row>
    <row r="1472" ht="15.75" customHeight="1">
      <c r="A1472" s="146">
        <v>305322.0</v>
      </c>
      <c r="B1472" s="61" t="s">
        <v>531</v>
      </c>
    </row>
    <row r="1473" ht="15.75" customHeight="1">
      <c r="A1473" s="146">
        <v>302282.0</v>
      </c>
      <c r="B1473" s="61" t="s">
        <v>531</v>
      </c>
    </row>
    <row r="1474" ht="15.75" customHeight="1">
      <c r="A1474" s="146">
        <v>304882.0</v>
      </c>
      <c r="B1474" s="61" t="s">
        <v>531</v>
      </c>
    </row>
    <row r="1475" ht="15.75" customHeight="1">
      <c r="A1475" s="146">
        <v>306546.0</v>
      </c>
      <c r="B1475" s="61" t="s">
        <v>531</v>
      </c>
    </row>
    <row r="1476" ht="15.75" customHeight="1">
      <c r="A1476" s="146">
        <v>306188.0</v>
      </c>
      <c r="B1476" s="61" t="s">
        <v>531</v>
      </c>
    </row>
    <row r="1477" ht="15.75" customHeight="1">
      <c r="A1477" s="146">
        <v>305355.0</v>
      </c>
      <c r="B1477" s="61" t="s">
        <v>531</v>
      </c>
    </row>
    <row r="1478" ht="15.75" customHeight="1">
      <c r="A1478" s="146">
        <v>306707.0</v>
      </c>
      <c r="B1478" s="61" t="s">
        <v>531</v>
      </c>
    </row>
    <row r="1479" ht="15.75" customHeight="1">
      <c r="A1479" s="146">
        <v>303670.0</v>
      </c>
      <c r="B1479" s="61" t="s">
        <v>531</v>
      </c>
    </row>
    <row r="1480" ht="15.75" customHeight="1">
      <c r="A1480" s="146">
        <v>306689.0</v>
      </c>
      <c r="B1480" s="61" t="s">
        <v>531</v>
      </c>
    </row>
    <row r="1481" ht="15.75" customHeight="1">
      <c r="A1481" s="146">
        <v>302270.0</v>
      </c>
      <c r="B1481" s="61" t="s">
        <v>531</v>
      </c>
    </row>
    <row r="1482" ht="15.75" customHeight="1">
      <c r="A1482" s="146">
        <v>305269.0</v>
      </c>
      <c r="B1482" s="61" t="s">
        <v>531</v>
      </c>
    </row>
    <row r="1483" ht="15.75" customHeight="1">
      <c r="A1483" s="146">
        <v>306683.0</v>
      </c>
      <c r="B1483" s="61" t="s">
        <v>531</v>
      </c>
    </row>
    <row r="1484" ht="15.75" customHeight="1">
      <c r="A1484" s="146">
        <v>305288.0</v>
      </c>
      <c r="B1484" s="61" t="s">
        <v>531</v>
      </c>
    </row>
    <row r="1485" ht="15.75" customHeight="1">
      <c r="A1485" s="146">
        <v>305344.0</v>
      </c>
      <c r="B1485" s="61" t="s">
        <v>531</v>
      </c>
    </row>
    <row r="1486" ht="15.75" customHeight="1">
      <c r="A1486" s="146">
        <v>304501.0</v>
      </c>
      <c r="B1486" s="61" t="s">
        <v>531</v>
      </c>
    </row>
    <row r="1487" ht="15.75" customHeight="1">
      <c r="A1487" s="146">
        <v>307199.0</v>
      </c>
      <c r="B1487" s="61" t="s">
        <v>531</v>
      </c>
    </row>
    <row r="1488" ht="15.75" customHeight="1">
      <c r="A1488" s="146">
        <v>305932.0</v>
      </c>
      <c r="B1488" s="61" t="s">
        <v>531</v>
      </c>
    </row>
    <row r="1489" ht="15.75" customHeight="1">
      <c r="A1489" s="146">
        <v>306701.0</v>
      </c>
      <c r="B1489" s="61" t="s">
        <v>531</v>
      </c>
    </row>
    <row r="1490" ht="15.75" customHeight="1">
      <c r="A1490" s="146">
        <v>307164.0</v>
      </c>
      <c r="B1490" s="61" t="s">
        <v>531</v>
      </c>
    </row>
    <row r="1491" ht="15.75" customHeight="1">
      <c r="A1491" s="146">
        <v>306109.0</v>
      </c>
      <c r="B1491" s="61" t="s">
        <v>531</v>
      </c>
    </row>
    <row r="1492" ht="15.75" customHeight="1">
      <c r="A1492" s="146">
        <v>306713.0</v>
      </c>
      <c r="B1492" s="61" t="s">
        <v>531</v>
      </c>
    </row>
    <row r="1493" ht="15.75" customHeight="1">
      <c r="A1493" s="146">
        <v>305291.0</v>
      </c>
      <c r="B1493" s="61" t="s">
        <v>531</v>
      </c>
    </row>
    <row r="1494" ht="15.75" customHeight="1">
      <c r="A1494" s="146">
        <v>303944.0</v>
      </c>
      <c r="B1494" s="61" t="s">
        <v>531</v>
      </c>
    </row>
    <row r="1495" ht="15.75" customHeight="1">
      <c r="A1495" s="146">
        <v>303427.0</v>
      </c>
      <c r="B1495" s="61" t="s">
        <v>531</v>
      </c>
    </row>
    <row r="1496" ht="15.75" customHeight="1">
      <c r="A1496" s="146">
        <v>302292.0</v>
      </c>
      <c r="B1496" s="61" t="s">
        <v>538</v>
      </c>
    </row>
    <row r="1497" ht="15.75" customHeight="1">
      <c r="A1497" s="146">
        <v>305352.0</v>
      </c>
      <c r="B1497" s="61" t="s">
        <v>531</v>
      </c>
    </row>
    <row r="1498" ht="15.75" customHeight="1">
      <c r="A1498" s="146">
        <v>305142.0</v>
      </c>
      <c r="B1498" s="61" t="s">
        <v>531</v>
      </c>
    </row>
    <row r="1499" ht="15.75" customHeight="1">
      <c r="A1499" s="146">
        <v>306559.0</v>
      </c>
      <c r="B1499" s="61" t="s">
        <v>531</v>
      </c>
    </row>
    <row r="1500" ht="15.75" customHeight="1">
      <c r="A1500" s="146">
        <v>305302.0</v>
      </c>
      <c r="B1500" s="61" t="s">
        <v>531</v>
      </c>
    </row>
    <row r="1501" ht="15.75" customHeight="1">
      <c r="A1501" s="146">
        <v>306318.0</v>
      </c>
      <c r="B1501" s="61" t="s">
        <v>531</v>
      </c>
    </row>
    <row r="1502" ht="15.75" customHeight="1">
      <c r="A1502" s="146">
        <v>305339.0</v>
      </c>
      <c r="B1502" s="61" t="s">
        <v>531</v>
      </c>
    </row>
    <row r="1503" ht="15.75" customHeight="1">
      <c r="A1503" s="146">
        <v>305350.0</v>
      </c>
      <c r="B1503" s="61" t="s">
        <v>531</v>
      </c>
    </row>
    <row r="1504" ht="15.75" customHeight="1">
      <c r="A1504" s="146">
        <v>305319.0</v>
      </c>
      <c r="B1504" s="61" t="s">
        <v>531</v>
      </c>
    </row>
    <row r="1505" ht="15.75" customHeight="1">
      <c r="A1505" s="146">
        <v>306185.0</v>
      </c>
      <c r="B1505" s="61" t="s">
        <v>531</v>
      </c>
    </row>
    <row r="1506" ht="15.75" customHeight="1">
      <c r="A1506" s="146">
        <v>305264.0</v>
      </c>
      <c r="B1506" s="61" t="s">
        <v>531</v>
      </c>
    </row>
    <row r="1507" ht="15.75" customHeight="1">
      <c r="A1507" s="146">
        <v>302291.0</v>
      </c>
      <c r="B1507" s="61" t="s">
        <v>531</v>
      </c>
    </row>
    <row r="1508" ht="15.75" customHeight="1">
      <c r="A1508" s="146">
        <v>302354.0</v>
      </c>
      <c r="B1508" s="61" t="s">
        <v>531</v>
      </c>
    </row>
    <row r="1509" ht="15.75" customHeight="1">
      <c r="A1509" s="146">
        <v>290564.0</v>
      </c>
      <c r="B1509" s="61" t="s">
        <v>531</v>
      </c>
    </row>
    <row r="1510" ht="15.75" customHeight="1">
      <c r="A1510" s="146">
        <v>298789.0</v>
      </c>
      <c r="B1510" s="61" t="s">
        <v>531</v>
      </c>
    </row>
    <row r="1511" ht="15.75" customHeight="1">
      <c r="A1511" s="146">
        <v>298650.0</v>
      </c>
      <c r="B1511" s="61" t="s">
        <v>531</v>
      </c>
    </row>
    <row r="1512" ht="15.75" customHeight="1">
      <c r="A1512" s="146">
        <v>303176.0</v>
      </c>
      <c r="B1512" s="61" t="s">
        <v>509</v>
      </c>
    </row>
    <row r="1513" ht="15.75" customHeight="1">
      <c r="A1513" s="146">
        <v>303856.0</v>
      </c>
      <c r="B1513" s="61" t="s">
        <v>531</v>
      </c>
    </row>
    <row r="1514" ht="15.75" customHeight="1">
      <c r="A1514" s="146">
        <v>303853.0</v>
      </c>
      <c r="B1514" s="61" t="s">
        <v>531</v>
      </c>
    </row>
    <row r="1515" ht="15.75" customHeight="1">
      <c r="A1515" s="146">
        <v>303855.0</v>
      </c>
      <c r="B1515" s="61" t="s">
        <v>531</v>
      </c>
    </row>
    <row r="1516" ht="15.75" customHeight="1">
      <c r="A1516" s="146">
        <v>303854.0</v>
      </c>
      <c r="B1516" s="61" t="s">
        <v>509</v>
      </c>
    </row>
    <row r="1517" ht="15.75" customHeight="1">
      <c r="A1517" s="146">
        <v>303888.0</v>
      </c>
      <c r="B1517" s="61" t="s">
        <v>531</v>
      </c>
    </row>
    <row r="1518" ht="15.75" customHeight="1">
      <c r="A1518" s="146">
        <v>303432.0</v>
      </c>
      <c r="B1518" s="61" t="s">
        <v>511</v>
      </c>
    </row>
    <row r="1519" ht="15.75" customHeight="1">
      <c r="A1519" s="146">
        <v>303633.0</v>
      </c>
      <c r="B1519" s="61" t="s">
        <v>538</v>
      </c>
    </row>
    <row r="1520" ht="15.75" customHeight="1">
      <c r="A1520" s="146">
        <v>301355.0</v>
      </c>
      <c r="B1520" s="61" t="s">
        <v>531</v>
      </c>
    </row>
    <row r="1521" ht="15.75" customHeight="1">
      <c r="A1521" s="146">
        <v>286039.0</v>
      </c>
      <c r="B1521" s="61" t="s">
        <v>531</v>
      </c>
    </row>
    <row r="1522" ht="15.75" customHeight="1">
      <c r="A1522" s="146">
        <v>215206.0</v>
      </c>
      <c r="B1522" s="61" t="s">
        <v>531</v>
      </c>
    </row>
    <row r="1523" ht="15.75" customHeight="1">
      <c r="A1523" s="146">
        <v>215404.0</v>
      </c>
      <c r="B1523" s="61" t="s">
        <v>531</v>
      </c>
    </row>
    <row r="1524" ht="15.75" customHeight="1">
      <c r="A1524" s="146">
        <v>274639.0</v>
      </c>
      <c r="B1524" s="61" t="s">
        <v>509</v>
      </c>
    </row>
    <row r="1525" ht="15.75" customHeight="1">
      <c r="A1525" s="146">
        <v>209856.0</v>
      </c>
      <c r="B1525" s="61" t="s">
        <v>538</v>
      </c>
    </row>
    <row r="1526" ht="15.75" customHeight="1">
      <c r="A1526" s="146">
        <v>217307.0</v>
      </c>
      <c r="B1526" s="61" t="s">
        <v>543</v>
      </c>
    </row>
    <row r="1527" ht="15.75" customHeight="1">
      <c r="A1527" s="146">
        <v>209878.0</v>
      </c>
      <c r="B1527" s="61" t="s">
        <v>531</v>
      </c>
    </row>
    <row r="1528" ht="15.75" customHeight="1">
      <c r="A1528" s="146">
        <v>238398.0</v>
      </c>
      <c r="B1528" s="61" t="s">
        <v>531</v>
      </c>
    </row>
    <row r="1529" ht="15.75" customHeight="1">
      <c r="A1529" s="146">
        <v>239291.0</v>
      </c>
      <c r="B1529" s="61" t="s">
        <v>531</v>
      </c>
    </row>
    <row r="1530" ht="15.75" customHeight="1">
      <c r="A1530" s="146">
        <v>239500.0</v>
      </c>
      <c r="B1530" s="61" t="s">
        <v>531</v>
      </c>
    </row>
    <row r="1531" ht="15.75" customHeight="1">
      <c r="A1531" s="146">
        <v>205792.0</v>
      </c>
      <c r="B1531" s="61" t="s">
        <v>538</v>
      </c>
    </row>
    <row r="1532" ht="15.75" customHeight="1">
      <c r="A1532" s="146">
        <v>227097.0</v>
      </c>
      <c r="B1532" s="61" t="s">
        <v>531</v>
      </c>
    </row>
    <row r="1533" ht="15.75" customHeight="1">
      <c r="A1533" s="146">
        <v>234613.0</v>
      </c>
      <c r="B1533" s="61" t="s">
        <v>538</v>
      </c>
    </row>
    <row r="1534" ht="15.75" customHeight="1">
      <c r="A1534" s="146">
        <v>241599.0</v>
      </c>
      <c r="B1534" s="61" t="s">
        <v>531</v>
      </c>
    </row>
    <row r="1535" ht="15.75" customHeight="1">
      <c r="A1535" s="146">
        <v>237859.0</v>
      </c>
      <c r="B1535" s="61" t="s">
        <v>531</v>
      </c>
    </row>
    <row r="1536" ht="15.75" customHeight="1">
      <c r="A1536" s="146">
        <v>238867.0</v>
      </c>
      <c r="B1536" s="61" t="s">
        <v>531</v>
      </c>
    </row>
    <row r="1537" ht="15.75" customHeight="1">
      <c r="A1537" s="146">
        <v>222528.0</v>
      </c>
      <c r="B1537" s="61" t="s">
        <v>531</v>
      </c>
    </row>
    <row r="1538" ht="15.75" customHeight="1">
      <c r="A1538" s="146">
        <v>224696.0</v>
      </c>
      <c r="B1538" s="61" t="s">
        <v>531</v>
      </c>
    </row>
    <row r="1539" ht="15.75" customHeight="1">
      <c r="A1539" s="146">
        <v>245059.0</v>
      </c>
      <c r="B1539" s="61" t="s">
        <v>531</v>
      </c>
    </row>
    <row r="1540" ht="15.75" customHeight="1">
      <c r="A1540" s="146">
        <v>244585.0</v>
      </c>
      <c r="B1540" s="61" t="s">
        <v>531</v>
      </c>
    </row>
    <row r="1541" ht="15.75" customHeight="1">
      <c r="A1541" s="146">
        <v>273346.0</v>
      </c>
      <c r="B1541" s="61" t="s">
        <v>534</v>
      </c>
    </row>
    <row r="1542" ht="15.75" customHeight="1">
      <c r="A1542" s="146">
        <v>236986.0</v>
      </c>
      <c r="B1542" s="61" t="s">
        <v>531</v>
      </c>
    </row>
    <row r="1543" ht="15.75" customHeight="1">
      <c r="A1543" s="146">
        <v>215204.0</v>
      </c>
      <c r="B1543" s="61" t="s">
        <v>511</v>
      </c>
    </row>
    <row r="1544" ht="15.75" customHeight="1">
      <c r="A1544" s="146">
        <v>214615.0</v>
      </c>
      <c r="B1544" s="61" t="s">
        <v>531</v>
      </c>
    </row>
    <row r="1545" ht="15.75" customHeight="1">
      <c r="A1545" s="146">
        <v>214682.0</v>
      </c>
      <c r="B1545" s="61" t="s">
        <v>538</v>
      </c>
    </row>
    <row r="1546" ht="15.75" customHeight="1">
      <c r="A1546" s="146">
        <v>243433.0</v>
      </c>
      <c r="B1546" s="61" t="s">
        <v>531</v>
      </c>
    </row>
    <row r="1547" ht="15.75" customHeight="1">
      <c r="A1547" s="146">
        <v>239818.0</v>
      </c>
      <c r="B1547" s="61" t="s">
        <v>534</v>
      </c>
    </row>
    <row r="1548" ht="15.75" customHeight="1">
      <c r="A1548" s="146">
        <v>271733.0</v>
      </c>
      <c r="B1548" s="61" t="s">
        <v>531</v>
      </c>
    </row>
    <row r="1549" ht="15.75" customHeight="1">
      <c r="A1549" s="146">
        <v>238896.0</v>
      </c>
      <c r="B1549" s="61" t="s">
        <v>534</v>
      </c>
    </row>
    <row r="1550" ht="15.75" customHeight="1">
      <c r="A1550" s="146">
        <v>239056.0</v>
      </c>
      <c r="B1550" s="61" t="s">
        <v>531</v>
      </c>
    </row>
    <row r="1551" ht="15.75" customHeight="1">
      <c r="A1551" s="146">
        <v>238244.0</v>
      </c>
      <c r="B1551" s="61" t="s">
        <v>531</v>
      </c>
    </row>
    <row r="1552" ht="15.75" customHeight="1">
      <c r="A1552" s="146">
        <v>216879.0</v>
      </c>
      <c r="B1552" s="61" t="s">
        <v>534</v>
      </c>
    </row>
    <row r="1553" ht="15.75" customHeight="1">
      <c r="A1553" s="146">
        <v>233807.0</v>
      </c>
      <c r="B1553" s="61" t="s">
        <v>531</v>
      </c>
    </row>
    <row r="1554" ht="15.75" customHeight="1">
      <c r="A1554" s="146">
        <v>271727.0</v>
      </c>
      <c r="B1554" s="61" t="s">
        <v>511</v>
      </c>
    </row>
    <row r="1555" ht="15.75" customHeight="1">
      <c r="A1555" s="146">
        <v>270168.0</v>
      </c>
      <c r="B1555" s="61" t="s">
        <v>534</v>
      </c>
    </row>
    <row r="1556" ht="15.75" customHeight="1">
      <c r="A1556" s="146">
        <v>207297.0</v>
      </c>
      <c r="B1556" s="61" t="s">
        <v>534</v>
      </c>
    </row>
    <row r="1557" ht="15.75" customHeight="1">
      <c r="A1557" s="146">
        <v>240480.0</v>
      </c>
      <c r="B1557" s="61" t="s">
        <v>531</v>
      </c>
    </row>
    <row r="1558" ht="15.75" customHeight="1">
      <c r="A1558" s="146">
        <v>271729.0</v>
      </c>
      <c r="B1558" s="61" t="s">
        <v>538</v>
      </c>
    </row>
    <row r="1559" ht="15.75" customHeight="1">
      <c r="A1559" s="146">
        <v>270190.0</v>
      </c>
      <c r="B1559" s="61" t="s">
        <v>531</v>
      </c>
    </row>
    <row r="1560" ht="15.75" customHeight="1">
      <c r="A1560" s="146">
        <v>268513.0</v>
      </c>
      <c r="B1560" s="61" t="s">
        <v>531</v>
      </c>
    </row>
    <row r="1561" ht="15.75" customHeight="1">
      <c r="A1561" s="146">
        <v>183914.0</v>
      </c>
      <c r="B1561" s="61" t="s">
        <v>531</v>
      </c>
    </row>
    <row r="1562" ht="15.75" customHeight="1">
      <c r="A1562" s="146">
        <v>226708.0</v>
      </c>
      <c r="B1562" s="61" t="s">
        <v>531</v>
      </c>
    </row>
    <row r="1563" ht="15.75" customHeight="1">
      <c r="A1563" s="146">
        <v>239774.0</v>
      </c>
      <c r="B1563" s="61" t="s">
        <v>531</v>
      </c>
    </row>
    <row r="1564" ht="15.75" customHeight="1">
      <c r="A1564" s="146">
        <v>233817.0</v>
      </c>
      <c r="B1564" s="61" t="s">
        <v>538</v>
      </c>
    </row>
    <row r="1565" ht="15.75" customHeight="1">
      <c r="A1565" s="146">
        <v>271688.0</v>
      </c>
      <c r="B1565" s="61" t="s">
        <v>531</v>
      </c>
    </row>
    <row r="1566" ht="15.75" customHeight="1">
      <c r="A1566" s="146">
        <v>216254.0</v>
      </c>
      <c r="B1566" s="61" t="s">
        <v>538</v>
      </c>
    </row>
    <row r="1567" ht="15.75" customHeight="1">
      <c r="A1567" s="146">
        <v>210854.0</v>
      </c>
      <c r="B1567" s="61" t="s">
        <v>532</v>
      </c>
    </row>
    <row r="1568" ht="15.75" customHeight="1">
      <c r="A1568" s="146">
        <v>304760.0</v>
      </c>
      <c r="B1568" s="61" t="s">
        <v>531</v>
      </c>
    </row>
    <row r="1569" ht="15.75" customHeight="1">
      <c r="A1569" s="146">
        <v>304830.0</v>
      </c>
      <c r="B1569" s="61" t="s">
        <v>531</v>
      </c>
    </row>
    <row r="1570" ht="15.75" customHeight="1">
      <c r="A1570" s="146">
        <v>275963.0</v>
      </c>
      <c r="B1570" s="61" t="s">
        <v>538</v>
      </c>
    </row>
    <row r="1571" ht="15.75" customHeight="1">
      <c r="A1571" s="146">
        <v>307176.0</v>
      </c>
      <c r="B1571" s="61" t="s">
        <v>531</v>
      </c>
    </row>
    <row r="1572" ht="15.75" customHeight="1">
      <c r="A1572" s="146">
        <v>307126.0</v>
      </c>
      <c r="B1572" s="61" t="s">
        <v>531</v>
      </c>
    </row>
    <row r="1573" ht="15.75" customHeight="1">
      <c r="A1573" s="146">
        <v>306842.0</v>
      </c>
      <c r="B1573" s="61" t="s">
        <v>531</v>
      </c>
    </row>
    <row r="1574" ht="15.75" customHeight="1">
      <c r="A1574" s="146">
        <v>280057.0</v>
      </c>
      <c r="B1574" s="61" t="s">
        <v>538</v>
      </c>
    </row>
    <row r="1575" ht="15.75" customHeight="1">
      <c r="A1575" s="146">
        <v>306831.0</v>
      </c>
      <c r="B1575" s="61" t="s">
        <v>531</v>
      </c>
    </row>
    <row r="1576" ht="15.75" customHeight="1">
      <c r="A1576" s="146">
        <v>306815.0</v>
      </c>
      <c r="B1576" s="61" t="s">
        <v>531</v>
      </c>
    </row>
    <row r="1577" ht="15.75" customHeight="1">
      <c r="A1577" s="146">
        <v>306827.0</v>
      </c>
      <c r="B1577" s="61" t="s">
        <v>531</v>
      </c>
    </row>
    <row r="1578" ht="15.75" customHeight="1">
      <c r="A1578" s="146">
        <v>306845.0</v>
      </c>
      <c r="B1578" s="61" t="s">
        <v>531</v>
      </c>
    </row>
    <row r="1579" ht="15.75" customHeight="1">
      <c r="A1579" s="146">
        <v>306778.0</v>
      </c>
      <c r="B1579" s="61" t="s">
        <v>531</v>
      </c>
    </row>
    <row r="1580" ht="15.75" customHeight="1">
      <c r="A1580" s="146">
        <v>306809.0</v>
      </c>
      <c r="B1580" s="61" t="s">
        <v>531</v>
      </c>
    </row>
    <row r="1581" ht="15.75" customHeight="1">
      <c r="A1581" s="146">
        <v>306850.0</v>
      </c>
      <c r="B1581" s="61" t="s">
        <v>531</v>
      </c>
    </row>
    <row r="1582" ht="15.75" customHeight="1">
      <c r="A1582" s="146">
        <v>306834.0</v>
      </c>
      <c r="B1582" s="61" t="s">
        <v>531</v>
      </c>
    </row>
    <row r="1583" ht="15.75" customHeight="1">
      <c r="A1583" s="146">
        <v>306947.0</v>
      </c>
      <c r="B1583" s="61" t="s">
        <v>531</v>
      </c>
    </row>
    <row r="1584" ht="15.75" customHeight="1">
      <c r="A1584" s="146">
        <v>304192.0</v>
      </c>
      <c r="B1584" s="61" t="s">
        <v>531</v>
      </c>
    </row>
    <row r="1585" ht="15.75" customHeight="1">
      <c r="A1585" s="146">
        <v>306925.0</v>
      </c>
      <c r="B1585" s="61" t="s">
        <v>531</v>
      </c>
    </row>
    <row r="1586" ht="15.75" customHeight="1">
      <c r="A1586" s="146">
        <v>274785.0</v>
      </c>
      <c r="B1586" s="61" t="s">
        <v>531</v>
      </c>
    </row>
    <row r="1587" ht="15.75" customHeight="1">
      <c r="A1587" s="146">
        <v>306927.0</v>
      </c>
      <c r="B1587" s="61" t="s">
        <v>531</v>
      </c>
    </row>
    <row r="1588" ht="15.75" customHeight="1">
      <c r="A1588" s="65" t="s">
        <v>703</v>
      </c>
      <c r="B1588" s="61" t="s">
        <v>531</v>
      </c>
    </row>
    <row r="1589" ht="15.75" customHeight="1">
      <c r="A1589" s="65" t="s">
        <v>704</v>
      </c>
      <c r="B1589" s="61" t="s">
        <v>511</v>
      </c>
    </row>
    <row r="1590" ht="15.75" customHeight="1">
      <c r="A1590" s="65" t="s">
        <v>705</v>
      </c>
      <c r="B1590" s="61" t="s">
        <v>531</v>
      </c>
    </row>
    <row r="1591" ht="15.75" customHeight="1">
      <c r="A1591" s="65" t="s">
        <v>706</v>
      </c>
      <c r="B1591" s="61" t="s">
        <v>531</v>
      </c>
    </row>
    <row r="1592" ht="15.75" customHeight="1">
      <c r="A1592" s="146">
        <v>276159.0</v>
      </c>
      <c r="B1592" s="61" t="s">
        <v>531</v>
      </c>
    </row>
    <row r="1593" ht="15.75" customHeight="1">
      <c r="A1593" s="146">
        <v>290446.0</v>
      </c>
      <c r="B1593" s="61" t="s">
        <v>531</v>
      </c>
    </row>
    <row r="1594" ht="15.75" customHeight="1">
      <c r="A1594" s="146">
        <v>9.100656204E9</v>
      </c>
      <c r="B1594" s="61" t="s">
        <v>511</v>
      </c>
    </row>
    <row r="1595" ht="15.75" customHeight="1">
      <c r="A1595" s="146">
        <v>269943.0</v>
      </c>
      <c r="B1595" s="61" t="s">
        <v>531</v>
      </c>
    </row>
    <row r="1596" ht="15.75" customHeight="1">
      <c r="A1596" s="146">
        <v>294084.0</v>
      </c>
      <c r="B1596" s="61" t="s">
        <v>531</v>
      </c>
    </row>
    <row r="1597" ht="15.75" customHeight="1">
      <c r="A1597" s="146">
        <v>303852.0</v>
      </c>
      <c r="B1597" s="61" t="s">
        <v>531</v>
      </c>
    </row>
    <row r="1598" ht="15.75" customHeight="1">
      <c r="A1598" s="146">
        <v>304174.0</v>
      </c>
      <c r="B1598" s="61" t="s">
        <v>531</v>
      </c>
    </row>
    <row r="1599" ht="15.75" customHeight="1">
      <c r="A1599" s="146">
        <v>281444.0</v>
      </c>
      <c r="B1599" s="61" t="s">
        <v>531</v>
      </c>
    </row>
    <row r="1600" ht="15.75" customHeight="1">
      <c r="A1600" s="65" t="s">
        <v>707</v>
      </c>
      <c r="B1600" s="61" t="s">
        <v>531</v>
      </c>
    </row>
    <row r="1601" ht="15.75" customHeight="1">
      <c r="A1601" s="65" t="s">
        <v>708</v>
      </c>
      <c r="B1601" s="61" t="s">
        <v>531</v>
      </c>
    </row>
    <row r="1602" ht="15.75" customHeight="1">
      <c r="A1602" s="146">
        <v>2540.0</v>
      </c>
      <c r="B1602" s="61" t="s">
        <v>538</v>
      </c>
    </row>
    <row r="1603" ht="15.75" customHeight="1">
      <c r="A1603" s="65" t="s">
        <v>709</v>
      </c>
      <c r="B1603" s="61" t="s">
        <v>531</v>
      </c>
    </row>
    <row r="1604" ht="15.75" customHeight="1">
      <c r="A1604" s="65" t="s">
        <v>710</v>
      </c>
      <c r="B1604" s="61" t="s">
        <v>531</v>
      </c>
    </row>
    <row r="1605" ht="15.75" customHeight="1">
      <c r="A1605" s="65" t="s">
        <v>711</v>
      </c>
      <c r="B1605" s="61" t="s">
        <v>531</v>
      </c>
    </row>
    <row r="1606" ht="15.75" customHeight="1">
      <c r="A1606" s="65" t="s">
        <v>712</v>
      </c>
      <c r="B1606" s="61" t="s">
        <v>531</v>
      </c>
    </row>
    <row r="1607" ht="15.75" customHeight="1">
      <c r="A1607" s="65" t="s">
        <v>713</v>
      </c>
      <c r="B1607" s="61" t="s">
        <v>531</v>
      </c>
    </row>
    <row r="1608" ht="15.75" customHeight="1">
      <c r="A1608" s="65" t="s">
        <v>714</v>
      </c>
      <c r="B1608" s="61" t="s">
        <v>531</v>
      </c>
    </row>
    <row r="1609" ht="15.75" customHeight="1">
      <c r="A1609" s="65" t="s">
        <v>715</v>
      </c>
      <c r="B1609" s="61" t="s">
        <v>531</v>
      </c>
    </row>
    <row r="1610" ht="15.75" customHeight="1">
      <c r="A1610" s="65" t="s">
        <v>716</v>
      </c>
      <c r="B1610" s="61" t="s">
        <v>531</v>
      </c>
    </row>
    <row r="1611" ht="15.75" customHeight="1">
      <c r="A1611" s="146">
        <v>262773.0</v>
      </c>
      <c r="B1611" s="61" t="s">
        <v>717</v>
      </c>
    </row>
    <row r="1612" ht="15.75" customHeight="1">
      <c r="A1612" s="146">
        <v>307366.0</v>
      </c>
      <c r="B1612" s="61" t="s">
        <v>531</v>
      </c>
    </row>
    <row r="1613" ht="15.75" customHeight="1">
      <c r="A1613" s="146">
        <v>233861.0</v>
      </c>
      <c r="B1613" s="61" t="s">
        <v>531</v>
      </c>
    </row>
    <row r="1614" ht="15.75" customHeight="1">
      <c r="A1614" s="146">
        <v>307382.0</v>
      </c>
      <c r="B1614" s="61" t="s">
        <v>531</v>
      </c>
    </row>
    <row r="1615" ht="15.75" customHeight="1">
      <c r="A1615" s="146">
        <v>307384.0</v>
      </c>
      <c r="B1615" s="61" t="s">
        <v>531</v>
      </c>
    </row>
    <row r="1616" ht="15.75" customHeight="1">
      <c r="A1616" s="146">
        <v>307385.0</v>
      </c>
      <c r="B1616" s="61" t="s">
        <v>531</v>
      </c>
    </row>
    <row r="1617" ht="15.75" customHeight="1">
      <c r="A1617" s="146">
        <v>307386.0</v>
      </c>
      <c r="B1617" s="61" t="s">
        <v>531</v>
      </c>
    </row>
    <row r="1618" ht="15.75" customHeight="1">
      <c r="A1618" s="146">
        <v>246869.0</v>
      </c>
      <c r="B1618" s="61" t="s">
        <v>531</v>
      </c>
    </row>
    <row r="1619" ht="15.75" customHeight="1">
      <c r="A1619" s="146">
        <v>245326.0</v>
      </c>
      <c r="B1619" s="61" t="s">
        <v>534</v>
      </c>
    </row>
    <row r="1620" ht="15.75" customHeight="1">
      <c r="A1620" s="146">
        <v>275115.0</v>
      </c>
      <c r="B1620" s="61" t="s">
        <v>531</v>
      </c>
    </row>
    <row r="1621" ht="15.75" customHeight="1">
      <c r="A1621" s="146">
        <v>245553.0</v>
      </c>
      <c r="B1621" s="61" t="s">
        <v>509</v>
      </c>
    </row>
    <row r="1622" ht="15.75" customHeight="1">
      <c r="A1622" s="146">
        <v>272708.0</v>
      </c>
      <c r="B1622" s="61" t="s">
        <v>531</v>
      </c>
    </row>
    <row r="1623" ht="15.75" customHeight="1">
      <c r="A1623" s="146">
        <v>246294.0</v>
      </c>
      <c r="B1623" s="61" t="s">
        <v>531</v>
      </c>
    </row>
    <row r="1624" ht="15.75" customHeight="1">
      <c r="A1624" s="146">
        <v>275114.0</v>
      </c>
      <c r="B1624" s="61" t="s">
        <v>531</v>
      </c>
    </row>
    <row r="1625" ht="15.75" customHeight="1">
      <c r="A1625" s="146">
        <v>246873.0</v>
      </c>
      <c r="B1625" s="61" t="s">
        <v>534</v>
      </c>
    </row>
    <row r="1626" ht="15.75" customHeight="1">
      <c r="A1626" s="146">
        <v>307450.0</v>
      </c>
      <c r="B1626" s="61" t="s">
        <v>531</v>
      </c>
    </row>
    <row r="1627" ht="15.75" customHeight="1">
      <c r="A1627" s="146">
        <v>306337.0</v>
      </c>
      <c r="B1627" s="61" t="s">
        <v>531</v>
      </c>
    </row>
    <row r="1628" ht="15.75" customHeight="1">
      <c r="A1628" s="146">
        <v>307055.0</v>
      </c>
      <c r="B1628" s="61" t="s">
        <v>511</v>
      </c>
    </row>
    <row r="1629" ht="15.75" customHeight="1">
      <c r="A1629" s="146">
        <v>307933.0</v>
      </c>
      <c r="B1629" s="61" t="s">
        <v>531</v>
      </c>
    </row>
    <row r="1630" ht="15.75" customHeight="1">
      <c r="A1630" s="146">
        <v>307928.0</v>
      </c>
      <c r="B1630" s="61" t="s">
        <v>531</v>
      </c>
    </row>
    <row r="1631" ht="15.75" customHeight="1">
      <c r="A1631" s="146">
        <v>308930.0</v>
      </c>
      <c r="B1631" s="61" t="s">
        <v>531</v>
      </c>
    </row>
    <row r="1632" ht="15.75" customHeight="1">
      <c r="A1632" s="146">
        <v>307774.0</v>
      </c>
      <c r="B1632" s="61" t="s">
        <v>531</v>
      </c>
    </row>
    <row r="1633" ht="15.75" customHeight="1">
      <c r="A1633" s="146">
        <v>305573.0</v>
      </c>
      <c r="B1633" s="61" t="s">
        <v>531</v>
      </c>
    </row>
    <row r="1634" ht="15.75" customHeight="1">
      <c r="A1634" s="146">
        <v>307846.0</v>
      </c>
      <c r="B1634" s="61" t="s">
        <v>531</v>
      </c>
    </row>
    <row r="1635" ht="15.75" customHeight="1">
      <c r="A1635" s="146">
        <v>308474.0</v>
      </c>
      <c r="B1635" s="61" t="s">
        <v>531</v>
      </c>
    </row>
    <row r="1636" ht="15.75" customHeight="1">
      <c r="A1636" s="146">
        <v>306696.0</v>
      </c>
      <c r="B1636" s="61" t="s">
        <v>531</v>
      </c>
    </row>
    <row r="1637" ht="15.75" customHeight="1">
      <c r="A1637" s="146">
        <v>306700.0</v>
      </c>
      <c r="B1637" s="61" t="s">
        <v>531</v>
      </c>
    </row>
    <row r="1638" ht="15.75" customHeight="1">
      <c r="A1638" s="146">
        <v>307032.0</v>
      </c>
      <c r="B1638" s="61" t="s">
        <v>531</v>
      </c>
    </row>
    <row r="1639" ht="15.75" customHeight="1">
      <c r="A1639" s="146">
        <v>307904.0</v>
      </c>
      <c r="B1639" s="61" t="s">
        <v>531</v>
      </c>
    </row>
    <row r="1640" ht="15.75" customHeight="1">
      <c r="A1640" s="146">
        <v>307776.0</v>
      </c>
      <c r="B1640" s="61" t="s">
        <v>531</v>
      </c>
    </row>
    <row r="1641" ht="15.75" customHeight="1">
      <c r="A1641" s="146">
        <v>307771.0</v>
      </c>
      <c r="B1641" s="61" t="s">
        <v>543</v>
      </c>
    </row>
    <row r="1642" ht="15.75" customHeight="1">
      <c r="A1642" s="146">
        <v>308475.0</v>
      </c>
      <c r="B1642" s="61" t="s">
        <v>531</v>
      </c>
    </row>
    <row r="1643" ht="15.75" customHeight="1">
      <c r="A1643" s="146">
        <v>305579.0</v>
      </c>
      <c r="B1643" s="61" t="s">
        <v>531</v>
      </c>
    </row>
    <row r="1644" ht="15.75" customHeight="1">
      <c r="A1644" s="146">
        <v>305577.0</v>
      </c>
      <c r="B1644" s="61" t="s">
        <v>531</v>
      </c>
    </row>
    <row r="1645" ht="15.75" customHeight="1">
      <c r="A1645" s="146">
        <v>308850.0</v>
      </c>
      <c r="B1645" s="61" t="s">
        <v>531</v>
      </c>
    </row>
    <row r="1646" ht="15.75" customHeight="1">
      <c r="A1646" s="146">
        <v>308807.0</v>
      </c>
      <c r="B1646" s="61" t="s">
        <v>531</v>
      </c>
    </row>
    <row r="1647" ht="15.75" customHeight="1">
      <c r="A1647" s="146">
        <v>307847.0</v>
      </c>
      <c r="B1647" s="61" t="s">
        <v>531</v>
      </c>
    </row>
    <row r="1648" ht="15.75" customHeight="1">
      <c r="A1648" s="146">
        <v>308599.0</v>
      </c>
      <c r="B1648" s="61" t="s">
        <v>531</v>
      </c>
    </row>
    <row r="1649" ht="15.75" customHeight="1">
      <c r="A1649" s="146">
        <v>308591.0</v>
      </c>
      <c r="B1649" s="61" t="s">
        <v>531</v>
      </c>
    </row>
    <row r="1650" ht="15.75" customHeight="1">
      <c r="A1650" s="146">
        <v>308364.0</v>
      </c>
      <c r="B1650" s="61" t="s">
        <v>531</v>
      </c>
    </row>
    <row r="1651" ht="15.75" customHeight="1">
      <c r="A1651" s="146">
        <v>308366.0</v>
      </c>
      <c r="B1651" s="61" t="s">
        <v>531</v>
      </c>
    </row>
    <row r="1652" ht="15.75" customHeight="1">
      <c r="A1652" s="146">
        <v>306316.0</v>
      </c>
      <c r="B1652" s="61" t="s">
        <v>531</v>
      </c>
    </row>
    <row r="1653" ht="15.75" customHeight="1">
      <c r="A1653" s="146">
        <v>307775.0</v>
      </c>
      <c r="B1653" s="61" t="s">
        <v>531</v>
      </c>
    </row>
    <row r="1654" ht="15.75" customHeight="1">
      <c r="A1654" s="146">
        <v>308589.0</v>
      </c>
      <c r="B1654" s="61" t="s">
        <v>531</v>
      </c>
    </row>
    <row r="1655" ht="15.75" customHeight="1">
      <c r="A1655" s="146">
        <v>307342.0</v>
      </c>
      <c r="B1655" s="61" t="s">
        <v>531</v>
      </c>
    </row>
    <row r="1656" ht="15.75" customHeight="1">
      <c r="A1656" s="146">
        <v>307498.0</v>
      </c>
      <c r="B1656" s="61" t="s">
        <v>531</v>
      </c>
    </row>
    <row r="1657" ht="15.75" customHeight="1">
      <c r="A1657" s="146">
        <v>307838.0</v>
      </c>
      <c r="B1657" s="61" t="s">
        <v>531</v>
      </c>
    </row>
    <row r="1658" ht="15.75" customHeight="1">
      <c r="A1658" s="146">
        <v>308801.0</v>
      </c>
      <c r="B1658" s="61" t="s">
        <v>531</v>
      </c>
    </row>
    <row r="1659" ht="15.75" customHeight="1">
      <c r="A1659" s="146">
        <v>308869.0</v>
      </c>
      <c r="B1659" s="61" t="s">
        <v>531</v>
      </c>
    </row>
    <row r="1660" ht="15.75" customHeight="1">
      <c r="A1660" s="146">
        <v>306703.0</v>
      </c>
      <c r="B1660" s="61" t="s">
        <v>531</v>
      </c>
    </row>
    <row r="1661" ht="15.75" customHeight="1">
      <c r="A1661" s="146">
        <v>308108.0</v>
      </c>
      <c r="B1661" s="61" t="s">
        <v>531</v>
      </c>
    </row>
    <row r="1662" ht="15.75" customHeight="1">
      <c r="A1662" s="146">
        <v>307930.0</v>
      </c>
      <c r="B1662" s="61" t="s">
        <v>531</v>
      </c>
    </row>
    <row r="1663" ht="15.75" customHeight="1">
      <c r="A1663" s="146">
        <v>306098.0</v>
      </c>
      <c r="B1663" s="61" t="s">
        <v>531</v>
      </c>
    </row>
    <row r="1664" ht="15.75" customHeight="1">
      <c r="A1664" s="146">
        <v>308829.0</v>
      </c>
      <c r="B1664" s="61" t="s">
        <v>531</v>
      </c>
    </row>
    <row r="1665" ht="15.75" customHeight="1">
      <c r="A1665" s="146">
        <v>306706.0</v>
      </c>
      <c r="B1665" s="61" t="s">
        <v>531</v>
      </c>
    </row>
    <row r="1666" ht="15.75" customHeight="1">
      <c r="A1666" s="146">
        <v>305360.0</v>
      </c>
      <c r="B1666" s="61" t="s">
        <v>509</v>
      </c>
    </row>
    <row r="1667" ht="15.75" customHeight="1">
      <c r="A1667" s="146">
        <v>307514.0</v>
      </c>
      <c r="B1667" s="61" t="s">
        <v>531</v>
      </c>
    </row>
    <row r="1668" ht="15.75" customHeight="1">
      <c r="A1668" s="146">
        <v>308009.0</v>
      </c>
      <c r="B1668" s="61" t="s">
        <v>511</v>
      </c>
    </row>
    <row r="1669" ht="15.75" customHeight="1">
      <c r="A1669" s="146">
        <v>307448.0</v>
      </c>
      <c r="B1669" s="61" t="s">
        <v>531</v>
      </c>
    </row>
    <row r="1670" ht="15.75" customHeight="1">
      <c r="A1670" s="146">
        <v>306537.0</v>
      </c>
      <c r="B1670" s="61" t="s">
        <v>531</v>
      </c>
    </row>
    <row r="1671" ht="15.75" customHeight="1">
      <c r="A1671" s="146">
        <v>307505.0</v>
      </c>
      <c r="B1671" s="61" t="s">
        <v>534</v>
      </c>
    </row>
    <row r="1672" ht="15.75" customHeight="1">
      <c r="A1672" s="146">
        <v>308600.0</v>
      </c>
      <c r="B1672" s="61" t="s">
        <v>531</v>
      </c>
    </row>
    <row r="1673" ht="15.75" customHeight="1">
      <c r="A1673" s="146">
        <v>307936.0</v>
      </c>
      <c r="B1673" s="61" t="s">
        <v>531</v>
      </c>
    </row>
    <row r="1674" ht="15.75" customHeight="1">
      <c r="A1674" s="146">
        <v>308871.0</v>
      </c>
      <c r="B1674" s="61" t="s">
        <v>511</v>
      </c>
    </row>
    <row r="1675" ht="15.75" customHeight="1">
      <c r="A1675" s="146">
        <v>307324.0</v>
      </c>
      <c r="B1675" s="61" t="s">
        <v>531</v>
      </c>
    </row>
    <row r="1676" ht="15.75" customHeight="1">
      <c r="A1676" s="146">
        <v>307323.0</v>
      </c>
      <c r="B1676" s="61" t="s">
        <v>531</v>
      </c>
    </row>
    <row r="1677" ht="15.75" customHeight="1">
      <c r="A1677" s="146">
        <v>307028.0</v>
      </c>
      <c r="B1677" s="61" t="s">
        <v>531</v>
      </c>
    </row>
    <row r="1678" ht="15.75" customHeight="1">
      <c r="A1678" s="146">
        <v>307335.0</v>
      </c>
      <c r="B1678" s="61" t="s">
        <v>531</v>
      </c>
    </row>
    <row r="1679" ht="15.75" customHeight="1">
      <c r="A1679" s="146">
        <v>307543.0</v>
      </c>
      <c r="B1679" s="61" t="s">
        <v>531</v>
      </c>
    </row>
    <row r="1680" ht="15.75" customHeight="1">
      <c r="A1680" s="146">
        <v>306528.0</v>
      </c>
      <c r="B1680" s="61" t="s">
        <v>531</v>
      </c>
    </row>
    <row r="1681" ht="15.75" customHeight="1">
      <c r="A1681" s="146">
        <v>307526.0</v>
      </c>
      <c r="B1681" s="61" t="s">
        <v>531</v>
      </c>
    </row>
    <row r="1682" ht="15.75" customHeight="1">
      <c r="A1682" s="146">
        <v>307339.0</v>
      </c>
      <c r="B1682" s="61" t="s">
        <v>531</v>
      </c>
    </row>
    <row r="1683" ht="15.75" customHeight="1">
      <c r="A1683" s="146">
        <v>307343.0</v>
      </c>
      <c r="B1683" s="61" t="s">
        <v>531</v>
      </c>
    </row>
    <row r="1684" ht="15.75" customHeight="1">
      <c r="A1684" s="146">
        <v>308835.0</v>
      </c>
      <c r="B1684" s="61" t="s">
        <v>531</v>
      </c>
    </row>
    <row r="1685" ht="15.75" customHeight="1">
      <c r="A1685" s="146">
        <v>308356.0</v>
      </c>
      <c r="B1685" s="61" t="s">
        <v>531</v>
      </c>
    </row>
    <row r="1686" ht="15.75" customHeight="1">
      <c r="A1686" s="146">
        <v>307327.0</v>
      </c>
      <c r="B1686" s="61" t="s">
        <v>531</v>
      </c>
    </row>
    <row r="1687" ht="15.75" customHeight="1">
      <c r="A1687" s="146">
        <v>308369.0</v>
      </c>
      <c r="B1687" s="61" t="s">
        <v>531</v>
      </c>
    </row>
    <row r="1688" ht="15.75" customHeight="1">
      <c r="A1688" s="146">
        <v>306120.0</v>
      </c>
      <c r="B1688" s="61" t="s">
        <v>531</v>
      </c>
    </row>
    <row r="1689" ht="15.75" customHeight="1">
      <c r="A1689" s="146">
        <v>307129.0</v>
      </c>
      <c r="B1689" s="61" t="s">
        <v>531</v>
      </c>
    </row>
    <row r="1690" ht="15.75" customHeight="1">
      <c r="A1690" s="146">
        <v>307133.0</v>
      </c>
      <c r="B1690" s="61" t="s">
        <v>534</v>
      </c>
    </row>
    <row r="1691" ht="15.75" customHeight="1">
      <c r="A1691" s="146">
        <v>306311.0</v>
      </c>
      <c r="B1691" s="61" t="s">
        <v>531</v>
      </c>
    </row>
    <row r="1692" ht="15.75" customHeight="1">
      <c r="A1692" s="146">
        <v>306741.0</v>
      </c>
      <c r="B1692" s="61" t="s">
        <v>531</v>
      </c>
    </row>
    <row r="1693" ht="15.75" customHeight="1">
      <c r="A1693" s="146">
        <v>307134.0</v>
      </c>
      <c r="B1693" s="61" t="s">
        <v>531</v>
      </c>
    </row>
    <row r="1694" ht="15.75" customHeight="1">
      <c r="A1694" s="146">
        <v>307333.0</v>
      </c>
      <c r="B1694" s="61" t="s">
        <v>531</v>
      </c>
    </row>
    <row r="1695" ht="15.75" customHeight="1">
      <c r="A1695" s="146">
        <v>306312.0</v>
      </c>
      <c r="B1695" s="61" t="s">
        <v>511</v>
      </c>
    </row>
    <row r="1696" ht="15.75" customHeight="1">
      <c r="A1696" s="146">
        <v>307528.0</v>
      </c>
      <c r="B1696" s="61" t="s">
        <v>531</v>
      </c>
    </row>
    <row r="1697" ht="15.75" customHeight="1">
      <c r="A1697" s="146">
        <v>307843.0</v>
      </c>
      <c r="B1697" s="61" t="s">
        <v>531</v>
      </c>
    </row>
    <row r="1698" ht="15.75" customHeight="1">
      <c r="A1698" s="146">
        <v>308595.0</v>
      </c>
      <c r="B1698" s="61" t="s">
        <v>531</v>
      </c>
    </row>
    <row r="1699" ht="15.75" customHeight="1">
      <c r="A1699" s="146">
        <v>307344.0</v>
      </c>
      <c r="B1699" s="61" t="s">
        <v>543</v>
      </c>
    </row>
    <row r="1700" ht="15.75" customHeight="1">
      <c r="A1700" s="146">
        <v>307446.0</v>
      </c>
      <c r="B1700" s="61" t="s">
        <v>531</v>
      </c>
    </row>
    <row r="1701" ht="15.75" customHeight="1">
      <c r="A1701" s="146">
        <v>307141.0</v>
      </c>
      <c r="B1701" s="61" t="s">
        <v>531</v>
      </c>
    </row>
    <row r="1702" ht="15.75" customHeight="1">
      <c r="A1702" s="146">
        <v>307984.0</v>
      </c>
      <c r="B1702" s="61" t="s">
        <v>531</v>
      </c>
    </row>
    <row r="1703" ht="15.75" customHeight="1">
      <c r="A1703" s="146">
        <v>307929.0</v>
      </c>
      <c r="B1703" s="61" t="s">
        <v>531</v>
      </c>
    </row>
    <row r="1704" ht="15.75" customHeight="1">
      <c r="A1704" s="146">
        <v>308471.0</v>
      </c>
      <c r="B1704" s="61" t="s">
        <v>531</v>
      </c>
    </row>
    <row r="1705" ht="15.75" customHeight="1">
      <c r="A1705" s="146">
        <v>305635.0</v>
      </c>
      <c r="B1705" s="61" t="s">
        <v>511</v>
      </c>
    </row>
    <row r="1706" ht="15.75" customHeight="1">
      <c r="A1706" s="146">
        <v>307128.0</v>
      </c>
      <c r="B1706" s="61" t="s">
        <v>531</v>
      </c>
    </row>
    <row r="1707" ht="15.75" customHeight="1">
      <c r="A1707" s="146">
        <v>307978.0</v>
      </c>
      <c r="B1707" s="61" t="s">
        <v>531</v>
      </c>
    </row>
    <row r="1708" ht="15.75" customHeight="1">
      <c r="A1708" s="146">
        <v>307138.0</v>
      </c>
      <c r="B1708" s="61" t="s">
        <v>531</v>
      </c>
    </row>
    <row r="1709" ht="15.75" customHeight="1">
      <c r="A1709" s="146">
        <v>308012.0</v>
      </c>
      <c r="B1709" s="61" t="s">
        <v>543</v>
      </c>
    </row>
    <row r="1710" ht="15.75" customHeight="1">
      <c r="A1710" s="146">
        <v>307749.0</v>
      </c>
      <c r="B1710" s="61" t="s">
        <v>531</v>
      </c>
    </row>
    <row r="1711" ht="15.75" customHeight="1">
      <c r="A1711" s="146">
        <v>307931.0</v>
      </c>
      <c r="B1711" s="61" t="s">
        <v>531</v>
      </c>
    </row>
    <row r="1712" ht="15.75" customHeight="1">
      <c r="A1712" s="146">
        <v>307927.0</v>
      </c>
      <c r="B1712" s="61" t="s">
        <v>531</v>
      </c>
    </row>
    <row r="1713" ht="15.75" customHeight="1">
      <c r="A1713" s="146">
        <v>307337.0</v>
      </c>
      <c r="B1713" s="61" t="s">
        <v>531</v>
      </c>
    </row>
    <row r="1714" ht="15.75" customHeight="1">
      <c r="A1714" s="146">
        <v>307848.0</v>
      </c>
      <c r="B1714" s="61" t="s">
        <v>531</v>
      </c>
    </row>
    <row r="1715" ht="15.75" customHeight="1">
      <c r="A1715" s="146">
        <v>307508.0</v>
      </c>
      <c r="B1715" s="61" t="s">
        <v>531</v>
      </c>
    </row>
    <row r="1716" ht="15.75" customHeight="1">
      <c r="A1716" s="146">
        <v>307346.0</v>
      </c>
      <c r="B1716" s="61" t="s">
        <v>531</v>
      </c>
    </row>
    <row r="1717" ht="15.75" customHeight="1">
      <c r="A1717" s="146">
        <v>307338.0</v>
      </c>
      <c r="B1717" s="61" t="s">
        <v>531</v>
      </c>
    </row>
    <row r="1718" ht="15.75" customHeight="1">
      <c r="A1718" s="146">
        <v>307345.0</v>
      </c>
      <c r="B1718" s="61" t="s">
        <v>531</v>
      </c>
    </row>
    <row r="1719" ht="15.75" customHeight="1">
      <c r="A1719" s="146">
        <v>307511.0</v>
      </c>
      <c r="B1719" s="61" t="s">
        <v>531</v>
      </c>
    </row>
    <row r="1720" ht="15.75" customHeight="1">
      <c r="A1720" s="146">
        <v>306539.0</v>
      </c>
      <c r="B1720" s="61" t="s">
        <v>531</v>
      </c>
    </row>
    <row r="1721" ht="15.75" customHeight="1">
      <c r="A1721" s="146">
        <v>306105.0</v>
      </c>
      <c r="B1721" s="61" t="s">
        <v>531</v>
      </c>
    </row>
    <row r="1722" ht="15.75" customHeight="1">
      <c r="A1722" s="146">
        <v>306533.0</v>
      </c>
      <c r="B1722" s="61" t="s">
        <v>531</v>
      </c>
    </row>
    <row r="1723" ht="15.75" customHeight="1">
      <c r="A1723" s="146">
        <v>308813.0</v>
      </c>
      <c r="B1723" s="61" t="s">
        <v>531</v>
      </c>
    </row>
    <row r="1724" ht="15.75" customHeight="1">
      <c r="A1724" s="146">
        <v>308481.0</v>
      </c>
      <c r="B1724" s="61" t="s">
        <v>531</v>
      </c>
    </row>
    <row r="1725" ht="15.75" customHeight="1">
      <c r="A1725" s="146">
        <v>307496.0</v>
      </c>
      <c r="B1725" s="61" t="s">
        <v>531</v>
      </c>
    </row>
    <row r="1726" ht="15.75" customHeight="1">
      <c r="A1726" s="146">
        <v>308809.0</v>
      </c>
      <c r="B1726" s="61" t="s">
        <v>531</v>
      </c>
    </row>
    <row r="1727" ht="15.75" customHeight="1">
      <c r="A1727" s="146">
        <v>305574.0</v>
      </c>
      <c r="B1727" s="61" t="s">
        <v>531</v>
      </c>
    </row>
    <row r="1728" ht="15.75" customHeight="1">
      <c r="A1728" s="146">
        <v>306977.0</v>
      </c>
      <c r="B1728" s="61" t="s">
        <v>531</v>
      </c>
    </row>
    <row r="1729" ht="15.75" customHeight="1">
      <c r="A1729" s="146">
        <v>307145.0</v>
      </c>
      <c r="B1729" s="61" t="s">
        <v>531</v>
      </c>
    </row>
    <row r="1730" ht="15.75" customHeight="1">
      <c r="A1730" s="146">
        <v>307533.0</v>
      </c>
      <c r="B1730" s="61" t="s">
        <v>531</v>
      </c>
    </row>
    <row r="1731" ht="15.75" customHeight="1">
      <c r="A1731" s="146">
        <v>308851.0</v>
      </c>
      <c r="B1731" s="61" t="s">
        <v>531</v>
      </c>
    </row>
    <row r="1732" ht="15.75" customHeight="1">
      <c r="A1732" s="146">
        <v>308598.0</v>
      </c>
      <c r="B1732" s="61" t="s">
        <v>532</v>
      </c>
    </row>
    <row r="1733" ht="15.75" customHeight="1">
      <c r="A1733" s="146">
        <v>305894.0</v>
      </c>
      <c r="B1733" s="61" t="s">
        <v>543</v>
      </c>
    </row>
    <row r="1734" ht="15.75" customHeight="1">
      <c r="A1734" s="146">
        <v>308473.0</v>
      </c>
      <c r="B1734" s="61" t="s">
        <v>531</v>
      </c>
    </row>
    <row r="1735" ht="15.75" customHeight="1">
      <c r="A1735" s="146">
        <v>308477.0</v>
      </c>
      <c r="B1735" s="61" t="s">
        <v>531</v>
      </c>
    </row>
    <row r="1736" ht="15.75" customHeight="1">
      <c r="A1736" s="146">
        <v>308120.0</v>
      </c>
      <c r="B1736" s="61" t="s">
        <v>531</v>
      </c>
    </row>
    <row r="1737" ht="15.75" customHeight="1">
      <c r="A1737" s="146">
        <v>307532.0</v>
      </c>
      <c r="B1737" s="61" t="s">
        <v>531</v>
      </c>
    </row>
    <row r="1738" ht="15.75" customHeight="1">
      <c r="A1738" s="146">
        <v>306531.0</v>
      </c>
      <c r="B1738" s="61" t="s">
        <v>531</v>
      </c>
    </row>
    <row r="1739" ht="15.75" customHeight="1">
      <c r="A1739" s="146">
        <v>307512.0</v>
      </c>
      <c r="B1739" s="61" t="s">
        <v>531</v>
      </c>
    </row>
    <row r="1740" ht="15.75" customHeight="1">
      <c r="A1740" s="146">
        <v>307845.0</v>
      </c>
      <c r="B1740" s="61" t="s">
        <v>531</v>
      </c>
    </row>
    <row r="1741" ht="15.75" customHeight="1">
      <c r="A1741" s="146">
        <v>307510.0</v>
      </c>
      <c r="B1741" s="61" t="s">
        <v>531</v>
      </c>
    </row>
    <row r="1742" ht="15.75" customHeight="1">
      <c r="A1742" s="146">
        <v>308008.0</v>
      </c>
      <c r="B1742" s="61" t="s">
        <v>531</v>
      </c>
    </row>
    <row r="1743" ht="15.75" customHeight="1">
      <c r="A1743" s="146">
        <v>307773.0</v>
      </c>
      <c r="B1743" s="61" t="s">
        <v>531</v>
      </c>
    </row>
    <row r="1744" ht="15.75" customHeight="1">
      <c r="A1744" s="146">
        <v>307332.0</v>
      </c>
      <c r="B1744" s="61" t="s">
        <v>531</v>
      </c>
    </row>
    <row r="1745" ht="15.75" customHeight="1">
      <c r="A1745" s="146">
        <v>307502.0</v>
      </c>
      <c r="B1745" s="61" t="s">
        <v>531</v>
      </c>
    </row>
    <row r="1746" ht="15.75" customHeight="1">
      <c r="A1746" s="146">
        <v>308852.0</v>
      </c>
      <c r="B1746" s="61" t="s">
        <v>531</v>
      </c>
    </row>
    <row r="1747" ht="15.75" customHeight="1">
      <c r="A1747" s="146">
        <v>306860.0</v>
      </c>
      <c r="B1747" s="61" t="s">
        <v>531</v>
      </c>
    </row>
    <row r="1748" ht="15.75" customHeight="1">
      <c r="A1748" s="146">
        <v>298286.0</v>
      </c>
      <c r="B1748" s="61" t="s">
        <v>509</v>
      </c>
    </row>
    <row r="1749" ht="15.75" customHeight="1">
      <c r="A1749" s="146">
        <v>301929.0</v>
      </c>
      <c r="B1749" s="61" t="s">
        <v>531</v>
      </c>
    </row>
    <row r="1750" ht="15.75" customHeight="1">
      <c r="A1750" s="146">
        <v>309490.0</v>
      </c>
      <c r="B1750" s="61" t="s">
        <v>531</v>
      </c>
    </row>
    <row r="1751" ht="15.75" customHeight="1">
      <c r="A1751" s="146">
        <v>295301.0</v>
      </c>
      <c r="B1751" s="61" t="s">
        <v>531</v>
      </c>
    </row>
    <row r="1752" ht="15.75" customHeight="1">
      <c r="A1752" s="146">
        <v>295283.0</v>
      </c>
      <c r="B1752" s="61" t="s">
        <v>531</v>
      </c>
    </row>
    <row r="1753" ht="15.75" customHeight="1">
      <c r="A1753" s="146">
        <v>295285.0</v>
      </c>
      <c r="B1753" s="61" t="s">
        <v>531</v>
      </c>
    </row>
    <row r="1754" ht="15.75" customHeight="1">
      <c r="A1754" s="146">
        <v>307917.0</v>
      </c>
      <c r="B1754" s="61" t="s">
        <v>531</v>
      </c>
    </row>
    <row r="1755" ht="15.75" customHeight="1">
      <c r="A1755" s="146">
        <v>307301.0</v>
      </c>
      <c r="B1755" s="61" t="s">
        <v>543</v>
      </c>
    </row>
    <row r="1756" ht="15.75" customHeight="1">
      <c r="A1756" s="146">
        <v>307104.0</v>
      </c>
      <c r="B1756" s="61" t="s">
        <v>531</v>
      </c>
    </row>
    <row r="1757" ht="15.75" customHeight="1">
      <c r="A1757" s="146">
        <v>306557.0</v>
      </c>
      <c r="B1757" s="61" t="s">
        <v>531</v>
      </c>
    </row>
    <row r="1758" ht="15.75" customHeight="1">
      <c r="A1758" s="146">
        <v>308175.0</v>
      </c>
      <c r="B1758" s="61" t="s">
        <v>531</v>
      </c>
    </row>
    <row r="1759" ht="15.75" customHeight="1">
      <c r="A1759" s="146">
        <v>306919.0</v>
      </c>
      <c r="B1759" s="61" t="s">
        <v>531</v>
      </c>
    </row>
    <row r="1760" ht="15.75" customHeight="1">
      <c r="A1760" s="146">
        <v>307192.0</v>
      </c>
      <c r="B1760" s="61" t="s">
        <v>531</v>
      </c>
    </row>
    <row r="1761" ht="15.75" customHeight="1">
      <c r="A1761" s="146">
        <v>306213.0</v>
      </c>
      <c r="B1761" s="61" t="s">
        <v>531</v>
      </c>
    </row>
    <row r="1762" ht="15.75" customHeight="1">
      <c r="A1762" s="146">
        <v>306909.0</v>
      </c>
      <c r="B1762" s="61" t="s">
        <v>531</v>
      </c>
    </row>
    <row r="1763" ht="15.75" customHeight="1">
      <c r="A1763" s="146">
        <v>306220.0</v>
      </c>
      <c r="B1763" s="61" t="s">
        <v>531</v>
      </c>
    </row>
    <row r="1764" ht="15.75" customHeight="1">
      <c r="A1764" s="146">
        <v>306930.0</v>
      </c>
      <c r="B1764" s="61" t="s">
        <v>531</v>
      </c>
    </row>
    <row r="1765" ht="15.75" customHeight="1">
      <c r="A1765" s="146">
        <v>308268.0</v>
      </c>
      <c r="B1765" s="61" t="s">
        <v>531</v>
      </c>
    </row>
    <row r="1766" ht="15.75" customHeight="1">
      <c r="A1766" s="146">
        <v>307360.0</v>
      </c>
      <c r="B1766" s="61" t="s">
        <v>531</v>
      </c>
    </row>
    <row r="1767" ht="15.75" customHeight="1">
      <c r="A1767" s="146">
        <v>307515.0</v>
      </c>
      <c r="B1767" s="61" t="s">
        <v>531</v>
      </c>
    </row>
    <row r="1768" ht="15.75" customHeight="1">
      <c r="A1768" s="146">
        <v>308248.0</v>
      </c>
      <c r="B1768" s="61" t="s">
        <v>531</v>
      </c>
    </row>
    <row r="1769" ht="15.75" customHeight="1">
      <c r="A1769" s="146">
        <v>308485.0</v>
      </c>
      <c r="B1769" s="61" t="s">
        <v>531</v>
      </c>
    </row>
    <row r="1770" ht="15.75" customHeight="1">
      <c r="A1770" s="146">
        <v>305174.0</v>
      </c>
      <c r="B1770" s="61" t="s">
        <v>531</v>
      </c>
    </row>
    <row r="1771" ht="15.75" customHeight="1">
      <c r="A1771" s="146">
        <v>308315.0</v>
      </c>
      <c r="B1771" s="61" t="s">
        <v>531</v>
      </c>
    </row>
    <row r="1772" ht="15.75" customHeight="1">
      <c r="A1772" s="146">
        <v>308941.0</v>
      </c>
      <c r="B1772" s="61" t="s">
        <v>531</v>
      </c>
    </row>
    <row r="1773" ht="15.75" customHeight="1">
      <c r="A1773" s="146">
        <v>307610.0</v>
      </c>
      <c r="B1773" s="61" t="s">
        <v>531</v>
      </c>
    </row>
    <row r="1774" ht="15.75" customHeight="1">
      <c r="A1774" s="146">
        <v>307575.0</v>
      </c>
      <c r="B1774" s="61" t="s">
        <v>531</v>
      </c>
    </row>
    <row r="1775" ht="15.75" customHeight="1">
      <c r="A1775" s="146">
        <v>308621.0</v>
      </c>
      <c r="B1775" s="61" t="s">
        <v>531</v>
      </c>
    </row>
    <row r="1776" ht="15.75" customHeight="1">
      <c r="A1776" s="146">
        <v>304737.0</v>
      </c>
      <c r="B1776" s="61" t="s">
        <v>531</v>
      </c>
    </row>
    <row r="1777" ht="15.75" customHeight="1">
      <c r="A1777" s="146">
        <v>307308.0</v>
      </c>
      <c r="B1777" s="61" t="s">
        <v>531</v>
      </c>
    </row>
    <row r="1778" ht="15.75" customHeight="1">
      <c r="A1778" s="146">
        <v>305903.0</v>
      </c>
      <c r="B1778" s="61" t="s">
        <v>531</v>
      </c>
    </row>
    <row r="1779" ht="15.75" customHeight="1">
      <c r="A1779" s="146">
        <v>306821.0</v>
      </c>
      <c r="B1779" s="61" t="s">
        <v>531</v>
      </c>
    </row>
    <row r="1780" ht="15.75" customHeight="1">
      <c r="A1780" s="146">
        <v>308980.0</v>
      </c>
      <c r="B1780" s="61" t="s">
        <v>531</v>
      </c>
    </row>
    <row r="1781" ht="15.75" customHeight="1">
      <c r="A1781" s="146">
        <v>307372.0</v>
      </c>
      <c r="B1781" s="61" t="s">
        <v>531</v>
      </c>
    </row>
    <row r="1782" ht="15.75" customHeight="1">
      <c r="A1782" s="146">
        <v>307085.0</v>
      </c>
      <c r="B1782" s="61" t="s">
        <v>531</v>
      </c>
    </row>
    <row r="1783" ht="15.75" customHeight="1">
      <c r="A1783" s="146">
        <v>308349.0</v>
      </c>
      <c r="B1783" s="61" t="s">
        <v>531</v>
      </c>
    </row>
    <row r="1784" ht="15.75" customHeight="1">
      <c r="A1784" s="146">
        <v>306841.0</v>
      </c>
      <c r="B1784" s="61" t="s">
        <v>543</v>
      </c>
    </row>
    <row r="1785" ht="15.75" customHeight="1">
      <c r="A1785" s="146">
        <v>306952.0</v>
      </c>
      <c r="B1785" s="61" t="s">
        <v>531</v>
      </c>
    </row>
    <row r="1786" ht="15.75" customHeight="1">
      <c r="A1786" s="146">
        <v>308978.0</v>
      </c>
      <c r="B1786" s="61" t="s">
        <v>531</v>
      </c>
    </row>
    <row r="1787" ht="15.75" customHeight="1">
      <c r="A1787" s="146">
        <v>305585.0</v>
      </c>
      <c r="B1787" s="61" t="s">
        <v>531</v>
      </c>
    </row>
    <row r="1788" ht="15.75" customHeight="1">
      <c r="A1788" s="146">
        <v>305285.0</v>
      </c>
      <c r="B1788" s="61" t="s">
        <v>531</v>
      </c>
    </row>
    <row r="1789" ht="15.75" customHeight="1">
      <c r="A1789" s="146">
        <v>308236.0</v>
      </c>
      <c r="B1789" s="61" t="s">
        <v>531</v>
      </c>
    </row>
    <row r="1790" ht="15.75" customHeight="1">
      <c r="A1790" s="146">
        <v>304740.0</v>
      </c>
      <c r="B1790" s="61" t="s">
        <v>531</v>
      </c>
    </row>
    <row r="1791" ht="15.75" customHeight="1">
      <c r="A1791" s="146">
        <v>306949.0</v>
      </c>
      <c r="B1791" s="61" t="s">
        <v>531</v>
      </c>
    </row>
    <row r="1792" ht="15.75" customHeight="1">
      <c r="A1792" s="146">
        <v>306843.0</v>
      </c>
      <c r="B1792" s="61" t="s">
        <v>531</v>
      </c>
    </row>
    <row r="1793" ht="15.75" customHeight="1">
      <c r="A1793" s="146">
        <v>306690.0</v>
      </c>
      <c r="B1793" s="61" t="s">
        <v>531</v>
      </c>
    </row>
    <row r="1794" ht="15.75" customHeight="1">
      <c r="A1794" s="146">
        <v>307351.0</v>
      </c>
      <c r="B1794" s="61" t="s">
        <v>531</v>
      </c>
    </row>
    <row r="1795" ht="15.75" customHeight="1">
      <c r="A1795" s="146">
        <v>308711.0</v>
      </c>
      <c r="B1795" s="61" t="s">
        <v>531</v>
      </c>
    </row>
    <row r="1796" ht="15.75" customHeight="1">
      <c r="A1796" s="146">
        <v>307375.0</v>
      </c>
      <c r="B1796" s="61" t="s">
        <v>531</v>
      </c>
    </row>
    <row r="1797" ht="15.75" customHeight="1">
      <c r="A1797" s="146">
        <v>306923.0</v>
      </c>
      <c r="B1797" s="61" t="s">
        <v>543</v>
      </c>
    </row>
    <row r="1798" ht="15.75" customHeight="1">
      <c r="A1798" s="146">
        <v>305750.0</v>
      </c>
      <c r="B1798" s="61" t="s">
        <v>531</v>
      </c>
    </row>
    <row r="1799" ht="15.75" customHeight="1">
      <c r="A1799" s="146">
        <v>305287.0</v>
      </c>
      <c r="B1799" s="61" t="s">
        <v>531</v>
      </c>
    </row>
    <row r="1800" ht="15.75" customHeight="1">
      <c r="A1800" s="146">
        <v>308241.0</v>
      </c>
      <c r="B1800" s="61" t="s">
        <v>531</v>
      </c>
    </row>
    <row r="1801" ht="15.75" customHeight="1">
      <c r="A1801" s="146">
        <v>308951.0</v>
      </c>
      <c r="B1801" s="61" t="s">
        <v>531</v>
      </c>
    </row>
    <row r="1802" ht="15.75" customHeight="1">
      <c r="A1802" s="146">
        <v>305589.0</v>
      </c>
      <c r="B1802" s="61" t="s">
        <v>531</v>
      </c>
    </row>
    <row r="1803" ht="15.75" customHeight="1">
      <c r="A1803" s="146">
        <v>308214.0</v>
      </c>
      <c r="B1803" s="61" t="s">
        <v>531</v>
      </c>
    </row>
    <row r="1804" ht="15.75" customHeight="1">
      <c r="A1804" s="146">
        <v>305587.0</v>
      </c>
      <c r="B1804" s="61" t="s">
        <v>531</v>
      </c>
    </row>
    <row r="1805" ht="15.75" customHeight="1">
      <c r="A1805" s="146">
        <v>308231.0</v>
      </c>
      <c r="B1805" s="61" t="s">
        <v>534</v>
      </c>
    </row>
    <row r="1806" ht="15.75" customHeight="1">
      <c r="A1806" s="146">
        <v>305279.0</v>
      </c>
      <c r="B1806" s="61" t="s">
        <v>531</v>
      </c>
    </row>
    <row r="1807" ht="15.75" customHeight="1">
      <c r="A1807" s="146">
        <v>307127.0</v>
      </c>
      <c r="B1807" s="61" t="s">
        <v>531</v>
      </c>
    </row>
    <row r="1808" ht="15.75" customHeight="1">
      <c r="A1808" s="146">
        <v>305748.0</v>
      </c>
      <c r="B1808" s="61" t="s">
        <v>543</v>
      </c>
    </row>
    <row r="1809" ht="15.75" customHeight="1">
      <c r="A1809" s="146">
        <v>306955.0</v>
      </c>
      <c r="B1809" s="61" t="s">
        <v>531</v>
      </c>
    </row>
    <row r="1810" ht="15.75" customHeight="1">
      <c r="A1810" s="146">
        <v>305595.0</v>
      </c>
      <c r="B1810" s="61" t="s">
        <v>531</v>
      </c>
    </row>
    <row r="1811" ht="15.75" customHeight="1">
      <c r="A1811" s="146">
        <v>308625.0</v>
      </c>
      <c r="B1811" s="61" t="s">
        <v>531</v>
      </c>
    </row>
    <row r="1812" ht="15.75" customHeight="1">
      <c r="A1812" s="146">
        <v>305948.0</v>
      </c>
      <c r="B1812" s="61" t="s">
        <v>531</v>
      </c>
    </row>
    <row r="1813" ht="15.75" customHeight="1">
      <c r="A1813" s="146">
        <v>308963.0</v>
      </c>
      <c r="B1813" s="61" t="s">
        <v>531</v>
      </c>
    </row>
    <row r="1814" ht="15.75" customHeight="1">
      <c r="A1814" s="146">
        <v>308254.0</v>
      </c>
      <c r="B1814" s="61" t="s">
        <v>531</v>
      </c>
    </row>
    <row r="1815" ht="15.75" customHeight="1">
      <c r="A1815" s="146">
        <v>306560.0</v>
      </c>
      <c r="B1815" s="61" t="s">
        <v>531</v>
      </c>
    </row>
    <row r="1816" ht="15.75" customHeight="1">
      <c r="A1816" s="146">
        <v>308122.0</v>
      </c>
      <c r="B1816" s="61" t="s">
        <v>531</v>
      </c>
    </row>
    <row r="1817" ht="15.75" customHeight="1">
      <c r="A1817" s="146">
        <v>307564.0</v>
      </c>
      <c r="B1817" s="61" t="s">
        <v>531</v>
      </c>
    </row>
    <row r="1818" ht="15.75" customHeight="1">
      <c r="A1818" s="146">
        <v>308713.0</v>
      </c>
      <c r="B1818" s="61" t="s">
        <v>531</v>
      </c>
    </row>
    <row r="1819" ht="15.75" customHeight="1">
      <c r="A1819" s="146">
        <v>308204.0</v>
      </c>
      <c r="B1819" s="61" t="s">
        <v>531</v>
      </c>
    </row>
    <row r="1820" ht="15.75" customHeight="1">
      <c r="A1820" s="146">
        <v>306530.0</v>
      </c>
      <c r="B1820" s="61" t="s">
        <v>531</v>
      </c>
    </row>
    <row r="1821" ht="15.75" customHeight="1">
      <c r="A1821" s="146">
        <v>307311.0</v>
      </c>
      <c r="B1821" s="61" t="s">
        <v>543</v>
      </c>
    </row>
    <row r="1822" ht="15.75" customHeight="1">
      <c r="A1822" s="146">
        <v>305734.0</v>
      </c>
      <c r="B1822" s="61" t="s">
        <v>531</v>
      </c>
    </row>
    <row r="1823" ht="15.75" customHeight="1">
      <c r="A1823" s="146">
        <v>308277.0</v>
      </c>
      <c r="B1823" s="61" t="s">
        <v>531</v>
      </c>
    </row>
    <row r="1824" ht="15.75" customHeight="1">
      <c r="A1824" s="146">
        <v>306068.0</v>
      </c>
      <c r="B1824" s="61" t="s">
        <v>531</v>
      </c>
    </row>
    <row r="1825" ht="15.75" customHeight="1">
      <c r="A1825" s="146">
        <v>308585.0</v>
      </c>
      <c r="B1825" s="61" t="s">
        <v>531</v>
      </c>
    </row>
    <row r="1826" ht="15.75" customHeight="1">
      <c r="A1826" s="146">
        <v>307576.0</v>
      </c>
      <c r="B1826" s="61" t="s">
        <v>531</v>
      </c>
    </row>
    <row r="1827" ht="15.75" customHeight="1">
      <c r="A1827" s="146">
        <v>308990.0</v>
      </c>
      <c r="B1827" s="61" t="s">
        <v>531</v>
      </c>
    </row>
    <row r="1828" ht="15.75" customHeight="1">
      <c r="A1828" s="146">
        <v>307202.0</v>
      </c>
      <c r="B1828" s="61" t="s">
        <v>531</v>
      </c>
    </row>
    <row r="1829" ht="15.75" customHeight="1">
      <c r="A1829" s="146">
        <v>308272.0</v>
      </c>
      <c r="B1829" s="61" t="s">
        <v>531</v>
      </c>
    </row>
    <row r="1830" ht="15.75" customHeight="1">
      <c r="A1830" s="146">
        <v>308311.0</v>
      </c>
      <c r="B1830" s="61" t="s">
        <v>531</v>
      </c>
    </row>
    <row r="1831" ht="15.75" customHeight="1">
      <c r="A1831" s="146">
        <v>305449.0</v>
      </c>
      <c r="B1831" s="61" t="s">
        <v>531</v>
      </c>
    </row>
    <row r="1832" ht="15.75" customHeight="1">
      <c r="A1832" s="146">
        <v>302860.0</v>
      </c>
      <c r="B1832" s="61" t="s">
        <v>531</v>
      </c>
    </row>
    <row r="1833" ht="15.75" customHeight="1">
      <c r="A1833" s="146">
        <v>306113.0</v>
      </c>
      <c r="B1833" s="61" t="s">
        <v>531</v>
      </c>
    </row>
    <row r="1834" ht="15.75" customHeight="1">
      <c r="A1834" s="146">
        <v>306103.0</v>
      </c>
      <c r="B1834" s="61" t="s">
        <v>531</v>
      </c>
    </row>
    <row r="1835" ht="15.75" customHeight="1">
      <c r="A1835" s="146">
        <v>306092.0</v>
      </c>
      <c r="B1835" s="61" t="s">
        <v>531</v>
      </c>
    </row>
    <row r="1836" ht="15.75" customHeight="1">
      <c r="A1836" s="146">
        <v>308218.0</v>
      </c>
      <c r="B1836" s="61" t="s">
        <v>531</v>
      </c>
    </row>
    <row r="1837" ht="15.75" customHeight="1">
      <c r="A1837" s="146">
        <v>306847.0</v>
      </c>
      <c r="B1837" s="61" t="s">
        <v>531</v>
      </c>
    </row>
    <row r="1838" ht="15.75" customHeight="1">
      <c r="A1838" s="146">
        <v>305591.0</v>
      </c>
      <c r="B1838" s="61" t="s">
        <v>531</v>
      </c>
    </row>
    <row r="1839" ht="15.75" customHeight="1">
      <c r="A1839" s="146">
        <v>307088.0</v>
      </c>
      <c r="B1839" s="61" t="s">
        <v>531</v>
      </c>
    </row>
    <row r="1840" ht="15.75" customHeight="1">
      <c r="A1840" s="146">
        <v>307570.0</v>
      </c>
      <c r="B1840" s="61" t="s">
        <v>531</v>
      </c>
    </row>
    <row r="1841" ht="15.75" customHeight="1">
      <c r="A1841" s="146">
        <v>303023.0</v>
      </c>
      <c r="B1841" s="61" t="s">
        <v>531</v>
      </c>
    </row>
    <row r="1842" ht="15.75" customHeight="1">
      <c r="A1842" s="146">
        <v>308209.0</v>
      </c>
      <c r="B1842" s="61" t="s">
        <v>531</v>
      </c>
    </row>
    <row r="1843" ht="15.75" customHeight="1">
      <c r="A1843" s="146">
        <v>308617.0</v>
      </c>
      <c r="B1843" s="61" t="s">
        <v>531</v>
      </c>
    </row>
    <row r="1844" ht="15.75" customHeight="1">
      <c r="A1844" s="146">
        <v>306921.0</v>
      </c>
      <c r="B1844" s="61" t="s">
        <v>531</v>
      </c>
    </row>
    <row r="1845" ht="15.75" customHeight="1">
      <c r="A1845" s="146">
        <v>307571.0</v>
      </c>
      <c r="B1845" s="61" t="s">
        <v>531</v>
      </c>
    </row>
    <row r="1846" ht="15.75" customHeight="1">
      <c r="A1846" s="146">
        <v>308956.0</v>
      </c>
      <c r="B1846" s="61" t="s">
        <v>511</v>
      </c>
    </row>
    <row r="1847" ht="15.75" customHeight="1">
      <c r="A1847" s="146">
        <v>306693.0</v>
      </c>
      <c r="B1847" s="61" t="s">
        <v>531</v>
      </c>
    </row>
    <row r="1848" ht="15.75" customHeight="1">
      <c r="A1848" s="146">
        <v>305103.0</v>
      </c>
      <c r="B1848" s="61" t="s">
        <v>531</v>
      </c>
    </row>
    <row r="1849" ht="15.75" customHeight="1">
      <c r="A1849" s="146">
        <v>302978.0</v>
      </c>
      <c r="B1849" s="61" t="s">
        <v>531</v>
      </c>
    </row>
    <row r="1850" ht="15.75" customHeight="1">
      <c r="A1850" s="146">
        <v>306101.0</v>
      </c>
      <c r="B1850" s="61" t="s">
        <v>531</v>
      </c>
    </row>
    <row r="1851" ht="15.75" customHeight="1">
      <c r="A1851" s="146">
        <v>306099.0</v>
      </c>
      <c r="B1851" s="61" t="s">
        <v>531</v>
      </c>
    </row>
    <row r="1852" ht="15.75" customHeight="1">
      <c r="A1852" s="146">
        <v>307632.0</v>
      </c>
      <c r="B1852" s="61" t="s">
        <v>531</v>
      </c>
    </row>
    <row r="1853" ht="15.75" customHeight="1">
      <c r="A1853" s="146">
        <v>306954.0</v>
      </c>
      <c r="B1853" s="61" t="s">
        <v>531</v>
      </c>
    </row>
    <row r="1854" ht="15.75" customHeight="1">
      <c r="A1854" s="146">
        <v>308578.0</v>
      </c>
      <c r="B1854" s="61" t="s">
        <v>531</v>
      </c>
    </row>
    <row r="1855" ht="15.75" customHeight="1">
      <c r="A1855" s="146">
        <v>306937.0</v>
      </c>
      <c r="B1855" s="61" t="s">
        <v>531</v>
      </c>
    </row>
    <row r="1856" ht="15.75" customHeight="1">
      <c r="A1856" s="146">
        <v>305918.0</v>
      </c>
      <c r="B1856" s="61" t="s">
        <v>531</v>
      </c>
    </row>
    <row r="1857" ht="15.75" customHeight="1">
      <c r="A1857" s="146">
        <v>306247.0</v>
      </c>
      <c r="B1857" s="61" t="s">
        <v>531</v>
      </c>
    </row>
    <row r="1858" ht="15.75" customHeight="1">
      <c r="A1858" s="146">
        <v>306951.0</v>
      </c>
      <c r="B1858" s="61" t="s">
        <v>531</v>
      </c>
    </row>
    <row r="1859" ht="15.75" customHeight="1">
      <c r="A1859" s="146">
        <v>306543.0</v>
      </c>
      <c r="B1859" s="61" t="s">
        <v>531</v>
      </c>
    </row>
    <row r="1860" ht="15.75" customHeight="1">
      <c r="A1860" s="146">
        <v>308922.0</v>
      </c>
      <c r="B1860" s="61" t="s">
        <v>531</v>
      </c>
    </row>
    <row r="1861" ht="15.75" customHeight="1">
      <c r="A1861" s="146">
        <v>308626.0</v>
      </c>
      <c r="B1861" s="61" t="s">
        <v>531</v>
      </c>
    </row>
    <row r="1862" ht="15.75" customHeight="1">
      <c r="A1862" s="146">
        <v>308606.0</v>
      </c>
      <c r="B1862" s="61" t="s">
        <v>531</v>
      </c>
    </row>
    <row r="1863" ht="15.75" customHeight="1">
      <c r="A1863" s="146">
        <v>308484.0</v>
      </c>
      <c r="B1863" s="61" t="s">
        <v>531</v>
      </c>
    </row>
    <row r="1864" ht="15.75" customHeight="1">
      <c r="A1864" s="146">
        <v>308628.0</v>
      </c>
      <c r="B1864" s="61" t="s">
        <v>531</v>
      </c>
    </row>
    <row r="1865" ht="15.75" customHeight="1">
      <c r="A1865" s="146">
        <v>307374.0</v>
      </c>
      <c r="B1865" s="61" t="s">
        <v>531</v>
      </c>
    </row>
    <row r="1866" ht="15.75" customHeight="1">
      <c r="A1866" s="146">
        <v>303044.0</v>
      </c>
      <c r="B1866" s="61" t="s">
        <v>538</v>
      </c>
    </row>
    <row r="1867" ht="15.75" customHeight="1">
      <c r="A1867" s="146">
        <v>303079.0</v>
      </c>
      <c r="B1867" s="61" t="s">
        <v>531</v>
      </c>
    </row>
    <row r="1868" ht="15.75" customHeight="1">
      <c r="A1868" s="146">
        <v>291921.0</v>
      </c>
      <c r="B1868" s="61" t="s">
        <v>531</v>
      </c>
    </row>
    <row r="1869" ht="15.75" customHeight="1">
      <c r="A1869" s="146">
        <v>295544.0</v>
      </c>
      <c r="B1869" s="61" t="s">
        <v>531</v>
      </c>
    </row>
    <row r="1870" ht="15.75" customHeight="1">
      <c r="A1870" s="146">
        <v>287753.0</v>
      </c>
      <c r="B1870" s="61" t="s">
        <v>531</v>
      </c>
    </row>
    <row r="1871" ht="15.75" customHeight="1">
      <c r="A1871" s="146">
        <v>287816.0</v>
      </c>
      <c r="B1871" s="61" t="s">
        <v>531</v>
      </c>
    </row>
    <row r="1872" ht="15.75" customHeight="1">
      <c r="A1872" s="146">
        <v>303178.0</v>
      </c>
      <c r="B1872" s="61" t="s">
        <v>531</v>
      </c>
    </row>
    <row r="1873" ht="15.75" customHeight="1">
      <c r="A1873" s="146">
        <v>303180.0</v>
      </c>
      <c r="B1873" s="61" t="s">
        <v>531</v>
      </c>
    </row>
    <row r="1874" ht="15.75" customHeight="1">
      <c r="A1874" s="146">
        <v>297693.0</v>
      </c>
      <c r="B1874" s="61" t="s">
        <v>531</v>
      </c>
    </row>
    <row r="1875" ht="15.75" customHeight="1">
      <c r="A1875" s="146">
        <v>308413.0</v>
      </c>
      <c r="B1875" s="61" t="s">
        <v>538</v>
      </c>
    </row>
    <row r="1876" ht="15.75" customHeight="1">
      <c r="A1876" s="146">
        <v>308488.0</v>
      </c>
      <c r="B1876" s="61" t="s">
        <v>538</v>
      </c>
    </row>
    <row r="1877" ht="15.75" customHeight="1">
      <c r="A1877" s="146">
        <v>294332.0</v>
      </c>
      <c r="B1877" s="61" t="s">
        <v>543</v>
      </c>
    </row>
    <row r="1878" ht="15.75" customHeight="1">
      <c r="A1878" s="146">
        <v>104235.0</v>
      </c>
      <c r="B1878" s="61" t="s">
        <v>509</v>
      </c>
    </row>
    <row r="1879" ht="15.75" customHeight="1">
      <c r="A1879" s="146">
        <v>274634.0</v>
      </c>
      <c r="B1879" s="61" t="s">
        <v>538</v>
      </c>
    </row>
    <row r="1880" ht="15.75" customHeight="1">
      <c r="A1880" s="146">
        <v>180645.0</v>
      </c>
      <c r="B1880" s="61" t="s">
        <v>531</v>
      </c>
    </row>
    <row r="1881" ht="15.75" customHeight="1">
      <c r="A1881" s="146">
        <v>109293.0</v>
      </c>
      <c r="B1881" s="61" t="s">
        <v>509</v>
      </c>
    </row>
    <row r="1882" ht="15.75" customHeight="1">
      <c r="A1882" s="146">
        <v>217487.0</v>
      </c>
      <c r="B1882" s="61" t="s">
        <v>531</v>
      </c>
    </row>
    <row r="1883" ht="15.75" customHeight="1">
      <c r="A1883" s="146">
        <v>215501.0</v>
      </c>
      <c r="B1883" s="61" t="s">
        <v>534</v>
      </c>
    </row>
    <row r="1884" ht="15.75" customHeight="1">
      <c r="A1884" s="146">
        <v>238647.0</v>
      </c>
      <c r="B1884" s="61" t="s">
        <v>509</v>
      </c>
    </row>
    <row r="1885" ht="15.75" customHeight="1">
      <c r="A1885" s="146">
        <v>241461.0</v>
      </c>
      <c r="B1885" s="61" t="s">
        <v>531</v>
      </c>
    </row>
    <row r="1886" ht="15.75" customHeight="1">
      <c r="A1886" s="146">
        <v>232836.0</v>
      </c>
      <c r="B1886" s="61" t="s">
        <v>538</v>
      </c>
    </row>
    <row r="1887" ht="15.75" customHeight="1">
      <c r="A1887" s="146">
        <v>241051.0</v>
      </c>
      <c r="B1887" s="61" t="s">
        <v>531</v>
      </c>
    </row>
    <row r="1888" ht="15.75" customHeight="1">
      <c r="A1888" s="146">
        <v>222405.0</v>
      </c>
      <c r="B1888" s="61" t="s">
        <v>534</v>
      </c>
    </row>
    <row r="1889" ht="15.75" customHeight="1">
      <c r="A1889" s="146">
        <v>273643.0</v>
      </c>
      <c r="B1889" s="61" t="s">
        <v>538</v>
      </c>
    </row>
    <row r="1890" ht="15.75" customHeight="1">
      <c r="A1890" s="146">
        <v>238242.0</v>
      </c>
      <c r="B1890" s="61" t="s">
        <v>531</v>
      </c>
    </row>
    <row r="1891" ht="15.75" customHeight="1">
      <c r="A1891" s="146">
        <v>238875.0</v>
      </c>
      <c r="B1891" s="61" t="s">
        <v>531</v>
      </c>
    </row>
    <row r="1892" ht="15.75" customHeight="1">
      <c r="A1892" s="146">
        <v>244733.0</v>
      </c>
      <c r="B1892" s="61" t="s">
        <v>543</v>
      </c>
    </row>
    <row r="1893" ht="15.75" customHeight="1">
      <c r="A1893" s="146">
        <v>271734.0</v>
      </c>
      <c r="B1893" s="61" t="s">
        <v>531</v>
      </c>
    </row>
    <row r="1894" ht="15.75" customHeight="1">
      <c r="A1894" s="146">
        <v>233134.0</v>
      </c>
      <c r="B1894" s="61" t="s">
        <v>534</v>
      </c>
    </row>
    <row r="1895" ht="15.75" customHeight="1">
      <c r="A1895" s="146">
        <v>234597.0</v>
      </c>
      <c r="B1895" s="61" t="s">
        <v>531</v>
      </c>
    </row>
    <row r="1896" ht="15.75" customHeight="1">
      <c r="A1896" s="146">
        <v>183216.0</v>
      </c>
      <c r="B1896" s="61" t="s">
        <v>531</v>
      </c>
    </row>
    <row r="1897" ht="15.75" customHeight="1">
      <c r="A1897" s="146">
        <v>288326.0</v>
      </c>
      <c r="B1897" s="61" t="s">
        <v>531</v>
      </c>
    </row>
    <row r="1898" ht="15.75" customHeight="1">
      <c r="A1898" s="146">
        <v>306552.0</v>
      </c>
      <c r="B1898" s="61" t="s">
        <v>531</v>
      </c>
    </row>
    <row r="1899" ht="15.75" customHeight="1">
      <c r="A1899" s="146">
        <v>281944.0</v>
      </c>
      <c r="B1899" s="61" t="s">
        <v>531</v>
      </c>
    </row>
    <row r="1900" ht="15.75" customHeight="1">
      <c r="A1900" s="146">
        <v>241257.0</v>
      </c>
      <c r="B1900" s="61" t="s">
        <v>531</v>
      </c>
    </row>
    <row r="1901" ht="15.75" customHeight="1">
      <c r="A1901" s="65" t="s">
        <v>725</v>
      </c>
      <c r="B1901" s="61" t="s">
        <v>531</v>
      </c>
    </row>
    <row r="1902" ht="15.75" customHeight="1">
      <c r="A1902" s="65" t="s">
        <v>726</v>
      </c>
      <c r="B1902" s="61" t="s">
        <v>531</v>
      </c>
    </row>
    <row r="1903" ht="15.75" customHeight="1">
      <c r="A1903" s="65" t="s">
        <v>727</v>
      </c>
      <c r="B1903" s="61" t="s">
        <v>531</v>
      </c>
    </row>
    <row r="1904" ht="15.75" customHeight="1">
      <c r="A1904" s="65" t="s">
        <v>728</v>
      </c>
      <c r="B1904" s="61" t="s">
        <v>531</v>
      </c>
    </row>
    <row r="1905" ht="15.75" customHeight="1">
      <c r="A1905" s="65" t="s">
        <v>729</v>
      </c>
      <c r="B1905" s="61" t="s">
        <v>538</v>
      </c>
    </row>
    <row r="1906" ht="15.75" customHeight="1">
      <c r="A1906" s="65" t="s">
        <v>730</v>
      </c>
      <c r="B1906" s="61" t="s">
        <v>531</v>
      </c>
    </row>
    <row r="1907" ht="15.75" customHeight="1">
      <c r="A1907" s="146">
        <v>285771.0</v>
      </c>
      <c r="B1907" s="61" t="s">
        <v>531</v>
      </c>
    </row>
    <row r="1908" ht="15.75" customHeight="1">
      <c r="A1908" s="65" t="s">
        <v>731</v>
      </c>
      <c r="B1908" s="61" t="s">
        <v>531</v>
      </c>
    </row>
    <row r="1909" ht="15.75" customHeight="1">
      <c r="A1909" s="65" t="s">
        <v>732</v>
      </c>
      <c r="B1909" s="61" t="s">
        <v>531</v>
      </c>
    </row>
    <row r="1910" ht="15.75" customHeight="1">
      <c r="A1910" s="146">
        <v>285362.0</v>
      </c>
      <c r="B1910" s="61" t="s">
        <v>531</v>
      </c>
    </row>
    <row r="1911" ht="15.75" customHeight="1">
      <c r="A1911" s="65" t="s">
        <v>733</v>
      </c>
      <c r="B1911" s="61" t="s">
        <v>531</v>
      </c>
    </row>
    <row r="1912" ht="15.75" customHeight="1">
      <c r="A1912" s="146">
        <v>307383.0</v>
      </c>
      <c r="B1912" s="61" t="s">
        <v>531</v>
      </c>
    </row>
    <row r="1913" ht="15.75" customHeight="1">
      <c r="A1913" s="146">
        <v>288815.0</v>
      </c>
      <c r="B1913" s="61" t="s">
        <v>531</v>
      </c>
    </row>
    <row r="1914" ht="15.75" customHeight="1">
      <c r="A1914" s="146">
        <v>264154.0</v>
      </c>
      <c r="B1914" s="61" t="s">
        <v>538</v>
      </c>
    </row>
    <row r="1915" ht="15.75" customHeight="1">
      <c r="A1915" s="65" t="s">
        <v>734</v>
      </c>
      <c r="B1915" s="61" t="s">
        <v>531</v>
      </c>
    </row>
    <row r="1916" ht="15.75" customHeight="1">
      <c r="A1916" s="65" t="s">
        <v>735</v>
      </c>
      <c r="B1916" s="61" t="s">
        <v>531</v>
      </c>
    </row>
    <row r="1917" ht="15.75" customHeight="1">
      <c r="A1917" s="65" t="s">
        <v>736</v>
      </c>
      <c r="B1917" s="61" t="s">
        <v>531</v>
      </c>
    </row>
    <row r="1918" ht="15.75" customHeight="1">
      <c r="A1918" s="65" t="s">
        <v>737</v>
      </c>
      <c r="B1918" s="61" t="s">
        <v>534</v>
      </c>
    </row>
    <row r="1919" ht="15.75" customHeight="1">
      <c r="A1919" s="146">
        <v>254456.0</v>
      </c>
      <c r="B1919" s="61" t="s">
        <v>531</v>
      </c>
    </row>
    <row r="1920" ht="15.75" customHeight="1">
      <c r="A1920" s="146">
        <v>291593.0</v>
      </c>
      <c r="B1920" s="61" t="s">
        <v>531</v>
      </c>
    </row>
    <row r="1921" ht="15.75" customHeight="1">
      <c r="A1921" s="65" t="s">
        <v>738</v>
      </c>
      <c r="B1921" s="61" t="s">
        <v>531</v>
      </c>
    </row>
    <row r="1922" ht="15.75" customHeight="1">
      <c r="A1922" s="65" t="s">
        <v>739</v>
      </c>
      <c r="B1922" s="61" t="s">
        <v>531</v>
      </c>
    </row>
    <row r="1923" ht="15.75" customHeight="1">
      <c r="A1923" s="65" t="s">
        <v>740</v>
      </c>
      <c r="B1923" s="61" t="s">
        <v>531</v>
      </c>
    </row>
    <row r="1924" ht="15.75" customHeight="1">
      <c r="A1924" s="65" t="s">
        <v>741</v>
      </c>
      <c r="B1924" s="61" t="s">
        <v>531</v>
      </c>
    </row>
    <row r="1925" ht="15.75" customHeight="1">
      <c r="A1925" s="146">
        <v>269635.0</v>
      </c>
      <c r="B1925" s="61" t="s">
        <v>531</v>
      </c>
    </row>
    <row r="1926" ht="15.75" customHeight="1">
      <c r="A1926" s="146">
        <v>294461.0</v>
      </c>
      <c r="B1926" s="61" t="s">
        <v>531</v>
      </c>
    </row>
    <row r="1927" ht="15.75" customHeight="1">
      <c r="A1927" s="146">
        <v>309197.0</v>
      </c>
      <c r="B1927" s="61" t="s">
        <v>531</v>
      </c>
    </row>
    <row r="1928" ht="15.75" customHeight="1">
      <c r="A1928" s="146">
        <v>308119.0</v>
      </c>
      <c r="B1928" s="61" t="s">
        <v>531</v>
      </c>
    </row>
    <row r="1929" ht="15.75" customHeight="1">
      <c r="A1929" s="146">
        <v>309965.0</v>
      </c>
      <c r="B1929" s="61" t="s">
        <v>531</v>
      </c>
    </row>
    <row r="1930" ht="15.75" customHeight="1">
      <c r="A1930" s="146">
        <v>308121.0</v>
      </c>
      <c r="B1930" s="61" t="s">
        <v>531</v>
      </c>
    </row>
    <row r="1931" ht="15.75" customHeight="1">
      <c r="A1931" s="146">
        <v>308772.0</v>
      </c>
      <c r="B1931" s="61" t="s">
        <v>531</v>
      </c>
    </row>
    <row r="1932" ht="15.75" customHeight="1">
      <c r="A1932" s="146">
        <v>308111.0</v>
      </c>
      <c r="B1932" s="61" t="s">
        <v>531</v>
      </c>
    </row>
    <row r="1933" ht="15.75" customHeight="1">
      <c r="A1933" s="146">
        <v>308853.0</v>
      </c>
      <c r="B1933" s="61" t="s">
        <v>531</v>
      </c>
    </row>
    <row r="1934" ht="15.75" customHeight="1">
      <c r="A1934" s="146">
        <v>310019.0</v>
      </c>
      <c r="B1934" s="61" t="s">
        <v>531</v>
      </c>
    </row>
    <row r="1935" ht="15.75" customHeight="1">
      <c r="A1935" s="146">
        <v>309189.0</v>
      </c>
      <c r="B1935" s="61" t="s">
        <v>531</v>
      </c>
    </row>
    <row r="1936" ht="15.75" customHeight="1">
      <c r="A1936" s="146">
        <v>309916.0</v>
      </c>
      <c r="B1936" s="61" t="s">
        <v>531</v>
      </c>
    </row>
    <row r="1937" ht="15.75" customHeight="1">
      <c r="A1937" s="146">
        <v>305484.0</v>
      </c>
      <c r="B1937" s="61" t="s">
        <v>531</v>
      </c>
    </row>
    <row r="1938" ht="15.75" customHeight="1">
      <c r="A1938" s="146">
        <v>308472.0</v>
      </c>
      <c r="B1938" s="61" t="s">
        <v>531</v>
      </c>
    </row>
    <row r="1939" ht="15.75" customHeight="1">
      <c r="A1939" s="146">
        <v>308971.0</v>
      </c>
      <c r="B1939" s="61" t="s">
        <v>531</v>
      </c>
    </row>
    <row r="1940" ht="15.75" customHeight="1">
      <c r="A1940" s="146">
        <v>309282.0</v>
      </c>
      <c r="B1940" s="61" t="s">
        <v>531</v>
      </c>
    </row>
    <row r="1941" ht="15.75" customHeight="1">
      <c r="A1941" s="146">
        <v>309981.0</v>
      </c>
      <c r="B1941" s="61" t="s">
        <v>531</v>
      </c>
    </row>
    <row r="1942" ht="15.75" customHeight="1">
      <c r="A1942" s="146">
        <v>308363.0</v>
      </c>
      <c r="B1942" s="61" t="s">
        <v>531</v>
      </c>
    </row>
    <row r="1943" ht="15.75" customHeight="1">
      <c r="A1943" s="146">
        <v>309920.0</v>
      </c>
      <c r="B1943" s="61" t="s">
        <v>531</v>
      </c>
    </row>
    <row r="1944" ht="15.75" customHeight="1">
      <c r="A1944" s="146">
        <v>309459.0</v>
      </c>
      <c r="B1944" s="61" t="s">
        <v>531</v>
      </c>
    </row>
    <row r="1945" ht="15.75" customHeight="1">
      <c r="A1945" s="146">
        <v>310151.0</v>
      </c>
      <c r="B1945" s="61" t="s">
        <v>532</v>
      </c>
    </row>
    <row r="1946" ht="15.75" customHeight="1">
      <c r="A1946" s="146">
        <v>308367.0</v>
      </c>
      <c r="B1946" s="61" t="s">
        <v>531</v>
      </c>
    </row>
    <row r="1947" ht="15.75" customHeight="1">
      <c r="A1947" s="146">
        <v>309468.0</v>
      </c>
      <c r="B1947" s="61" t="s">
        <v>531</v>
      </c>
    </row>
    <row r="1948" ht="15.75" customHeight="1">
      <c r="A1948" s="146">
        <v>309976.0</v>
      </c>
      <c r="B1948" s="61" t="s">
        <v>531</v>
      </c>
    </row>
    <row r="1949" ht="15.75" customHeight="1">
      <c r="A1949" s="146">
        <v>310048.0</v>
      </c>
      <c r="B1949" s="61" t="s">
        <v>531</v>
      </c>
    </row>
    <row r="1950" ht="15.75" customHeight="1">
      <c r="A1950" s="146">
        <v>309365.0</v>
      </c>
      <c r="B1950" s="61" t="s">
        <v>531</v>
      </c>
    </row>
    <row r="1951" ht="15.75" customHeight="1">
      <c r="A1951" s="146">
        <v>309319.0</v>
      </c>
      <c r="B1951" s="61" t="s">
        <v>531</v>
      </c>
    </row>
    <row r="1952" ht="15.75" customHeight="1">
      <c r="A1952" s="146">
        <v>308601.0</v>
      </c>
      <c r="B1952" s="61" t="s">
        <v>531</v>
      </c>
    </row>
    <row r="1953" ht="15.75" customHeight="1">
      <c r="A1953" s="146">
        <v>308370.0</v>
      </c>
      <c r="B1953" s="61" t="s">
        <v>531</v>
      </c>
    </row>
    <row r="1954" ht="15.75" customHeight="1">
      <c r="A1954" s="146">
        <v>309964.0</v>
      </c>
      <c r="B1954" s="61" t="s">
        <v>531</v>
      </c>
    </row>
    <row r="1955" ht="15.75" customHeight="1">
      <c r="A1955" s="146">
        <v>309476.0</v>
      </c>
      <c r="B1955" s="61" t="s">
        <v>531</v>
      </c>
    </row>
    <row r="1956" ht="15.75" customHeight="1">
      <c r="A1956" s="146">
        <v>309473.0</v>
      </c>
      <c r="B1956" s="61" t="s">
        <v>531</v>
      </c>
    </row>
    <row r="1957" ht="15.75" customHeight="1">
      <c r="A1957" s="146">
        <v>308597.0</v>
      </c>
      <c r="B1957" s="61" t="s">
        <v>531</v>
      </c>
    </row>
    <row r="1958" ht="15.75" customHeight="1">
      <c r="A1958" s="146">
        <v>310013.0</v>
      </c>
      <c r="B1958" s="61" t="s">
        <v>531</v>
      </c>
    </row>
    <row r="1959" ht="15.75" customHeight="1">
      <c r="A1959" s="146">
        <v>309481.0</v>
      </c>
      <c r="B1959" s="61" t="s">
        <v>531</v>
      </c>
    </row>
    <row r="1960" ht="15.75" customHeight="1">
      <c r="A1960" s="146">
        <v>308905.0</v>
      </c>
      <c r="B1960" s="61" t="s">
        <v>511</v>
      </c>
    </row>
    <row r="1961" ht="15.75" customHeight="1">
      <c r="A1961" s="146">
        <v>309585.0</v>
      </c>
      <c r="B1961" s="61" t="s">
        <v>531</v>
      </c>
    </row>
    <row r="1962" ht="15.75" customHeight="1">
      <c r="A1962" s="146">
        <v>307340.0</v>
      </c>
      <c r="B1962" s="61" t="s">
        <v>531</v>
      </c>
    </row>
    <row r="1963" ht="15.75" customHeight="1">
      <c r="A1963" s="146">
        <v>309918.0</v>
      </c>
      <c r="B1963" s="61" t="s">
        <v>531</v>
      </c>
    </row>
    <row r="1964" ht="15.75" customHeight="1">
      <c r="A1964" s="146">
        <v>305594.0</v>
      </c>
      <c r="B1964" s="61" t="s">
        <v>531</v>
      </c>
    </row>
    <row r="1965" ht="15.75" customHeight="1">
      <c r="A1965" s="146">
        <v>309460.0</v>
      </c>
      <c r="B1965" s="61" t="s">
        <v>531</v>
      </c>
    </row>
    <row r="1966" ht="15.75" customHeight="1">
      <c r="A1966" s="146">
        <v>309978.0</v>
      </c>
      <c r="B1966" s="61" t="s">
        <v>531</v>
      </c>
    </row>
    <row r="1967" ht="15.75" customHeight="1">
      <c r="A1967" s="146">
        <v>309475.0</v>
      </c>
      <c r="B1967" s="61" t="s">
        <v>531</v>
      </c>
    </row>
    <row r="1968" ht="15.75" customHeight="1">
      <c r="A1968" s="146">
        <v>309434.0</v>
      </c>
      <c r="B1968" s="61" t="s">
        <v>531</v>
      </c>
    </row>
    <row r="1969" ht="15.75" customHeight="1">
      <c r="A1969" s="146">
        <v>310029.0</v>
      </c>
      <c r="B1969" s="61" t="s">
        <v>531</v>
      </c>
    </row>
    <row r="1970" ht="15.75" customHeight="1">
      <c r="A1970" s="146">
        <v>308975.0</v>
      </c>
      <c r="B1970" s="61" t="s">
        <v>531</v>
      </c>
    </row>
    <row r="1971" ht="15.75" customHeight="1">
      <c r="A1971" s="146">
        <v>309196.0</v>
      </c>
      <c r="B1971" s="61" t="s">
        <v>531</v>
      </c>
    </row>
    <row r="1972" ht="15.75" customHeight="1">
      <c r="A1972" s="146">
        <v>308771.0</v>
      </c>
      <c r="B1972" s="61" t="s">
        <v>531</v>
      </c>
    </row>
    <row r="1973" ht="15.75" customHeight="1">
      <c r="A1973" s="146">
        <v>309484.0</v>
      </c>
      <c r="B1973" s="61" t="s">
        <v>531</v>
      </c>
    </row>
    <row r="1974" ht="15.75" customHeight="1">
      <c r="A1974" s="146">
        <v>309954.0</v>
      </c>
      <c r="B1974" s="61" t="s">
        <v>531</v>
      </c>
    </row>
    <row r="1975" ht="15.75" customHeight="1">
      <c r="A1975" s="146">
        <v>309982.0</v>
      </c>
      <c r="B1975" s="61" t="s">
        <v>531</v>
      </c>
    </row>
    <row r="1976" ht="15.75" customHeight="1">
      <c r="A1976" s="146">
        <v>310143.0</v>
      </c>
      <c r="B1976" s="61" t="s">
        <v>531</v>
      </c>
    </row>
    <row r="1977" ht="15.75" customHeight="1">
      <c r="A1977" s="146">
        <v>310028.0</v>
      </c>
      <c r="B1977" s="61" t="s">
        <v>531</v>
      </c>
    </row>
    <row r="1978" ht="15.75" customHeight="1">
      <c r="A1978" s="146">
        <v>309962.0</v>
      </c>
      <c r="B1978" s="61" t="s">
        <v>531</v>
      </c>
    </row>
    <row r="1979" ht="15.75" customHeight="1">
      <c r="A1979" s="146">
        <v>309194.0</v>
      </c>
      <c r="B1979" s="61" t="s">
        <v>531</v>
      </c>
    </row>
    <row r="1980" ht="15.75" customHeight="1">
      <c r="A1980" s="146">
        <v>308480.0</v>
      </c>
      <c r="B1980" s="61" t="s">
        <v>531</v>
      </c>
    </row>
    <row r="1981" ht="15.75" customHeight="1">
      <c r="A1981" s="146">
        <v>308958.0</v>
      </c>
      <c r="B1981" s="61" t="s">
        <v>531</v>
      </c>
    </row>
    <row r="1982" ht="15.75" customHeight="1">
      <c r="A1982" s="146">
        <v>310148.0</v>
      </c>
      <c r="B1982" s="61" t="s">
        <v>531</v>
      </c>
    </row>
    <row r="1983" ht="15.75" customHeight="1">
      <c r="A1983" s="146">
        <v>309950.0</v>
      </c>
      <c r="B1983" s="61" t="s">
        <v>509</v>
      </c>
    </row>
    <row r="1984" ht="15.75" customHeight="1">
      <c r="A1984" s="146">
        <v>309471.0</v>
      </c>
      <c r="B1984" s="61" t="s">
        <v>543</v>
      </c>
    </row>
    <row r="1985" ht="15.75" customHeight="1">
      <c r="A1985" s="146">
        <v>310032.0</v>
      </c>
      <c r="B1985" s="61" t="s">
        <v>531</v>
      </c>
    </row>
    <row r="1986" ht="15.75" customHeight="1">
      <c r="A1986" s="146">
        <v>308770.0</v>
      </c>
      <c r="B1986" s="61" t="s">
        <v>543</v>
      </c>
    </row>
    <row r="1987" ht="15.75" customHeight="1">
      <c r="A1987" s="146">
        <v>309410.0</v>
      </c>
      <c r="B1987" s="61" t="s">
        <v>543</v>
      </c>
    </row>
    <row r="1988" ht="15.75" customHeight="1">
      <c r="A1988" s="146">
        <v>308109.0</v>
      </c>
      <c r="B1988" s="61" t="s">
        <v>531</v>
      </c>
    </row>
    <row r="1989" ht="15.75" customHeight="1">
      <c r="A1989" s="146">
        <v>310036.0</v>
      </c>
      <c r="B1989" s="61" t="s">
        <v>531</v>
      </c>
    </row>
    <row r="1990" ht="15.75" customHeight="1">
      <c r="A1990" s="146">
        <v>305768.0</v>
      </c>
      <c r="B1990" s="61" t="s">
        <v>531</v>
      </c>
    </row>
    <row r="1991" ht="15.75" customHeight="1">
      <c r="A1991" s="146">
        <v>310026.0</v>
      </c>
      <c r="B1991" s="61" t="s">
        <v>531</v>
      </c>
    </row>
    <row r="1992" ht="15.75" customHeight="1">
      <c r="A1992" s="146">
        <v>309182.0</v>
      </c>
      <c r="B1992" s="61" t="s">
        <v>531</v>
      </c>
    </row>
    <row r="1993" ht="15.75" customHeight="1">
      <c r="A1993" s="146">
        <v>310154.0</v>
      </c>
      <c r="B1993" s="61" t="s">
        <v>531</v>
      </c>
    </row>
    <row r="1994" ht="15.75" customHeight="1">
      <c r="A1994" s="146">
        <v>309191.0</v>
      </c>
      <c r="B1994" s="61" t="s">
        <v>531</v>
      </c>
    </row>
    <row r="1995" ht="15.75" customHeight="1">
      <c r="A1995" s="146">
        <v>310160.0</v>
      </c>
      <c r="B1995" s="61" t="s">
        <v>531</v>
      </c>
    </row>
    <row r="1996" ht="15.75" customHeight="1">
      <c r="A1996" s="146">
        <v>309195.0</v>
      </c>
      <c r="B1996" s="61" t="s">
        <v>531</v>
      </c>
    </row>
    <row r="1997" ht="15.75" customHeight="1">
      <c r="A1997" s="146">
        <v>309192.0</v>
      </c>
      <c r="B1997" s="61" t="s">
        <v>531</v>
      </c>
    </row>
    <row r="1998" ht="15.75" customHeight="1">
      <c r="A1998" s="146">
        <v>309193.0</v>
      </c>
      <c r="B1998" s="61" t="s">
        <v>531</v>
      </c>
    </row>
    <row r="1999" ht="15.75" customHeight="1">
      <c r="A1999" s="146">
        <v>309462.0</v>
      </c>
      <c r="B1999" s="61" t="s">
        <v>531</v>
      </c>
    </row>
    <row r="2000" ht="15.75" customHeight="1">
      <c r="A2000" s="146">
        <v>309979.0</v>
      </c>
      <c r="B2000" s="61" t="s">
        <v>531</v>
      </c>
    </row>
    <row r="2001" ht="15.75" customHeight="1">
      <c r="A2001" s="146">
        <v>309172.0</v>
      </c>
      <c r="B2001" s="61" t="s">
        <v>511</v>
      </c>
    </row>
    <row r="2002" ht="15.75" customHeight="1">
      <c r="A2002" s="146">
        <v>306218.0</v>
      </c>
      <c r="B2002" s="61" t="s">
        <v>531</v>
      </c>
    </row>
    <row r="2003" ht="15.75" customHeight="1">
      <c r="A2003" s="146">
        <v>309421.0</v>
      </c>
      <c r="B2003" s="61" t="s">
        <v>531</v>
      </c>
    </row>
    <row r="2004" ht="15.75" customHeight="1">
      <c r="A2004" s="146">
        <v>309152.0</v>
      </c>
      <c r="B2004" s="61" t="s">
        <v>531</v>
      </c>
    </row>
    <row r="2005" ht="15.75" customHeight="1">
      <c r="A2005" s="146">
        <v>309091.0</v>
      </c>
      <c r="B2005" s="61" t="s">
        <v>531</v>
      </c>
    </row>
    <row r="2006" ht="15.75" customHeight="1">
      <c r="A2006" s="146">
        <v>307369.0</v>
      </c>
      <c r="B2006" s="61" t="s">
        <v>531</v>
      </c>
    </row>
    <row r="2007" ht="15.75" customHeight="1">
      <c r="A2007" s="146">
        <v>307581.0</v>
      </c>
      <c r="B2007" s="61" t="s">
        <v>531</v>
      </c>
    </row>
    <row r="2008" ht="15.75" customHeight="1">
      <c r="A2008" s="146">
        <v>308317.0</v>
      </c>
      <c r="B2008" s="61" t="s">
        <v>531</v>
      </c>
    </row>
    <row r="2009" ht="15.75" customHeight="1">
      <c r="A2009" s="146">
        <v>308233.0</v>
      </c>
      <c r="B2009" s="61" t="s">
        <v>531</v>
      </c>
    </row>
    <row r="2010" ht="15.75" customHeight="1">
      <c r="A2010" s="146">
        <v>307611.0</v>
      </c>
      <c r="B2010" s="61" t="s">
        <v>531</v>
      </c>
    </row>
    <row r="2011" ht="15.75" customHeight="1">
      <c r="A2011" s="146">
        <v>309020.0</v>
      </c>
      <c r="B2011" s="61" t="s">
        <v>531</v>
      </c>
    </row>
    <row r="2012" ht="15.75" customHeight="1">
      <c r="A2012" s="146">
        <v>307748.0</v>
      </c>
      <c r="B2012" s="61" t="s">
        <v>531</v>
      </c>
    </row>
    <row r="2013" ht="15.75" customHeight="1">
      <c r="A2013" s="146">
        <v>308715.0</v>
      </c>
      <c r="B2013" s="61" t="s">
        <v>531</v>
      </c>
    </row>
    <row r="2014" ht="15.75" customHeight="1">
      <c r="A2014" s="146">
        <v>308620.0</v>
      </c>
      <c r="B2014" s="61" t="s">
        <v>531</v>
      </c>
    </row>
    <row r="2015" ht="15.75" customHeight="1">
      <c r="A2015" s="146">
        <v>308805.0</v>
      </c>
      <c r="B2015" s="61" t="s">
        <v>531</v>
      </c>
    </row>
    <row r="2016" ht="15.75" customHeight="1">
      <c r="A2016" s="146">
        <v>309441.0</v>
      </c>
      <c r="B2016" s="61" t="s">
        <v>531</v>
      </c>
    </row>
    <row r="2017" ht="15.75" customHeight="1">
      <c r="A2017" s="146">
        <v>308931.0</v>
      </c>
      <c r="B2017" s="61" t="s">
        <v>531</v>
      </c>
    </row>
    <row r="2018" ht="15.75" customHeight="1">
      <c r="A2018" s="146">
        <v>305861.0</v>
      </c>
      <c r="B2018" s="61" t="s">
        <v>531</v>
      </c>
    </row>
    <row r="2019" ht="15.75" customHeight="1">
      <c r="A2019" s="146">
        <v>308202.0</v>
      </c>
      <c r="B2019" s="61" t="s">
        <v>531</v>
      </c>
    </row>
    <row r="2020" ht="15.75" customHeight="1">
      <c r="A2020" s="146">
        <v>308310.0</v>
      </c>
      <c r="B2020" s="61" t="s">
        <v>531</v>
      </c>
    </row>
    <row r="2021" ht="15.75" customHeight="1">
      <c r="A2021" s="146">
        <v>308252.0</v>
      </c>
      <c r="B2021" s="61" t="s">
        <v>534</v>
      </c>
    </row>
    <row r="2022" ht="15.75" customHeight="1">
      <c r="A2022" s="146">
        <v>309613.0</v>
      </c>
      <c r="B2022" s="61" t="s">
        <v>531</v>
      </c>
    </row>
    <row r="2023" ht="15.75" customHeight="1">
      <c r="A2023" s="146">
        <v>309557.0</v>
      </c>
      <c r="B2023" s="61" t="s">
        <v>511</v>
      </c>
    </row>
    <row r="2024" ht="15.75" customHeight="1">
      <c r="A2024" s="146">
        <v>307613.0</v>
      </c>
      <c r="B2024" s="61" t="s">
        <v>531</v>
      </c>
    </row>
    <row r="2025" ht="15.75" customHeight="1">
      <c r="A2025" s="146">
        <v>308817.0</v>
      </c>
      <c r="B2025" s="61" t="s">
        <v>531</v>
      </c>
    </row>
    <row r="2026" ht="15.75" customHeight="1">
      <c r="A2026" s="146">
        <v>308984.0</v>
      </c>
      <c r="B2026" s="61" t="s">
        <v>534</v>
      </c>
    </row>
    <row r="2027" ht="15.75" customHeight="1">
      <c r="A2027" s="146">
        <v>309446.0</v>
      </c>
      <c r="B2027" s="61" t="s">
        <v>531</v>
      </c>
    </row>
    <row r="2028" ht="15.75" customHeight="1">
      <c r="A2028" s="146">
        <v>309562.0</v>
      </c>
      <c r="B2028" s="61" t="s">
        <v>531</v>
      </c>
    </row>
    <row r="2029" ht="15.75" customHeight="1">
      <c r="A2029" s="146">
        <v>308234.0</v>
      </c>
      <c r="B2029" s="61" t="s">
        <v>531</v>
      </c>
    </row>
    <row r="2030" ht="15.75" customHeight="1">
      <c r="A2030" s="146">
        <v>308239.0</v>
      </c>
      <c r="B2030" s="61" t="s">
        <v>543</v>
      </c>
    </row>
    <row r="2031" ht="15.75" customHeight="1">
      <c r="A2031" s="146">
        <v>308201.0</v>
      </c>
      <c r="B2031" s="61" t="s">
        <v>531</v>
      </c>
    </row>
    <row r="2032" ht="15.75" customHeight="1">
      <c r="A2032" s="146">
        <v>308986.0</v>
      </c>
      <c r="B2032" s="61" t="s">
        <v>531</v>
      </c>
    </row>
    <row r="2033" ht="15.75" customHeight="1">
      <c r="A2033" s="146">
        <v>308709.0</v>
      </c>
      <c r="B2033" s="61" t="s">
        <v>531</v>
      </c>
    </row>
    <row r="2034" ht="15.75" customHeight="1">
      <c r="A2034" s="146">
        <v>309543.0</v>
      </c>
      <c r="B2034" s="61" t="s">
        <v>531</v>
      </c>
    </row>
    <row r="2035" ht="15.75" customHeight="1">
      <c r="A2035" s="146">
        <v>308808.0</v>
      </c>
      <c r="B2035" s="61" t="s">
        <v>531</v>
      </c>
    </row>
    <row r="2036" ht="15.75" customHeight="1">
      <c r="A2036" s="146">
        <v>308482.0</v>
      </c>
      <c r="B2036" s="61" t="s">
        <v>531</v>
      </c>
    </row>
    <row r="2037" ht="15.75" customHeight="1">
      <c r="A2037" s="146">
        <v>308192.0</v>
      </c>
      <c r="B2037" s="61" t="s">
        <v>531</v>
      </c>
    </row>
    <row r="2038" ht="15.75" customHeight="1">
      <c r="A2038" s="146">
        <v>308242.0</v>
      </c>
      <c r="B2038" s="61" t="s">
        <v>531</v>
      </c>
    </row>
    <row r="2039" ht="15.75" customHeight="1">
      <c r="A2039" s="146">
        <v>308128.0</v>
      </c>
      <c r="B2039" s="61" t="s">
        <v>543</v>
      </c>
    </row>
    <row r="2040" ht="15.75" customHeight="1">
      <c r="A2040" s="146">
        <v>308228.0</v>
      </c>
      <c r="B2040" s="61" t="s">
        <v>531</v>
      </c>
    </row>
    <row r="2041" ht="15.75" customHeight="1">
      <c r="A2041" s="146">
        <v>308806.0</v>
      </c>
      <c r="B2041" s="61" t="s">
        <v>531</v>
      </c>
    </row>
    <row r="2042" ht="15.75" customHeight="1">
      <c r="A2042" s="146">
        <v>309571.0</v>
      </c>
      <c r="B2042" s="61" t="s">
        <v>531</v>
      </c>
    </row>
    <row r="2043" ht="15.75" customHeight="1">
      <c r="A2043" s="146">
        <v>307569.0</v>
      </c>
      <c r="B2043" s="61" t="s">
        <v>531</v>
      </c>
    </row>
    <row r="2044" ht="15.75" customHeight="1">
      <c r="A2044" s="146">
        <v>306091.0</v>
      </c>
      <c r="B2044" s="61" t="s">
        <v>531</v>
      </c>
    </row>
    <row r="2045" ht="15.75" customHeight="1">
      <c r="A2045" s="146">
        <v>307747.0</v>
      </c>
      <c r="B2045" s="61" t="s">
        <v>531</v>
      </c>
    </row>
    <row r="2046" ht="15.75" customHeight="1">
      <c r="A2046" s="146">
        <v>307367.0</v>
      </c>
      <c r="B2046" s="61" t="s">
        <v>531</v>
      </c>
    </row>
    <row r="2047" ht="15.75" customHeight="1">
      <c r="A2047" s="146">
        <v>308347.0</v>
      </c>
      <c r="B2047" s="61" t="s">
        <v>531</v>
      </c>
    </row>
    <row r="2048" ht="15.75" customHeight="1">
      <c r="A2048" s="146">
        <v>308362.0</v>
      </c>
      <c r="B2048" s="61" t="s">
        <v>531</v>
      </c>
    </row>
    <row r="2049" ht="15.75" customHeight="1">
      <c r="A2049" s="146">
        <v>308983.0</v>
      </c>
      <c r="B2049" s="61" t="s">
        <v>531</v>
      </c>
    </row>
    <row r="2050" ht="15.75" customHeight="1">
      <c r="A2050" s="146">
        <v>308483.0</v>
      </c>
      <c r="B2050" s="61" t="s">
        <v>531</v>
      </c>
    </row>
    <row r="2051" ht="15.75" customHeight="1">
      <c r="A2051" s="146">
        <v>309154.0</v>
      </c>
      <c r="B2051" s="61" t="s">
        <v>531</v>
      </c>
    </row>
    <row r="2052" ht="15.75" customHeight="1">
      <c r="A2052" s="146">
        <v>308897.0</v>
      </c>
      <c r="B2052" s="61" t="s">
        <v>531</v>
      </c>
    </row>
    <row r="2053" ht="15.75" customHeight="1">
      <c r="A2053" s="146">
        <v>308188.0</v>
      </c>
      <c r="B2053" s="61" t="s">
        <v>531</v>
      </c>
    </row>
    <row r="2054" ht="15.75" customHeight="1">
      <c r="A2054" s="146">
        <v>307618.0</v>
      </c>
      <c r="B2054" s="61" t="s">
        <v>531</v>
      </c>
    </row>
    <row r="2055" ht="15.75" customHeight="1">
      <c r="A2055" s="146">
        <v>309448.0</v>
      </c>
      <c r="B2055" s="61" t="s">
        <v>531</v>
      </c>
    </row>
    <row r="2056" ht="15.75" customHeight="1">
      <c r="A2056" s="146">
        <v>308714.0</v>
      </c>
      <c r="B2056" s="61" t="s">
        <v>531</v>
      </c>
    </row>
    <row r="2057" ht="15.75" customHeight="1">
      <c r="A2057" s="146">
        <v>308747.0</v>
      </c>
      <c r="B2057" s="61" t="s">
        <v>531</v>
      </c>
    </row>
    <row r="2058" ht="15.75" customHeight="1">
      <c r="A2058" s="146">
        <v>307617.0</v>
      </c>
      <c r="B2058" s="61" t="s">
        <v>531</v>
      </c>
    </row>
    <row r="2059" ht="15.75" customHeight="1">
      <c r="A2059" s="146">
        <v>307850.0</v>
      </c>
      <c r="B2059" s="61" t="s">
        <v>531</v>
      </c>
    </row>
    <row r="2060" ht="15.75" customHeight="1">
      <c r="A2060" s="146">
        <v>309444.0</v>
      </c>
      <c r="B2060" s="61" t="s">
        <v>531</v>
      </c>
    </row>
    <row r="2061" ht="15.75" customHeight="1">
      <c r="A2061" s="146">
        <v>309018.0</v>
      </c>
      <c r="B2061" s="61" t="s">
        <v>531</v>
      </c>
    </row>
    <row r="2062" ht="15.75" customHeight="1">
      <c r="A2062" s="146">
        <v>305333.0</v>
      </c>
      <c r="B2062" s="61" t="s">
        <v>543</v>
      </c>
    </row>
    <row r="2063" ht="15.75" customHeight="1">
      <c r="A2063" s="146">
        <v>308744.0</v>
      </c>
      <c r="B2063" s="61" t="s">
        <v>538</v>
      </c>
    </row>
    <row r="2064" ht="15.75" customHeight="1">
      <c r="A2064" s="146">
        <v>308751.0</v>
      </c>
      <c r="B2064" s="61" t="s">
        <v>538</v>
      </c>
    </row>
    <row r="2065" ht="15.75" customHeight="1">
      <c r="A2065" s="146">
        <v>308759.0</v>
      </c>
      <c r="B2065" s="61" t="s">
        <v>538</v>
      </c>
    </row>
    <row r="2066" ht="15.75" customHeight="1">
      <c r="A2066" s="146">
        <v>308741.0</v>
      </c>
      <c r="B2066" s="61" t="s">
        <v>538</v>
      </c>
    </row>
    <row r="2067" ht="15.75" customHeight="1">
      <c r="A2067" s="146">
        <v>308758.0</v>
      </c>
      <c r="B2067" s="61" t="s">
        <v>538</v>
      </c>
    </row>
    <row r="2068" ht="15.75" customHeight="1">
      <c r="A2068" s="146">
        <v>308761.0</v>
      </c>
      <c r="B2068" s="61" t="s">
        <v>538</v>
      </c>
    </row>
    <row r="2069" ht="15.75" customHeight="1">
      <c r="A2069" s="146">
        <v>308745.0</v>
      </c>
      <c r="B2069" s="61" t="s">
        <v>538</v>
      </c>
    </row>
    <row r="2070" ht="15.75" customHeight="1">
      <c r="A2070" s="146">
        <v>308753.0</v>
      </c>
      <c r="B2070" s="61" t="s">
        <v>538</v>
      </c>
    </row>
    <row r="2071" ht="15.75" customHeight="1">
      <c r="A2071" s="146">
        <v>308756.0</v>
      </c>
      <c r="B2071" s="61" t="s">
        <v>538</v>
      </c>
    </row>
    <row r="2072" ht="15.75" customHeight="1">
      <c r="A2072" s="146">
        <v>308746.0</v>
      </c>
      <c r="B2072" s="61" t="s">
        <v>538</v>
      </c>
    </row>
    <row r="2073" ht="15.75" customHeight="1">
      <c r="A2073" s="146">
        <v>308750.0</v>
      </c>
      <c r="B2073" s="61" t="s">
        <v>538</v>
      </c>
    </row>
    <row r="2074" ht="15.75" customHeight="1">
      <c r="A2074" s="146">
        <v>308612.0</v>
      </c>
      <c r="B2074" s="61" t="s">
        <v>531</v>
      </c>
    </row>
    <row r="2075" ht="15.75" customHeight="1">
      <c r="A2075" s="146">
        <v>276563.0</v>
      </c>
      <c r="B2075" s="61" t="s">
        <v>531</v>
      </c>
    </row>
    <row r="2076" ht="15.75" customHeight="1">
      <c r="A2076" s="146">
        <v>288942.0</v>
      </c>
      <c r="B2076" s="61" t="s">
        <v>531</v>
      </c>
    </row>
    <row r="2077" ht="15.75" customHeight="1">
      <c r="A2077" s="146">
        <v>254574.0</v>
      </c>
      <c r="B2077" s="61" t="s">
        <v>531</v>
      </c>
    </row>
    <row r="2078" ht="15.75" customHeight="1">
      <c r="A2078" s="146">
        <v>249533.0</v>
      </c>
      <c r="B2078" s="61" t="s">
        <v>531</v>
      </c>
    </row>
    <row r="2079" ht="15.75" customHeight="1">
      <c r="A2079" s="146">
        <v>250849.0</v>
      </c>
      <c r="B2079" s="61" t="s">
        <v>531</v>
      </c>
    </row>
    <row r="2080" ht="15.75" customHeight="1">
      <c r="A2080" s="146">
        <v>274064.0</v>
      </c>
      <c r="B2080" s="61" t="s">
        <v>531</v>
      </c>
    </row>
    <row r="2081" ht="15.75" customHeight="1">
      <c r="A2081" s="146">
        <v>250507.0</v>
      </c>
      <c r="B2081" s="61" t="s">
        <v>534</v>
      </c>
    </row>
    <row r="2082" ht="15.75" customHeight="1">
      <c r="A2082" s="146">
        <v>270598.0</v>
      </c>
      <c r="B2082" s="61" t="s">
        <v>531</v>
      </c>
    </row>
    <row r="2083" ht="15.75" customHeight="1">
      <c r="A2083" s="146">
        <v>249534.0</v>
      </c>
      <c r="B2083" s="61" t="s">
        <v>511</v>
      </c>
    </row>
    <row r="2084" ht="15.75" customHeight="1">
      <c r="A2084" s="146">
        <v>274856.0</v>
      </c>
      <c r="B2084" s="61" t="s">
        <v>531</v>
      </c>
    </row>
    <row r="2085" ht="15.75" customHeight="1">
      <c r="A2085" s="146">
        <v>249997.0</v>
      </c>
      <c r="B2085" s="61" t="s">
        <v>534</v>
      </c>
    </row>
    <row r="2086" ht="15.75" customHeight="1">
      <c r="A2086" s="146">
        <v>269832.0</v>
      </c>
      <c r="B2086" s="61" t="s">
        <v>543</v>
      </c>
    </row>
    <row r="2087" ht="15.75" customHeight="1">
      <c r="A2087" s="146">
        <v>309627.0</v>
      </c>
      <c r="B2087" s="61" t="s">
        <v>531</v>
      </c>
    </row>
    <row r="2088" ht="15.75" customHeight="1">
      <c r="A2088" s="146">
        <v>308603.0</v>
      </c>
      <c r="B2088" s="61" t="s">
        <v>531</v>
      </c>
    </row>
    <row r="2089" ht="15.75" customHeight="1">
      <c r="A2089" s="146">
        <v>308960.0</v>
      </c>
      <c r="B2089" s="61" t="s">
        <v>532</v>
      </c>
    </row>
    <row r="2090" ht="15.75" customHeight="1">
      <c r="A2090" s="146">
        <v>283978.0</v>
      </c>
      <c r="B2090" s="61" t="s">
        <v>652</v>
      </c>
    </row>
    <row r="2091" ht="15.75" customHeight="1">
      <c r="A2091" s="146">
        <v>309419.0</v>
      </c>
      <c r="B2091" s="61" t="s">
        <v>511</v>
      </c>
    </row>
    <row r="2092" ht="15.75" customHeight="1">
      <c r="A2092" s="146">
        <v>309156.0</v>
      </c>
      <c r="B2092" s="61" t="s">
        <v>531</v>
      </c>
    </row>
    <row r="2093" ht="15.75" customHeight="1">
      <c r="A2093" s="146">
        <v>307778.0</v>
      </c>
      <c r="B2093" s="61" t="s">
        <v>531</v>
      </c>
    </row>
    <row r="2094" ht="15.75" customHeight="1">
      <c r="A2094" s="146">
        <v>309447.0</v>
      </c>
      <c r="B2094" s="61" t="s">
        <v>531</v>
      </c>
    </row>
    <row r="2095" ht="15.75" customHeight="1">
      <c r="A2095" s="146">
        <v>309554.0</v>
      </c>
      <c r="B2095" s="61" t="s">
        <v>531</v>
      </c>
    </row>
    <row r="2096" ht="15.75" customHeight="1">
      <c r="A2096" s="146">
        <v>309567.0</v>
      </c>
      <c r="B2096" s="61" t="s">
        <v>531</v>
      </c>
    </row>
    <row r="2097" ht="15.75" customHeight="1">
      <c r="A2097" s="146">
        <v>309616.0</v>
      </c>
      <c r="B2097" s="61" t="s">
        <v>531</v>
      </c>
    </row>
    <row r="2098" ht="15.75" customHeight="1">
      <c r="A2098" s="146">
        <v>308222.0</v>
      </c>
      <c r="B2098" s="61" t="s">
        <v>531</v>
      </c>
    </row>
    <row r="2099" ht="15.75" customHeight="1">
      <c r="A2099" s="146">
        <v>309158.0</v>
      </c>
      <c r="B2099" s="61" t="s">
        <v>532</v>
      </c>
    </row>
    <row r="2100" ht="15.75" customHeight="1">
      <c r="A2100" s="146">
        <v>307782.0</v>
      </c>
      <c r="B2100" s="61" t="s">
        <v>531</v>
      </c>
    </row>
    <row r="2101" ht="15.75" customHeight="1">
      <c r="A2101" s="146">
        <v>307616.0</v>
      </c>
      <c r="B2101" s="61" t="s">
        <v>509</v>
      </c>
    </row>
    <row r="2102" ht="15.75" customHeight="1">
      <c r="A2102" s="146">
        <v>308264.0</v>
      </c>
      <c r="B2102" s="61" t="s">
        <v>531</v>
      </c>
    </row>
    <row r="2103" ht="15.75" customHeight="1">
      <c r="A2103" s="146">
        <v>309417.0</v>
      </c>
      <c r="B2103" s="61" t="s">
        <v>531</v>
      </c>
    </row>
    <row r="2104" ht="15.75" customHeight="1">
      <c r="A2104" s="146">
        <v>309698.0</v>
      </c>
      <c r="B2104" s="61" t="s">
        <v>531</v>
      </c>
    </row>
    <row r="2105" ht="15.75" customHeight="1">
      <c r="A2105" s="146">
        <v>308892.0</v>
      </c>
      <c r="B2105" s="61" t="s">
        <v>531</v>
      </c>
    </row>
    <row r="2106" ht="15.75" customHeight="1">
      <c r="A2106" s="146">
        <v>309089.0</v>
      </c>
      <c r="B2106" s="61" t="s">
        <v>532</v>
      </c>
    </row>
    <row r="2107" ht="15.75" customHeight="1">
      <c r="A2107" s="146">
        <v>306839.0</v>
      </c>
      <c r="B2107" s="61" t="s">
        <v>531</v>
      </c>
    </row>
    <row r="2108" ht="15.75" customHeight="1">
      <c r="A2108" s="146">
        <v>304818.0</v>
      </c>
      <c r="B2108" s="61" t="s">
        <v>531</v>
      </c>
    </row>
    <row r="2109" ht="15.75" customHeight="1">
      <c r="A2109" s="146">
        <v>290083.0</v>
      </c>
      <c r="B2109" s="61" t="s">
        <v>532</v>
      </c>
    </row>
    <row r="2110" ht="15.75" customHeight="1">
      <c r="A2110" s="146">
        <v>302095.0</v>
      </c>
      <c r="B2110" s="61" t="s">
        <v>538</v>
      </c>
    </row>
    <row r="2111" ht="15.75" customHeight="1">
      <c r="A2111" s="146">
        <v>244531.0</v>
      </c>
      <c r="B2111" s="61" t="s">
        <v>534</v>
      </c>
    </row>
    <row r="2112" ht="15.75" customHeight="1">
      <c r="A2112" s="146">
        <v>226088.0</v>
      </c>
      <c r="B2112" s="61" t="s">
        <v>531</v>
      </c>
    </row>
    <row r="2113" ht="15.75" customHeight="1">
      <c r="A2113" s="146">
        <v>225191.0</v>
      </c>
      <c r="B2113" s="61" t="s">
        <v>534</v>
      </c>
    </row>
    <row r="2114" ht="15.75" customHeight="1">
      <c r="A2114" s="146">
        <v>238146.0</v>
      </c>
      <c r="B2114" s="61" t="s">
        <v>534</v>
      </c>
    </row>
    <row r="2115" ht="15.75" customHeight="1">
      <c r="A2115" s="146">
        <v>244750.0</v>
      </c>
      <c r="B2115" s="61" t="s">
        <v>531</v>
      </c>
    </row>
    <row r="2116" ht="15.75" customHeight="1">
      <c r="A2116" s="146">
        <v>239204.0</v>
      </c>
      <c r="B2116" s="61" t="s">
        <v>531</v>
      </c>
    </row>
    <row r="2117" ht="15.75" customHeight="1">
      <c r="A2117" s="146">
        <v>241093.0</v>
      </c>
      <c r="B2117" s="61" t="s">
        <v>531</v>
      </c>
    </row>
    <row r="2118" ht="15.75" customHeight="1">
      <c r="A2118" s="146">
        <v>241867.0</v>
      </c>
      <c r="B2118" s="61" t="s">
        <v>534</v>
      </c>
    </row>
    <row r="2119" ht="15.75" customHeight="1">
      <c r="A2119" s="146">
        <v>235587.0</v>
      </c>
      <c r="B2119" s="61" t="s">
        <v>531</v>
      </c>
    </row>
    <row r="2120" ht="15.75" customHeight="1">
      <c r="A2120" s="146">
        <v>238145.0</v>
      </c>
      <c r="B2120" s="61" t="s">
        <v>534</v>
      </c>
    </row>
    <row r="2121" ht="15.75" customHeight="1">
      <c r="A2121" s="146">
        <v>211475.0</v>
      </c>
      <c r="B2121" s="61" t="s">
        <v>531</v>
      </c>
    </row>
    <row r="2122" ht="15.75" customHeight="1">
      <c r="A2122" s="146">
        <v>237147.0</v>
      </c>
      <c r="B2122" s="61" t="s">
        <v>534</v>
      </c>
    </row>
    <row r="2123" ht="15.75" customHeight="1">
      <c r="A2123" s="146">
        <v>235623.0</v>
      </c>
      <c r="B2123" s="61" t="s">
        <v>534</v>
      </c>
    </row>
    <row r="2124" ht="15.75" customHeight="1">
      <c r="A2124" s="146">
        <v>236975.0</v>
      </c>
      <c r="B2124" s="61" t="s">
        <v>531</v>
      </c>
    </row>
    <row r="2125" ht="15.75" customHeight="1">
      <c r="A2125" s="146">
        <v>239205.0</v>
      </c>
      <c r="B2125" s="61" t="s">
        <v>531</v>
      </c>
    </row>
    <row r="2126" ht="15.75" customHeight="1">
      <c r="A2126" s="146">
        <v>221127.0</v>
      </c>
      <c r="B2126" s="61" t="s">
        <v>534</v>
      </c>
    </row>
    <row r="2127" ht="15.75" customHeight="1">
      <c r="A2127" s="146">
        <v>233881.0</v>
      </c>
      <c r="B2127" s="61" t="s">
        <v>531</v>
      </c>
    </row>
    <row r="2128" ht="15.75" customHeight="1">
      <c r="A2128" s="146">
        <v>274633.0</v>
      </c>
      <c r="B2128" s="61" t="s">
        <v>531</v>
      </c>
    </row>
    <row r="2129" ht="15.75" customHeight="1">
      <c r="A2129" s="146">
        <v>241107.0</v>
      </c>
      <c r="B2129" s="61" t="s">
        <v>531</v>
      </c>
    </row>
    <row r="2130" ht="15.75" customHeight="1">
      <c r="A2130" s="146">
        <v>239494.0</v>
      </c>
      <c r="B2130" s="61" t="s">
        <v>534</v>
      </c>
    </row>
    <row r="2131" ht="15.75" customHeight="1">
      <c r="A2131" s="146">
        <v>244755.0</v>
      </c>
      <c r="B2131" s="61" t="s">
        <v>543</v>
      </c>
    </row>
    <row r="2132" ht="15.75" customHeight="1">
      <c r="A2132" s="146">
        <v>221526.0</v>
      </c>
      <c r="B2132" s="61" t="s">
        <v>531</v>
      </c>
    </row>
    <row r="2133" ht="15.75" customHeight="1">
      <c r="A2133" s="146">
        <v>181696.0</v>
      </c>
      <c r="B2133" s="61" t="s">
        <v>511</v>
      </c>
    </row>
    <row r="2134" ht="15.75" customHeight="1">
      <c r="A2134" s="146">
        <v>239234.0</v>
      </c>
      <c r="B2134" s="61" t="s">
        <v>531</v>
      </c>
    </row>
    <row r="2135" ht="15.75" customHeight="1">
      <c r="A2135" s="146">
        <v>211478.0</v>
      </c>
      <c r="B2135" s="61" t="s">
        <v>531</v>
      </c>
    </row>
    <row r="2136" ht="15.75" customHeight="1">
      <c r="A2136" s="146">
        <v>288190.0</v>
      </c>
      <c r="B2136" s="61" t="s">
        <v>531</v>
      </c>
    </row>
    <row r="2137" ht="15.75" customHeight="1">
      <c r="A2137" s="65" t="s">
        <v>746</v>
      </c>
      <c r="B2137" s="61" t="s">
        <v>531</v>
      </c>
    </row>
    <row r="2138" ht="15.75" customHeight="1">
      <c r="A2138" s="65" t="s">
        <v>747</v>
      </c>
      <c r="B2138" s="61" t="s">
        <v>531</v>
      </c>
    </row>
    <row r="2139" ht="15.75" customHeight="1">
      <c r="A2139" s="65" t="s">
        <v>748</v>
      </c>
      <c r="B2139" s="61" t="s">
        <v>531</v>
      </c>
    </row>
    <row r="2140" ht="15.75" customHeight="1">
      <c r="A2140" s="65" t="s">
        <v>749</v>
      </c>
      <c r="B2140" s="61" t="s">
        <v>531</v>
      </c>
    </row>
    <row r="2141" ht="15.75" customHeight="1">
      <c r="A2141" s="65" t="s">
        <v>750</v>
      </c>
      <c r="B2141" s="61" t="s">
        <v>509</v>
      </c>
    </row>
    <row r="2142" ht="15.75" customHeight="1">
      <c r="A2142" s="65" t="s">
        <v>751</v>
      </c>
      <c r="B2142" s="61" t="s">
        <v>509</v>
      </c>
    </row>
    <row r="2143" ht="15.75" customHeight="1">
      <c r="A2143" s="65" t="s">
        <v>752</v>
      </c>
      <c r="B2143" s="61" t="s">
        <v>531</v>
      </c>
    </row>
    <row r="2144" ht="15.75" customHeight="1">
      <c r="A2144" s="146">
        <v>289136.0</v>
      </c>
      <c r="B2144" s="61" t="s">
        <v>509</v>
      </c>
    </row>
    <row r="2145" ht="15.75" customHeight="1">
      <c r="A2145" s="146">
        <v>224012.0</v>
      </c>
      <c r="B2145" s="61" t="s">
        <v>511</v>
      </c>
    </row>
    <row r="2146" ht="15.75" customHeight="1">
      <c r="A2146" s="146">
        <v>308961.0</v>
      </c>
      <c r="B2146" s="61" t="s">
        <v>531</v>
      </c>
    </row>
    <row r="2147" ht="15.75" customHeight="1">
      <c r="A2147" s="146">
        <v>289561.0</v>
      </c>
      <c r="B2147" s="61" t="s">
        <v>531</v>
      </c>
    </row>
    <row r="2148" ht="15.75" customHeight="1">
      <c r="A2148" s="146">
        <v>297646.0</v>
      </c>
      <c r="B2148" s="61" t="s">
        <v>531</v>
      </c>
    </row>
    <row r="2149" ht="15.75" customHeight="1">
      <c r="A2149" s="146">
        <v>312082.0</v>
      </c>
      <c r="B2149" s="61" t="s">
        <v>531</v>
      </c>
    </row>
    <row r="2150" ht="15.75" customHeight="1">
      <c r="A2150" s="65" t="s">
        <v>753</v>
      </c>
      <c r="B2150" s="61" t="s">
        <v>538</v>
      </c>
    </row>
    <row r="2151" ht="15.75" customHeight="1">
      <c r="A2151" s="65" t="s">
        <v>754</v>
      </c>
      <c r="B2151" s="61" t="s">
        <v>538</v>
      </c>
    </row>
    <row r="2152" ht="15.75" customHeight="1">
      <c r="A2152" s="65" t="s">
        <v>755</v>
      </c>
      <c r="B2152" s="61" t="s">
        <v>538</v>
      </c>
    </row>
    <row r="2153" ht="15.75" customHeight="1">
      <c r="A2153" s="65" t="s">
        <v>756</v>
      </c>
      <c r="B2153" s="61" t="s">
        <v>538</v>
      </c>
    </row>
    <row r="2154" ht="15.75" customHeight="1">
      <c r="A2154" s="146">
        <v>10001.0</v>
      </c>
      <c r="B2154" s="61" t="s">
        <v>534</v>
      </c>
    </row>
    <row r="2155" ht="15.75" customHeight="1">
      <c r="A2155" s="146">
        <v>10002.0</v>
      </c>
      <c r="B2155" s="61" t="s">
        <v>534</v>
      </c>
    </row>
    <row r="2156" ht="15.75" customHeight="1">
      <c r="A2156" s="146">
        <v>10003.0</v>
      </c>
      <c r="B2156" s="61" t="s">
        <v>534</v>
      </c>
    </row>
    <row r="2157" ht="15.75" customHeight="1">
      <c r="A2157" s="146">
        <v>10004.0</v>
      </c>
      <c r="B2157" s="61" t="s">
        <v>534</v>
      </c>
    </row>
    <row r="2158" ht="15.75" customHeight="1">
      <c r="A2158" s="146">
        <v>10005.0</v>
      </c>
      <c r="B2158" s="61" t="s">
        <v>534</v>
      </c>
    </row>
    <row r="2159" ht="15.75" customHeight="1">
      <c r="A2159" s="146">
        <v>20001.0</v>
      </c>
      <c r="B2159" s="61" t="s">
        <v>538</v>
      </c>
    </row>
    <row r="2160" ht="15.75" customHeight="1">
      <c r="A2160" s="146">
        <v>20002.0</v>
      </c>
      <c r="B2160" s="61" t="s">
        <v>538</v>
      </c>
    </row>
    <row r="2161" ht="15.75" customHeight="1">
      <c r="A2161" s="146">
        <v>20003.0</v>
      </c>
      <c r="B2161" s="61" t="s">
        <v>538</v>
      </c>
    </row>
    <row r="2162" ht="15.75" customHeight="1">
      <c r="A2162" s="146">
        <v>20004.0</v>
      </c>
      <c r="B2162" s="61" t="s">
        <v>538</v>
      </c>
    </row>
    <row r="2163" ht="15.75" customHeight="1">
      <c r="A2163" s="146">
        <v>20005.0</v>
      </c>
      <c r="B2163" s="61" t="s">
        <v>538</v>
      </c>
    </row>
    <row r="2164" ht="15.75" customHeight="1">
      <c r="A2164" s="146">
        <v>291378.0</v>
      </c>
      <c r="B2164" s="61" t="s">
        <v>531</v>
      </c>
    </row>
    <row r="2165" ht="15.75" customHeight="1">
      <c r="A2165" s="65" t="s">
        <v>757</v>
      </c>
      <c r="B2165" s="61" t="s">
        <v>531</v>
      </c>
    </row>
    <row r="2166" ht="15.75" customHeight="1">
      <c r="A2166" s="146">
        <v>312080.0</v>
      </c>
      <c r="B2166" s="61" t="s">
        <v>538</v>
      </c>
    </row>
    <row r="2167" ht="15.75" customHeight="1">
      <c r="A2167" s="146">
        <v>312081.0</v>
      </c>
      <c r="B2167" s="61" t="s">
        <v>538</v>
      </c>
    </row>
    <row r="2168" ht="15.75" customHeight="1">
      <c r="A2168" s="146">
        <v>312083.0</v>
      </c>
      <c r="B2168" s="61" t="s">
        <v>538</v>
      </c>
    </row>
    <row r="2169" ht="15.75" customHeight="1">
      <c r="A2169" s="146">
        <v>312085.0</v>
      </c>
      <c r="B2169" s="61" t="s">
        <v>538</v>
      </c>
    </row>
    <row r="2170" ht="15.75" customHeight="1">
      <c r="A2170" s="65" t="s">
        <v>758</v>
      </c>
      <c r="B2170" s="61" t="s">
        <v>531</v>
      </c>
    </row>
    <row r="2171" ht="15.75" customHeight="1">
      <c r="A2171" s="65" t="s">
        <v>759</v>
      </c>
      <c r="B2171" s="61" t="s">
        <v>509</v>
      </c>
    </row>
    <row r="2172" ht="15.75" customHeight="1">
      <c r="A2172" s="146">
        <v>243769.0</v>
      </c>
      <c r="B2172" s="61" t="s">
        <v>538</v>
      </c>
    </row>
    <row r="2173" ht="15.75" customHeight="1">
      <c r="A2173" s="146">
        <v>252856.0</v>
      </c>
      <c r="B2173" s="61" t="s">
        <v>531</v>
      </c>
    </row>
    <row r="2174" ht="15.75" customHeight="1">
      <c r="A2174" s="146">
        <v>306237.0</v>
      </c>
      <c r="B2174" s="61" t="s">
        <v>531</v>
      </c>
    </row>
    <row r="2175" ht="15.75" customHeight="1">
      <c r="A2175" s="146">
        <v>311010.0</v>
      </c>
      <c r="B2175" s="61" t="s">
        <v>509</v>
      </c>
    </row>
    <row r="2176" ht="15.75" customHeight="1">
      <c r="A2176" s="146">
        <v>312001.0</v>
      </c>
      <c r="B2176" s="61" t="s">
        <v>531</v>
      </c>
    </row>
    <row r="2177" ht="15.75" customHeight="1">
      <c r="A2177" s="146">
        <v>310626.0</v>
      </c>
      <c r="B2177" s="61" t="s">
        <v>531</v>
      </c>
    </row>
    <row r="2178" ht="15.75" customHeight="1">
      <c r="A2178" s="146">
        <v>312116.0</v>
      </c>
      <c r="B2178" s="61" t="s">
        <v>531</v>
      </c>
    </row>
    <row r="2179" ht="15.75" customHeight="1">
      <c r="A2179" s="146">
        <v>310788.0</v>
      </c>
      <c r="B2179" s="61" t="s">
        <v>531</v>
      </c>
    </row>
    <row r="2180" ht="15.75" customHeight="1">
      <c r="A2180" s="146">
        <v>310230.0</v>
      </c>
      <c r="B2180" s="61" t="s">
        <v>531</v>
      </c>
    </row>
    <row r="2181" ht="15.75" customHeight="1">
      <c r="A2181" s="146">
        <v>311683.0</v>
      </c>
      <c r="B2181" s="61" t="s">
        <v>531</v>
      </c>
    </row>
    <row r="2182" ht="15.75" customHeight="1">
      <c r="A2182" s="146">
        <v>312004.0</v>
      </c>
      <c r="B2182" s="61" t="s">
        <v>531</v>
      </c>
    </row>
    <row r="2183" ht="15.75" customHeight="1">
      <c r="A2183" s="146">
        <v>311939.0</v>
      </c>
      <c r="B2183" s="61" t="s">
        <v>531</v>
      </c>
    </row>
    <row r="2184" ht="15.75" customHeight="1">
      <c r="A2184" s="146">
        <v>311940.0</v>
      </c>
      <c r="B2184" s="61" t="s">
        <v>543</v>
      </c>
    </row>
    <row r="2185" ht="15.75" customHeight="1">
      <c r="A2185" s="146">
        <v>310240.0</v>
      </c>
      <c r="B2185" s="61" t="s">
        <v>531</v>
      </c>
    </row>
    <row r="2186" ht="15.75" customHeight="1">
      <c r="A2186" s="146">
        <v>307109.0</v>
      </c>
      <c r="B2186" s="61" t="s">
        <v>531</v>
      </c>
    </row>
    <row r="2187" ht="15.75" customHeight="1">
      <c r="A2187" s="146">
        <v>307046.0</v>
      </c>
      <c r="B2187" s="61" t="s">
        <v>761</v>
      </c>
    </row>
    <row r="2188" ht="15.75" customHeight="1">
      <c r="A2188" s="146">
        <v>310661.0</v>
      </c>
      <c r="B2188" s="61" t="s">
        <v>531</v>
      </c>
    </row>
    <row r="2189" ht="15.75" customHeight="1">
      <c r="A2189" s="146">
        <v>311739.0</v>
      </c>
      <c r="B2189" s="61" t="s">
        <v>531</v>
      </c>
    </row>
    <row r="2190" ht="15.75" customHeight="1">
      <c r="A2190" s="146">
        <v>310667.0</v>
      </c>
      <c r="B2190" s="61" t="s">
        <v>531</v>
      </c>
    </row>
    <row r="2191" ht="15.75" customHeight="1">
      <c r="A2191" s="146">
        <v>312018.0</v>
      </c>
      <c r="B2191" s="61" t="s">
        <v>531</v>
      </c>
    </row>
    <row r="2192" ht="15.75" customHeight="1">
      <c r="A2192" s="146">
        <v>311685.0</v>
      </c>
      <c r="B2192" s="61" t="s">
        <v>531</v>
      </c>
    </row>
    <row r="2193" ht="15.75" customHeight="1">
      <c r="A2193" s="146">
        <v>310997.0</v>
      </c>
      <c r="B2193" s="61" t="s">
        <v>531</v>
      </c>
    </row>
    <row r="2194" ht="15.75" customHeight="1">
      <c r="A2194" s="146">
        <v>310929.0</v>
      </c>
      <c r="B2194" s="61" t="s">
        <v>543</v>
      </c>
    </row>
    <row r="2195" ht="15.75" customHeight="1">
      <c r="A2195" s="146">
        <v>310416.0</v>
      </c>
      <c r="B2195" s="61" t="s">
        <v>531</v>
      </c>
    </row>
    <row r="2196" ht="15.75" customHeight="1">
      <c r="A2196" s="146">
        <v>311658.0</v>
      </c>
      <c r="B2196" s="61" t="s">
        <v>531</v>
      </c>
    </row>
    <row r="2197" ht="15.75" customHeight="1">
      <c r="A2197" s="146">
        <v>312020.0</v>
      </c>
      <c r="B2197" s="61" t="s">
        <v>531</v>
      </c>
    </row>
    <row r="2198" ht="15.75" customHeight="1">
      <c r="A2198" s="146">
        <v>311653.0</v>
      </c>
      <c r="B2198" s="61" t="s">
        <v>543</v>
      </c>
    </row>
    <row r="2199" ht="15.75" customHeight="1">
      <c r="A2199" s="146">
        <v>310486.0</v>
      </c>
      <c r="B2199" s="61" t="s">
        <v>543</v>
      </c>
    </row>
    <row r="2200" ht="15.75" customHeight="1">
      <c r="A2200" s="146">
        <v>311554.0</v>
      </c>
      <c r="B2200" s="61" t="s">
        <v>531</v>
      </c>
    </row>
    <row r="2201" ht="15.75" customHeight="1">
      <c r="A2201" s="146">
        <v>312015.0</v>
      </c>
      <c r="B2201" s="61" t="s">
        <v>531</v>
      </c>
    </row>
    <row r="2202" ht="15.75" customHeight="1">
      <c r="A2202" s="146">
        <v>310656.0</v>
      </c>
      <c r="B2202" s="61" t="s">
        <v>531</v>
      </c>
    </row>
    <row r="2203" ht="15.75" customHeight="1">
      <c r="A2203" s="146">
        <v>310263.0</v>
      </c>
      <c r="B2203" s="61" t="s">
        <v>531</v>
      </c>
    </row>
    <row r="2204" ht="15.75" customHeight="1">
      <c r="A2204" s="146">
        <v>312057.0</v>
      </c>
      <c r="B2204" s="61" t="s">
        <v>531</v>
      </c>
    </row>
    <row r="2205" ht="15.75" customHeight="1">
      <c r="A2205" s="146">
        <v>310590.0</v>
      </c>
      <c r="B2205" s="61" t="s">
        <v>531</v>
      </c>
    </row>
    <row r="2206" ht="15.75" customHeight="1">
      <c r="A2206" s="146">
        <v>310298.0</v>
      </c>
      <c r="B2206" s="61" t="s">
        <v>511</v>
      </c>
    </row>
    <row r="2207" ht="15.75" customHeight="1">
      <c r="A2207" s="146">
        <v>310236.0</v>
      </c>
      <c r="B2207" s="61" t="s">
        <v>531</v>
      </c>
    </row>
    <row r="2208" ht="15.75" customHeight="1">
      <c r="A2208" s="146">
        <v>310421.0</v>
      </c>
      <c r="B2208" s="61" t="s">
        <v>543</v>
      </c>
    </row>
    <row r="2209" ht="15.75" customHeight="1">
      <c r="A2209" s="146">
        <v>310513.0</v>
      </c>
      <c r="B2209" s="61" t="s">
        <v>531</v>
      </c>
    </row>
    <row r="2210" ht="15.75" customHeight="1">
      <c r="A2210" s="146">
        <v>310315.0</v>
      </c>
      <c r="B2210" s="61" t="s">
        <v>531</v>
      </c>
    </row>
    <row r="2211" ht="15.75" customHeight="1">
      <c r="A2211" s="146">
        <v>311684.0</v>
      </c>
      <c r="B2211" s="61" t="s">
        <v>531</v>
      </c>
    </row>
    <row r="2212" ht="15.75" customHeight="1">
      <c r="A2212" s="146">
        <v>310310.0</v>
      </c>
      <c r="B2212" s="61" t="s">
        <v>531</v>
      </c>
    </row>
    <row r="2213" ht="15.75" customHeight="1">
      <c r="A2213" s="146">
        <v>310286.0</v>
      </c>
      <c r="B2213" s="61" t="s">
        <v>531</v>
      </c>
    </row>
    <row r="2214" ht="15.75" customHeight="1">
      <c r="A2214" s="146">
        <v>310425.0</v>
      </c>
      <c r="B2214" s="61" t="s">
        <v>531</v>
      </c>
    </row>
    <row r="2215" ht="15.75" customHeight="1">
      <c r="A2215" s="146">
        <v>310239.0</v>
      </c>
      <c r="B2215" s="61" t="s">
        <v>531</v>
      </c>
    </row>
    <row r="2216" ht="15.75" customHeight="1">
      <c r="A2216" s="146">
        <v>312022.0</v>
      </c>
      <c r="B2216" s="61" t="s">
        <v>531</v>
      </c>
    </row>
    <row r="2217" ht="15.75" customHeight="1">
      <c r="A2217" s="146">
        <v>311676.0</v>
      </c>
      <c r="B2217" s="61" t="s">
        <v>531</v>
      </c>
    </row>
    <row r="2218" ht="15.75" customHeight="1">
      <c r="A2218" s="146">
        <v>310289.0</v>
      </c>
      <c r="B2218" s="61" t="s">
        <v>543</v>
      </c>
    </row>
    <row r="2219" ht="15.75" customHeight="1">
      <c r="A2219" s="146">
        <v>310273.0</v>
      </c>
      <c r="B2219" s="61" t="s">
        <v>531</v>
      </c>
    </row>
    <row r="2220" ht="15.75" customHeight="1">
      <c r="A2220" s="146">
        <v>310636.0</v>
      </c>
      <c r="B2220" s="61" t="s">
        <v>531</v>
      </c>
    </row>
    <row r="2221" ht="15.75" customHeight="1">
      <c r="A2221" s="146">
        <v>312118.0</v>
      </c>
      <c r="B2221" s="61" t="s">
        <v>543</v>
      </c>
    </row>
    <row r="2222" ht="15.75" customHeight="1">
      <c r="A2222" s="146">
        <v>310654.0</v>
      </c>
      <c r="B2222" s="61" t="s">
        <v>531</v>
      </c>
    </row>
    <row r="2223" ht="15.75" customHeight="1">
      <c r="A2223" s="146">
        <v>310528.0</v>
      </c>
      <c r="B2223" s="61" t="s">
        <v>531</v>
      </c>
    </row>
    <row r="2224" ht="15.75" customHeight="1">
      <c r="A2224" s="146">
        <v>312021.0</v>
      </c>
      <c r="B2224" s="61" t="s">
        <v>531</v>
      </c>
    </row>
    <row r="2225" ht="15.75" customHeight="1">
      <c r="A2225" s="146">
        <v>310995.0</v>
      </c>
      <c r="B2225" s="61" t="s">
        <v>531</v>
      </c>
    </row>
    <row r="2226" ht="15.75" customHeight="1">
      <c r="A2226" s="146">
        <v>312142.0</v>
      </c>
      <c r="B2226" s="61" t="s">
        <v>534</v>
      </c>
    </row>
    <row r="2227" ht="15.75" customHeight="1">
      <c r="A2227" s="146">
        <v>310780.0</v>
      </c>
      <c r="B2227" s="61" t="s">
        <v>531</v>
      </c>
    </row>
    <row r="2228" ht="15.75" customHeight="1">
      <c r="A2228" s="146">
        <v>311551.0</v>
      </c>
      <c r="B2228" s="61" t="s">
        <v>531</v>
      </c>
    </row>
    <row r="2229" ht="15.75" customHeight="1">
      <c r="A2229" s="146">
        <v>312064.0</v>
      </c>
      <c r="B2229" s="61" t="s">
        <v>531</v>
      </c>
    </row>
    <row r="2230" ht="15.75" customHeight="1">
      <c r="A2230" s="146">
        <v>311000.0</v>
      </c>
      <c r="B2230" s="61" t="s">
        <v>531</v>
      </c>
    </row>
    <row r="2231" ht="15.75" customHeight="1">
      <c r="A2231" s="146">
        <v>310768.0</v>
      </c>
      <c r="B2231" s="61" t="s">
        <v>531</v>
      </c>
    </row>
    <row r="2232" ht="15.75" customHeight="1">
      <c r="A2232" s="146">
        <v>310992.0</v>
      </c>
      <c r="B2232" s="61" t="s">
        <v>531</v>
      </c>
    </row>
    <row r="2233" ht="15.75" customHeight="1">
      <c r="A2233" s="146">
        <v>310255.0</v>
      </c>
      <c r="B2233" s="61" t="s">
        <v>531</v>
      </c>
    </row>
    <row r="2234" ht="15.75" customHeight="1">
      <c r="A2234" s="146">
        <v>309198.0</v>
      </c>
      <c r="B2234" s="61" t="s">
        <v>531</v>
      </c>
    </row>
    <row r="2235" ht="15.75" customHeight="1">
      <c r="A2235" s="146">
        <v>310238.0</v>
      </c>
      <c r="B2235" s="61" t="s">
        <v>531</v>
      </c>
    </row>
    <row r="2236" ht="15.75" customHeight="1">
      <c r="A2236" s="146">
        <v>310572.0</v>
      </c>
      <c r="B2236" s="61" t="s">
        <v>531</v>
      </c>
    </row>
    <row r="2237" ht="15.75" customHeight="1">
      <c r="A2237" s="146">
        <v>312060.0</v>
      </c>
      <c r="B2237" s="61" t="s">
        <v>531</v>
      </c>
    </row>
    <row r="2238" ht="15.75" customHeight="1">
      <c r="A2238" s="146">
        <v>310274.0</v>
      </c>
      <c r="B2238" s="61" t="s">
        <v>531</v>
      </c>
    </row>
    <row r="2239" ht="15.75" customHeight="1">
      <c r="A2239" s="146">
        <v>310640.0</v>
      </c>
      <c r="B2239" s="61" t="s">
        <v>531</v>
      </c>
    </row>
    <row r="2240" ht="15.75" customHeight="1">
      <c r="A2240" s="146">
        <v>311650.0</v>
      </c>
      <c r="B2240" s="61" t="s">
        <v>531</v>
      </c>
    </row>
    <row r="2241" ht="15.75" customHeight="1">
      <c r="A2241" s="146">
        <v>311663.0</v>
      </c>
      <c r="B2241" s="61" t="s">
        <v>531</v>
      </c>
    </row>
    <row r="2242" ht="15.75" customHeight="1">
      <c r="A2242" s="146">
        <v>312002.0</v>
      </c>
      <c r="B2242" s="61" t="s">
        <v>531</v>
      </c>
    </row>
    <row r="2243" ht="15.75" customHeight="1">
      <c r="A2243" s="146">
        <v>310271.0</v>
      </c>
      <c r="B2243" s="61" t="s">
        <v>531</v>
      </c>
    </row>
    <row r="2244" ht="15.75" customHeight="1">
      <c r="A2244" s="146">
        <v>310574.0</v>
      </c>
      <c r="B2244" s="61" t="s">
        <v>531</v>
      </c>
    </row>
    <row r="2245" ht="15.75" customHeight="1">
      <c r="A2245" s="146">
        <v>310257.0</v>
      </c>
      <c r="B2245" s="61" t="s">
        <v>543</v>
      </c>
    </row>
    <row r="2246" ht="15.75" customHeight="1">
      <c r="A2246" s="146">
        <v>312010.0</v>
      </c>
      <c r="B2246" s="61" t="s">
        <v>531</v>
      </c>
    </row>
    <row r="2247" ht="15.75" customHeight="1">
      <c r="A2247" s="146">
        <v>311306.0</v>
      </c>
      <c r="B2247" s="61" t="s">
        <v>531</v>
      </c>
    </row>
    <row r="2248" ht="15.75" customHeight="1">
      <c r="A2248" s="146">
        <v>312023.0</v>
      </c>
      <c r="B2248" s="61" t="s">
        <v>511</v>
      </c>
    </row>
    <row r="2249" ht="15.75" customHeight="1">
      <c r="A2249" s="146">
        <v>311656.0</v>
      </c>
      <c r="B2249" s="61" t="s">
        <v>543</v>
      </c>
    </row>
    <row r="2250" ht="15.75" customHeight="1">
      <c r="A2250" s="146">
        <v>310643.0</v>
      </c>
      <c r="B2250" s="61" t="s">
        <v>531</v>
      </c>
    </row>
    <row r="2251" ht="15.75" customHeight="1">
      <c r="A2251" s="146">
        <v>311746.0</v>
      </c>
      <c r="B2251" s="61" t="s">
        <v>534</v>
      </c>
    </row>
    <row r="2252" ht="15.75" customHeight="1">
      <c r="A2252" s="146">
        <v>311026.0</v>
      </c>
      <c r="B2252" s="61" t="s">
        <v>531</v>
      </c>
    </row>
    <row r="2253" ht="15.75" customHeight="1">
      <c r="A2253" s="146">
        <v>310670.0</v>
      </c>
      <c r="B2253" s="61" t="s">
        <v>531</v>
      </c>
    </row>
    <row r="2254" ht="15.75" customHeight="1">
      <c r="A2254" s="146">
        <v>311330.0</v>
      </c>
      <c r="B2254" s="61" t="s">
        <v>543</v>
      </c>
    </row>
    <row r="2255" ht="15.75" customHeight="1">
      <c r="A2255" s="146">
        <v>312066.0</v>
      </c>
      <c r="B2255" s="61" t="s">
        <v>531</v>
      </c>
    </row>
    <row r="2256" ht="15.75" customHeight="1">
      <c r="A2256" s="146">
        <v>310418.0</v>
      </c>
      <c r="B2256" s="61" t="s">
        <v>531</v>
      </c>
    </row>
    <row r="2257" ht="15.75" customHeight="1">
      <c r="A2257" s="146">
        <v>310945.0</v>
      </c>
      <c r="B2257" s="61" t="s">
        <v>531</v>
      </c>
    </row>
    <row r="2258" ht="15.75" customHeight="1">
      <c r="A2258" s="146">
        <v>311686.0</v>
      </c>
      <c r="B2258" s="61" t="s">
        <v>531</v>
      </c>
    </row>
    <row r="2259" ht="15.75" customHeight="1">
      <c r="A2259" s="146">
        <v>310797.0</v>
      </c>
      <c r="B2259" s="61" t="s">
        <v>531</v>
      </c>
    </row>
    <row r="2260" ht="15.75" customHeight="1">
      <c r="A2260" s="146">
        <v>310266.0</v>
      </c>
      <c r="B2260" s="61" t="s">
        <v>531</v>
      </c>
    </row>
    <row r="2261" ht="15.75" customHeight="1">
      <c r="A2261" s="146">
        <v>311672.0</v>
      </c>
      <c r="B2261" s="61" t="s">
        <v>511</v>
      </c>
    </row>
    <row r="2262" ht="15.75" customHeight="1">
      <c r="A2262" s="146">
        <v>311013.0</v>
      </c>
      <c r="B2262" s="61" t="s">
        <v>531</v>
      </c>
    </row>
    <row r="2263" ht="15.75" customHeight="1">
      <c r="A2263" s="146">
        <v>312071.0</v>
      </c>
      <c r="B2263" s="61" t="s">
        <v>511</v>
      </c>
    </row>
    <row r="2264" ht="15.75" customHeight="1">
      <c r="A2264" s="146">
        <v>312188.0</v>
      </c>
      <c r="B2264" s="61" t="s">
        <v>531</v>
      </c>
    </row>
    <row r="2265" ht="15.75" customHeight="1">
      <c r="A2265" s="146">
        <v>310913.0</v>
      </c>
      <c r="B2265" s="61" t="s">
        <v>509</v>
      </c>
    </row>
    <row r="2266" ht="15.75" customHeight="1">
      <c r="A2266" s="146">
        <v>310672.0</v>
      </c>
      <c r="B2266" s="61" t="s">
        <v>509</v>
      </c>
    </row>
    <row r="2267" ht="15.75" customHeight="1">
      <c r="A2267" s="146">
        <v>310659.0</v>
      </c>
      <c r="B2267" s="61" t="s">
        <v>531</v>
      </c>
    </row>
    <row r="2268" ht="15.75" customHeight="1">
      <c r="A2268" s="146">
        <v>310293.0</v>
      </c>
      <c r="B2268" s="61" t="s">
        <v>531</v>
      </c>
    </row>
    <row r="2269" ht="15.75" customHeight="1">
      <c r="A2269" s="146">
        <v>310354.0</v>
      </c>
      <c r="B2269" s="61" t="s">
        <v>531</v>
      </c>
    </row>
    <row r="2270" ht="15.75" customHeight="1">
      <c r="A2270" s="146">
        <v>311004.0</v>
      </c>
      <c r="B2270" s="61" t="s">
        <v>509</v>
      </c>
    </row>
    <row r="2271" ht="15.75" customHeight="1">
      <c r="A2271" s="146">
        <v>310649.0</v>
      </c>
      <c r="B2271" s="61" t="s">
        <v>534</v>
      </c>
    </row>
    <row r="2272" ht="15.75" customHeight="1">
      <c r="A2272" s="146">
        <v>296058.0</v>
      </c>
      <c r="B2272" s="61" t="s">
        <v>531</v>
      </c>
    </row>
    <row r="2273" ht="15.75" customHeight="1">
      <c r="A2273" s="146">
        <v>307120.0</v>
      </c>
      <c r="B2273" s="61" t="s">
        <v>531</v>
      </c>
    </row>
    <row r="2274" ht="15.75" customHeight="1">
      <c r="A2274" s="146">
        <v>310666.0</v>
      </c>
      <c r="B2274" s="61" t="s">
        <v>531</v>
      </c>
    </row>
    <row r="2275" ht="15.75" customHeight="1">
      <c r="A2275" s="146">
        <v>311068.0</v>
      </c>
      <c r="B2275" s="61" t="s">
        <v>531</v>
      </c>
    </row>
    <row r="2276" ht="15.75" customHeight="1">
      <c r="A2276" s="146">
        <v>310456.0</v>
      </c>
      <c r="B2276" s="61" t="s">
        <v>543</v>
      </c>
    </row>
    <row r="2277" ht="15.75" customHeight="1">
      <c r="A2277" s="146">
        <v>311579.0</v>
      </c>
      <c r="B2277" s="61" t="s">
        <v>531</v>
      </c>
    </row>
    <row r="2278" ht="15.75" customHeight="1">
      <c r="A2278" s="146">
        <v>311796.0</v>
      </c>
      <c r="B2278" s="61" t="s">
        <v>531</v>
      </c>
    </row>
    <row r="2279" ht="15.75" customHeight="1">
      <c r="A2279" s="146">
        <v>310534.0</v>
      </c>
      <c r="B2279" s="61" t="s">
        <v>531</v>
      </c>
    </row>
    <row r="2280" ht="15.75" customHeight="1">
      <c r="A2280" s="146">
        <v>310462.0</v>
      </c>
      <c r="B2280" s="61" t="s">
        <v>531</v>
      </c>
    </row>
    <row r="2281" ht="15.75" customHeight="1">
      <c r="A2281" s="146">
        <v>310569.0</v>
      </c>
      <c r="B2281" s="61" t="s">
        <v>531</v>
      </c>
    </row>
    <row r="2282" ht="15.75" customHeight="1">
      <c r="A2282" s="146">
        <v>310549.0</v>
      </c>
      <c r="B2282" s="61" t="s">
        <v>531</v>
      </c>
    </row>
    <row r="2283" ht="15.75" customHeight="1">
      <c r="A2283" s="146">
        <v>309877.0</v>
      </c>
      <c r="B2283" s="61" t="s">
        <v>531</v>
      </c>
    </row>
    <row r="2284" ht="15.75" customHeight="1">
      <c r="A2284" s="146">
        <v>312486.0</v>
      </c>
      <c r="B2284" s="61" t="s">
        <v>531</v>
      </c>
    </row>
    <row r="2285" ht="15.75" customHeight="1">
      <c r="A2285" s="146">
        <v>310644.0</v>
      </c>
      <c r="B2285" s="61" t="s">
        <v>531</v>
      </c>
    </row>
    <row r="2286" ht="15.75" customHeight="1">
      <c r="A2286" s="146">
        <v>309888.0</v>
      </c>
      <c r="B2286" s="61" t="s">
        <v>531</v>
      </c>
    </row>
    <row r="2287" ht="15.75" customHeight="1">
      <c r="A2287" s="146">
        <v>310547.0</v>
      </c>
      <c r="B2287" s="61" t="s">
        <v>511</v>
      </c>
    </row>
    <row r="2288" ht="15.75" customHeight="1">
      <c r="A2288" s="146">
        <v>310087.0</v>
      </c>
      <c r="B2288" s="61" t="s">
        <v>511</v>
      </c>
    </row>
    <row r="2289" ht="15.75" customHeight="1">
      <c r="A2289" s="146">
        <v>310090.0</v>
      </c>
      <c r="B2289" s="61" t="s">
        <v>531</v>
      </c>
    </row>
    <row r="2290" ht="15.75" customHeight="1">
      <c r="A2290" s="146">
        <v>312215.0</v>
      </c>
      <c r="B2290" s="61" t="s">
        <v>531</v>
      </c>
    </row>
    <row r="2291" ht="15.75" customHeight="1">
      <c r="A2291" s="146">
        <v>310237.0</v>
      </c>
      <c r="B2291" s="61" t="s">
        <v>531</v>
      </c>
    </row>
    <row r="2292" ht="15.75" customHeight="1">
      <c r="A2292" s="146">
        <v>312219.0</v>
      </c>
      <c r="B2292" s="61" t="s">
        <v>531</v>
      </c>
    </row>
    <row r="2293" ht="15.75" customHeight="1">
      <c r="A2293" s="146">
        <v>310300.0</v>
      </c>
      <c r="B2293" s="61" t="s">
        <v>531</v>
      </c>
    </row>
    <row r="2294" ht="15.75" customHeight="1">
      <c r="A2294" s="146">
        <v>310195.0</v>
      </c>
      <c r="B2294" s="61" t="s">
        <v>531</v>
      </c>
    </row>
    <row r="2295" ht="15.75" customHeight="1">
      <c r="A2295" s="146">
        <v>311750.0</v>
      </c>
      <c r="B2295" s="61" t="s">
        <v>531</v>
      </c>
    </row>
    <row r="2296" ht="15.75" customHeight="1">
      <c r="A2296" s="146">
        <v>310651.0</v>
      </c>
      <c r="B2296" s="61" t="s">
        <v>531</v>
      </c>
    </row>
    <row r="2297" ht="15.75" customHeight="1">
      <c r="A2297" s="146">
        <v>310487.0</v>
      </c>
      <c r="B2297" s="61" t="s">
        <v>531</v>
      </c>
    </row>
    <row r="2298" ht="15.75" customHeight="1">
      <c r="A2298" s="146">
        <v>312182.0</v>
      </c>
      <c r="B2298" s="61" t="s">
        <v>531</v>
      </c>
    </row>
    <row r="2299" ht="15.75" customHeight="1">
      <c r="A2299" s="146">
        <v>312502.0</v>
      </c>
      <c r="B2299" s="61" t="s">
        <v>531</v>
      </c>
    </row>
    <row r="2300" ht="15.75" customHeight="1">
      <c r="A2300" s="146">
        <v>311861.0</v>
      </c>
      <c r="B2300" s="61" t="s">
        <v>531</v>
      </c>
    </row>
    <row r="2301" ht="15.75" customHeight="1">
      <c r="A2301" s="146">
        <v>312476.0</v>
      </c>
      <c r="B2301" s="61" t="s">
        <v>531</v>
      </c>
    </row>
    <row r="2302" ht="15.75" customHeight="1">
      <c r="A2302" s="146">
        <v>310082.0</v>
      </c>
      <c r="B2302" s="61" t="s">
        <v>534</v>
      </c>
    </row>
    <row r="2303" ht="15.75" customHeight="1">
      <c r="A2303" s="146">
        <v>310241.0</v>
      </c>
      <c r="B2303" s="61" t="s">
        <v>531</v>
      </c>
    </row>
    <row r="2304" ht="15.75" customHeight="1">
      <c r="A2304" s="146">
        <v>310291.0</v>
      </c>
      <c r="B2304" s="61" t="s">
        <v>531</v>
      </c>
    </row>
    <row r="2305" ht="15.75" customHeight="1">
      <c r="A2305" s="146">
        <v>312288.0</v>
      </c>
      <c r="B2305" s="61" t="s">
        <v>531</v>
      </c>
    </row>
    <row r="2306" ht="15.75" customHeight="1">
      <c r="A2306" s="146">
        <v>310088.0</v>
      </c>
      <c r="B2306" s="61" t="s">
        <v>543</v>
      </c>
    </row>
    <row r="2307" ht="15.75" customHeight="1">
      <c r="A2307" s="146">
        <v>309875.0</v>
      </c>
      <c r="B2307" s="61" t="s">
        <v>531</v>
      </c>
    </row>
    <row r="2308" ht="15.75" customHeight="1">
      <c r="A2308" s="146">
        <v>311756.0</v>
      </c>
      <c r="B2308" s="61" t="s">
        <v>511</v>
      </c>
    </row>
    <row r="2309" ht="15.75" customHeight="1">
      <c r="A2309" s="146">
        <v>311788.0</v>
      </c>
      <c r="B2309" s="61" t="s">
        <v>531</v>
      </c>
    </row>
    <row r="2310" ht="15.75" customHeight="1">
      <c r="A2310" s="146">
        <v>311872.0</v>
      </c>
      <c r="B2310" s="61" t="s">
        <v>531</v>
      </c>
    </row>
    <row r="2311" ht="15.75" customHeight="1">
      <c r="A2311" s="146">
        <v>310479.0</v>
      </c>
      <c r="B2311" s="61" t="s">
        <v>531</v>
      </c>
    </row>
    <row r="2312" ht="15.75" customHeight="1">
      <c r="A2312" s="146">
        <v>307314.0</v>
      </c>
      <c r="B2312" s="61" t="s">
        <v>531</v>
      </c>
    </row>
    <row r="2313" ht="15.75" customHeight="1">
      <c r="A2313" s="146">
        <v>312291.0</v>
      </c>
      <c r="B2313" s="61" t="s">
        <v>511</v>
      </c>
    </row>
    <row r="2314" ht="15.75" customHeight="1">
      <c r="A2314" s="146">
        <v>310642.0</v>
      </c>
      <c r="B2314" s="61" t="s">
        <v>511</v>
      </c>
    </row>
    <row r="2315" ht="15.75" customHeight="1">
      <c r="A2315" s="146">
        <v>311813.0</v>
      </c>
      <c r="B2315" s="61" t="s">
        <v>531</v>
      </c>
    </row>
    <row r="2316" ht="15.75" customHeight="1">
      <c r="A2316" s="146">
        <v>309882.0</v>
      </c>
      <c r="B2316" s="61" t="s">
        <v>531</v>
      </c>
    </row>
    <row r="2317" ht="15.75" customHeight="1">
      <c r="A2317" s="146">
        <v>311827.0</v>
      </c>
      <c r="B2317" s="61" t="s">
        <v>531</v>
      </c>
    </row>
    <row r="2318" ht="15.75" customHeight="1">
      <c r="A2318" s="146">
        <v>309908.0</v>
      </c>
      <c r="B2318" s="61" t="s">
        <v>531</v>
      </c>
    </row>
    <row r="2319" ht="15.75" customHeight="1">
      <c r="A2319" s="146">
        <v>312239.0</v>
      </c>
      <c r="B2319" s="61" t="s">
        <v>543</v>
      </c>
    </row>
    <row r="2320" ht="15.75" customHeight="1">
      <c r="A2320" s="146">
        <v>307310.0</v>
      </c>
      <c r="B2320" s="61" t="s">
        <v>531</v>
      </c>
    </row>
    <row r="2321" ht="15.75" customHeight="1">
      <c r="A2321" s="146">
        <v>312211.0</v>
      </c>
      <c r="B2321" s="61" t="s">
        <v>531</v>
      </c>
    </row>
    <row r="2322" ht="15.75" customHeight="1">
      <c r="A2322" s="146">
        <v>312185.0</v>
      </c>
      <c r="B2322" s="61" t="s">
        <v>531</v>
      </c>
    </row>
    <row r="2323" ht="15.75" customHeight="1">
      <c r="A2323" s="146">
        <v>309880.0</v>
      </c>
      <c r="B2323" s="61" t="s">
        <v>531</v>
      </c>
    </row>
    <row r="2324" ht="15.75" customHeight="1">
      <c r="A2324" s="146">
        <v>312481.0</v>
      </c>
      <c r="B2324" s="61" t="s">
        <v>531</v>
      </c>
    </row>
    <row r="2325" ht="15.75" customHeight="1">
      <c r="A2325" s="146">
        <v>311894.0</v>
      </c>
      <c r="B2325" s="61" t="s">
        <v>543</v>
      </c>
    </row>
    <row r="2326" ht="15.75" customHeight="1">
      <c r="A2326" s="146">
        <v>311824.0</v>
      </c>
      <c r="B2326" s="61" t="s">
        <v>531</v>
      </c>
    </row>
    <row r="2327" ht="15.75" customHeight="1">
      <c r="A2327" s="146">
        <v>311810.0</v>
      </c>
      <c r="B2327" s="61" t="s">
        <v>543</v>
      </c>
    </row>
    <row r="2328" ht="15.75" customHeight="1">
      <c r="A2328" s="146">
        <v>312472.0</v>
      </c>
      <c r="B2328" s="61" t="s">
        <v>531</v>
      </c>
    </row>
    <row r="2329" ht="15.75" customHeight="1">
      <c r="A2329" s="146">
        <v>312466.0</v>
      </c>
      <c r="B2329" s="61" t="s">
        <v>531</v>
      </c>
    </row>
    <row r="2330" ht="15.75" customHeight="1">
      <c r="A2330" s="146">
        <v>310244.0</v>
      </c>
      <c r="B2330" s="61" t="s">
        <v>531</v>
      </c>
    </row>
    <row r="2331" ht="15.75" customHeight="1">
      <c r="A2331" s="146">
        <v>311817.0</v>
      </c>
      <c r="B2331" s="61" t="s">
        <v>531</v>
      </c>
    </row>
    <row r="2332" ht="15.75" customHeight="1">
      <c r="A2332" s="146">
        <v>311901.0</v>
      </c>
      <c r="B2332" s="61" t="s">
        <v>531</v>
      </c>
    </row>
    <row r="2333" ht="15.75" customHeight="1">
      <c r="A2333" s="146">
        <v>309859.0</v>
      </c>
      <c r="B2333" s="61" t="s">
        <v>531</v>
      </c>
    </row>
    <row r="2334" ht="15.75" customHeight="1">
      <c r="A2334" s="146">
        <v>312226.0</v>
      </c>
      <c r="B2334" s="61" t="s">
        <v>531</v>
      </c>
    </row>
    <row r="2335" ht="15.75" customHeight="1">
      <c r="A2335" s="146">
        <v>309858.0</v>
      </c>
      <c r="B2335" s="61" t="s">
        <v>531</v>
      </c>
    </row>
    <row r="2336" ht="15.75" customHeight="1">
      <c r="A2336" s="146">
        <v>310094.0</v>
      </c>
      <c r="B2336" s="61" t="s">
        <v>531</v>
      </c>
    </row>
    <row r="2337" ht="15.75" customHeight="1">
      <c r="A2337" s="146">
        <v>311778.0</v>
      </c>
      <c r="B2337" s="61" t="s">
        <v>531</v>
      </c>
    </row>
    <row r="2338" ht="15.75" customHeight="1">
      <c r="A2338" s="146">
        <v>312244.0</v>
      </c>
      <c r="B2338" s="61" t="s">
        <v>531</v>
      </c>
    </row>
    <row r="2339" ht="15.75" customHeight="1">
      <c r="A2339" s="146">
        <v>310653.0</v>
      </c>
      <c r="B2339" s="61" t="s">
        <v>531</v>
      </c>
    </row>
    <row r="2340" ht="15.75" customHeight="1">
      <c r="A2340" s="146">
        <v>312280.0</v>
      </c>
      <c r="B2340" s="61" t="s">
        <v>534</v>
      </c>
    </row>
    <row r="2341" ht="15.75" customHeight="1">
      <c r="A2341" s="146">
        <v>311577.0</v>
      </c>
      <c r="B2341" s="61" t="s">
        <v>531</v>
      </c>
    </row>
    <row r="2342" ht="15.75" customHeight="1">
      <c r="A2342" s="146">
        <v>310565.0</v>
      </c>
      <c r="B2342" s="61" t="s">
        <v>531</v>
      </c>
    </row>
    <row r="2343" ht="15.75" customHeight="1">
      <c r="A2343" s="146">
        <v>309550.0</v>
      </c>
      <c r="B2343" s="61" t="s">
        <v>531</v>
      </c>
    </row>
    <row r="2344" ht="15.75" customHeight="1">
      <c r="A2344" s="146">
        <v>312224.0</v>
      </c>
      <c r="B2344" s="61" t="s">
        <v>531</v>
      </c>
    </row>
    <row r="2345" ht="15.75" customHeight="1">
      <c r="A2345" s="146">
        <v>310197.0</v>
      </c>
      <c r="B2345" s="61" t="s">
        <v>543</v>
      </c>
    </row>
    <row r="2346" ht="15.75" customHeight="1">
      <c r="A2346" s="146">
        <v>307326.0</v>
      </c>
      <c r="B2346" s="61" t="s">
        <v>531</v>
      </c>
    </row>
    <row r="2347" ht="15.75" customHeight="1">
      <c r="A2347" s="146">
        <v>311761.0</v>
      </c>
      <c r="B2347" s="61" t="s">
        <v>531</v>
      </c>
    </row>
    <row r="2348" ht="15.75" customHeight="1">
      <c r="A2348" s="146">
        <v>312173.0</v>
      </c>
      <c r="B2348" s="61" t="s">
        <v>531</v>
      </c>
    </row>
    <row r="2349" ht="15.75" customHeight="1">
      <c r="A2349" s="146">
        <v>309856.0</v>
      </c>
      <c r="B2349" s="61" t="s">
        <v>511</v>
      </c>
    </row>
    <row r="2350" ht="15.75" customHeight="1">
      <c r="A2350" s="146">
        <v>312484.0</v>
      </c>
      <c r="B2350" s="61" t="s">
        <v>511</v>
      </c>
    </row>
    <row r="2351" ht="15.75" customHeight="1">
      <c r="A2351" s="146">
        <v>309874.0</v>
      </c>
      <c r="B2351" s="61" t="s">
        <v>531</v>
      </c>
    </row>
    <row r="2352" ht="15.75" customHeight="1">
      <c r="A2352" s="146">
        <v>310453.0</v>
      </c>
      <c r="B2352" s="61" t="s">
        <v>531</v>
      </c>
    </row>
    <row r="2353" ht="15.75" customHeight="1">
      <c r="A2353" s="146">
        <v>311585.0</v>
      </c>
      <c r="B2353" s="61" t="s">
        <v>531</v>
      </c>
    </row>
    <row r="2354" ht="15.75" customHeight="1">
      <c r="A2354" s="146">
        <v>311583.0</v>
      </c>
      <c r="B2354" s="61" t="s">
        <v>543</v>
      </c>
    </row>
    <row r="2355" ht="15.75" customHeight="1">
      <c r="A2355" s="146">
        <v>311866.0</v>
      </c>
      <c r="B2355" s="61" t="s">
        <v>511</v>
      </c>
    </row>
    <row r="2356" ht="15.75" customHeight="1">
      <c r="A2356" s="146">
        <v>310550.0</v>
      </c>
      <c r="B2356" s="61" t="s">
        <v>531</v>
      </c>
    </row>
    <row r="2357" ht="15.75" customHeight="1">
      <c r="A2357" s="146">
        <v>311831.0</v>
      </c>
      <c r="B2357" s="61" t="s">
        <v>531</v>
      </c>
    </row>
    <row r="2358" ht="15.75" customHeight="1">
      <c r="A2358" s="146">
        <v>311451.0</v>
      </c>
      <c r="B2358" s="61" t="s">
        <v>531</v>
      </c>
    </row>
    <row r="2359" ht="15.75" customHeight="1">
      <c r="A2359" s="146">
        <v>309878.0</v>
      </c>
      <c r="B2359" s="61" t="s">
        <v>531</v>
      </c>
    </row>
    <row r="2360" ht="15.75" customHeight="1">
      <c r="A2360" s="146">
        <v>309910.0</v>
      </c>
      <c r="B2360" s="61" t="s">
        <v>531</v>
      </c>
    </row>
    <row r="2361" ht="15.75" customHeight="1">
      <c r="A2361" s="146">
        <v>312242.0</v>
      </c>
      <c r="B2361" s="61" t="s">
        <v>531</v>
      </c>
    </row>
    <row r="2362" ht="15.75" customHeight="1">
      <c r="A2362" s="146">
        <v>310346.0</v>
      </c>
      <c r="B2362" s="61" t="s">
        <v>531</v>
      </c>
    </row>
    <row r="2363" ht="15.75" customHeight="1">
      <c r="A2363" s="146">
        <v>309886.0</v>
      </c>
      <c r="B2363" s="61" t="s">
        <v>531</v>
      </c>
    </row>
    <row r="2364" ht="15.75" customHeight="1">
      <c r="A2364" s="146">
        <v>312282.0</v>
      </c>
      <c r="B2364" s="61" t="s">
        <v>531</v>
      </c>
    </row>
    <row r="2365" ht="15.75" customHeight="1">
      <c r="A2365" s="146">
        <v>310556.0</v>
      </c>
      <c r="B2365" s="61" t="s">
        <v>531</v>
      </c>
    </row>
    <row r="2366" ht="15.75" customHeight="1">
      <c r="A2366" s="146">
        <v>309885.0</v>
      </c>
      <c r="B2366" s="61" t="s">
        <v>531</v>
      </c>
    </row>
    <row r="2367" ht="15.75" customHeight="1">
      <c r="A2367" s="146">
        <v>311584.0</v>
      </c>
      <c r="B2367" s="61" t="s">
        <v>531</v>
      </c>
    </row>
    <row r="2368" ht="15.75" customHeight="1">
      <c r="A2368" s="146">
        <v>310477.0</v>
      </c>
      <c r="B2368" s="61" t="s">
        <v>531</v>
      </c>
    </row>
    <row r="2369" ht="15.75" customHeight="1">
      <c r="A2369" s="146">
        <v>310457.0</v>
      </c>
      <c r="B2369" s="61" t="s">
        <v>531</v>
      </c>
    </row>
    <row r="2370" ht="15.75" customHeight="1">
      <c r="A2370" s="146">
        <v>312169.0</v>
      </c>
      <c r="B2370" s="61" t="s">
        <v>531</v>
      </c>
    </row>
    <row r="2371" ht="15.75" customHeight="1">
      <c r="A2371" s="146">
        <v>311815.0</v>
      </c>
      <c r="B2371" s="61" t="s">
        <v>531</v>
      </c>
    </row>
    <row r="2372" ht="15.75" customHeight="1">
      <c r="A2372" s="146">
        <v>312209.0</v>
      </c>
      <c r="B2372" s="61" t="s">
        <v>543</v>
      </c>
    </row>
    <row r="2373" ht="15.75" customHeight="1">
      <c r="A2373" s="146">
        <v>309892.0</v>
      </c>
      <c r="B2373" s="61" t="s">
        <v>531</v>
      </c>
    </row>
    <row r="2374" ht="15.75" customHeight="1">
      <c r="A2374" s="146">
        <v>312167.0</v>
      </c>
      <c r="B2374" s="61" t="s">
        <v>531</v>
      </c>
    </row>
    <row r="2375" ht="15.75" customHeight="1">
      <c r="A2375" s="146">
        <v>311798.0</v>
      </c>
      <c r="B2375" s="61" t="s">
        <v>531</v>
      </c>
    </row>
    <row r="2376" ht="15.75" customHeight="1">
      <c r="A2376" s="146">
        <v>312495.0</v>
      </c>
      <c r="B2376" s="61" t="s">
        <v>531</v>
      </c>
    </row>
    <row r="2377" ht="15.75" customHeight="1">
      <c r="A2377" s="146">
        <v>310483.0</v>
      </c>
      <c r="B2377" s="61" t="s">
        <v>531</v>
      </c>
    </row>
    <row r="2378" ht="15.75" customHeight="1">
      <c r="A2378" s="146">
        <v>310639.0</v>
      </c>
      <c r="B2378" s="61" t="s">
        <v>511</v>
      </c>
    </row>
    <row r="2379" ht="15.75" customHeight="1">
      <c r="A2379" s="146">
        <v>311582.0</v>
      </c>
      <c r="B2379" s="61" t="s">
        <v>531</v>
      </c>
    </row>
    <row r="2380" ht="15.75" customHeight="1">
      <c r="A2380" s="146">
        <v>311878.0</v>
      </c>
      <c r="B2380" s="61" t="s">
        <v>531</v>
      </c>
    </row>
    <row r="2381" ht="15.75" customHeight="1">
      <c r="A2381" s="146">
        <v>310454.0</v>
      </c>
      <c r="B2381" s="61" t="s">
        <v>531</v>
      </c>
    </row>
    <row r="2382" ht="15.75" customHeight="1">
      <c r="A2382" s="146">
        <v>311586.0</v>
      </c>
      <c r="B2382" s="61" t="s">
        <v>531</v>
      </c>
    </row>
    <row r="2383" ht="15.75" customHeight="1">
      <c r="A2383" s="146">
        <v>310612.0</v>
      </c>
      <c r="B2383" s="61" t="s">
        <v>531</v>
      </c>
    </row>
    <row r="2384" ht="15.75" customHeight="1">
      <c r="A2384" s="146">
        <v>309898.0</v>
      </c>
      <c r="B2384" s="61" t="s">
        <v>531</v>
      </c>
    </row>
    <row r="2385" ht="15.75" customHeight="1">
      <c r="A2385" s="146">
        <v>311740.0</v>
      </c>
      <c r="B2385" s="61" t="s">
        <v>531</v>
      </c>
    </row>
    <row r="2386" ht="15.75" customHeight="1">
      <c r="A2386" s="146">
        <v>312152.0</v>
      </c>
      <c r="B2386" s="61" t="s">
        <v>531</v>
      </c>
    </row>
    <row r="2387" ht="15.75" customHeight="1">
      <c r="A2387" s="146">
        <v>310540.0</v>
      </c>
      <c r="B2387" s="61" t="s">
        <v>531</v>
      </c>
    </row>
    <row r="2388" ht="15.75" customHeight="1">
      <c r="A2388" s="146">
        <v>310201.0</v>
      </c>
      <c r="B2388" s="61" t="s">
        <v>534</v>
      </c>
    </row>
    <row r="2389" ht="15.75" customHeight="1">
      <c r="A2389" s="146">
        <v>311734.0</v>
      </c>
      <c r="B2389" s="61" t="s">
        <v>531</v>
      </c>
    </row>
    <row r="2390" ht="15.75" customHeight="1">
      <c r="A2390" s="146">
        <v>311885.0</v>
      </c>
      <c r="B2390" s="61" t="s">
        <v>543</v>
      </c>
    </row>
    <row r="2391" ht="15.75" customHeight="1">
      <c r="A2391" s="146">
        <v>311773.0</v>
      </c>
      <c r="B2391" s="61" t="s">
        <v>531</v>
      </c>
    </row>
    <row r="2392" ht="15.75" customHeight="1">
      <c r="A2392" s="146">
        <v>311759.0</v>
      </c>
      <c r="B2392" s="61" t="s">
        <v>531</v>
      </c>
    </row>
    <row r="2393" ht="15.75" customHeight="1">
      <c r="A2393" s="146">
        <v>310191.0</v>
      </c>
      <c r="B2393" s="61" t="s">
        <v>531</v>
      </c>
    </row>
    <row r="2394" ht="15.75" customHeight="1">
      <c r="A2394" s="146">
        <v>309896.0</v>
      </c>
      <c r="B2394" s="61" t="s">
        <v>531</v>
      </c>
    </row>
    <row r="2395" ht="15.75" customHeight="1">
      <c r="A2395" s="146">
        <v>312177.0</v>
      </c>
      <c r="B2395" s="61" t="s">
        <v>531</v>
      </c>
    </row>
    <row r="2396" ht="15.75" customHeight="1">
      <c r="A2396" s="146">
        <v>312148.0</v>
      </c>
      <c r="B2396" s="61" t="s">
        <v>531</v>
      </c>
    </row>
    <row r="2397" ht="15.75" customHeight="1">
      <c r="A2397" s="146">
        <v>309021.0</v>
      </c>
      <c r="B2397" s="61" t="s">
        <v>531</v>
      </c>
    </row>
    <row r="2398" ht="15.75" customHeight="1">
      <c r="A2398" s="146">
        <v>310648.0</v>
      </c>
      <c r="B2398" s="61" t="s">
        <v>531</v>
      </c>
    </row>
    <row r="2399" ht="15.75" customHeight="1">
      <c r="A2399" s="146">
        <v>311578.0</v>
      </c>
      <c r="B2399" s="61" t="s">
        <v>531</v>
      </c>
    </row>
    <row r="2400" ht="15.75" customHeight="1">
      <c r="A2400" s="146">
        <v>310471.0</v>
      </c>
      <c r="B2400" s="61" t="s">
        <v>531</v>
      </c>
    </row>
    <row r="2401" ht="15.75" customHeight="1">
      <c r="A2401" s="146">
        <v>309853.0</v>
      </c>
      <c r="B2401" s="61" t="s">
        <v>531</v>
      </c>
    </row>
    <row r="2402" ht="15.75" customHeight="1">
      <c r="A2402" s="146">
        <v>311767.0</v>
      </c>
      <c r="B2402" s="61" t="s">
        <v>531</v>
      </c>
    </row>
    <row r="2403" ht="15.75" customHeight="1">
      <c r="A2403" s="146">
        <v>312217.0</v>
      </c>
      <c r="B2403" s="61" t="s">
        <v>531</v>
      </c>
    </row>
    <row r="2404" ht="15.75" customHeight="1">
      <c r="A2404" s="146">
        <v>307321.0</v>
      </c>
      <c r="B2404" s="61" t="s">
        <v>531</v>
      </c>
    </row>
    <row r="2405" ht="15.75" customHeight="1">
      <c r="A2405" s="146">
        <v>311575.0</v>
      </c>
      <c r="B2405" s="61" t="s">
        <v>531</v>
      </c>
    </row>
    <row r="2406" ht="15.75" customHeight="1">
      <c r="A2406" s="146">
        <v>287259.0</v>
      </c>
      <c r="B2406" s="61" t="s">
        <v>531</v>
      </c>
    </row>
    <row r="2407" ht="15.75" customHeight="1">
      <c r="A2407" s="146">
        <v>295267.0</v>
      </c>
      <c r="B2407" s="61" t="s">
        <v>509</v>
      </c>
    </row>
    <row r="2408" ht="15.75" customHeight="1">
      <c r="A2408" s="146">
        <v>293028.0</v>
      </c>
      <c r="B2408" s="61" t="s">
        <v>509</v>
      </c>
    </row>
    <row r="2409" ht="15.75" customHeight="1">
      <c r="A2409" s="146">
        <v>295247.0</v>
      </c>
      <c r="B2409" s="61" t="s">
        <v>509</v>
      </c>
    </row>
    <row r="2410" ht="15.75" customHeight="1">
      <c r="A2410" s="146">
        <v>295265.0</v>
      </c>
      <c r="B2410" s="61" t="s">
        <v>509</v>
      </c>
    </row>
    <row r="2411" ht="15.75" customHeight="1">
      <c r="A2411" s="146">
        <v>311239.0</v>
      </c>
      <c r="B2411" s="61" t="s">
        <v>531</v>
      </c>
    </row>
    <row r="2412" ht="15.75" customHeight="1">
      <c r="A2412" s="146">
        <v>311241.0</v>
      </c>
      <c r="B2412" s="61" t="s">
        <v>543</v>
      </c>
    </row>
    <row r="2413" ht="15.75" customHeight="1">
      <c r="A2413" s="146">
        <v>311247.0</v>
      </c>
      <c r="B2413" s="61" t="s">
        <v>543</v>
      </c>
    </row>
    <row r="2414" ht="15.75" customHeight="1">
      <c r="A2414" s="146">
        <v>311248.0</v>
      </c>
      <c r="B2414" s="61" t="s">
        <v>531</v>
      </c>
    </row>
    <row r="2415" ht="15.75" customHeight="1">
      <c r="A2415" s="146">
        <v>311251.0</v>
      </c>
      <c r="B2415" s="61" t="s">
        <v>509</v>
      </c>
    </row>
    <row r="2416" ht="15.75" customHeight="1">
      <c r="A2416" s="146">
        <v>311243.0</v>
      </c>
      <c r="B2416" s="61" t="s">
        <v>509</v>
      </c>
    </row>
    <row r="2417" ht="15.75" customHeight="1">
      <c r="A2417" s="146">
        <v>311071.0</v>
      </c>
      <c r="B2417" s="61" t="s">
        <v>509</v>
      </c>
    </row>
    <row r="2418" ht="15.75" customHeight="1">
      <c r="A2418" s="146">
        <v>311072.0</v>
      </c>
      <c r="B2418" s="61" t="s">
        <v>509</v>
      </c>
    </row>
    <row r="2419" ht="15.75" customHeight="1">
      <c r="A2419" s="146">
        <v>311116.0</v>
      </c>
      <c r="B2419" s="61" t="s">
        <v>543</v>
      </c>
    </row>
    <row r="2420" ht="15.75" customHeight="1">
      <c r="A2420" s="146">
        <v>311109.0</v>
      </c>
      <c r="B2420" s="61" t="s">
        <v>531</v>
      </c>
    </row>
    <row r="2421" ht="15.75" customHeight="1">
      <c r="A2421" s="146">
        <v>311057.0</v>
      </c>
      <c r="B2421" s="61" t="s">
        <v>543</v>
      </c>
    </row>
    <row r="2422" ht="15.75" customHeight="1">
      <c r="A2422" s="146">
        <v>311049.0</v>
      </c>
      <c r="B2422" s="61" t="s">
        <v>531</v>
      </c>
    </row>
    <row r="2423" ht="15.75" customHeight="1">
      <c r="A2423" s="146">
        <v>311114.0</v>
      </c>
      <c r="B2423" s="61" t="s">
        <v>531</v>
      </c>
    </row>
    <row r="2424" ht="15.75" customHeight="1">
      <c r="A2424" s="146">
        <v>311051.0</v>
      </c>
      <c r="B2424" s="61" t="s">
        <v>511</v>
      </c>
    </row>
    <row r="2425" ht="15.75" customHeight="1">
      <c r="A2425" s="146">
        <v>311111.0</v>
      </c>
      <c r="B2425" s="61" t="s">
        <v>511</v>
      </c>
    </row>
    <row r="2426" ht="15.75" customHeight="1">
      <c r="A2426" s="146">
        <v>311118.0</v>
      </c>
      <c r="B2426" s="61" t="s">
        <v>531</v>
      </c>
    </row>
    <row r="2427" ht="15.75" customHeight="1">
      <c r="A2427" s="146">
        <v>311117.0</v>
      </c>
      <c r="B2427" s="61" t="s">
        <v>511</v>
      </c>
    </row>
    <row r="2428" ht="15.75" customHeight="1">
      <c r="A2428" s="146">
        <v>311120.0</v>
      </c>
      <c r="B2428" s="61" t="s">
        <v>531</v>
      </c>
    </row>
    <row r="2429" ht="15.75" customHeight="1">
      <c r="A2429" s="146">
        <v>311059.0</v>
      </c>
      <c r="B2429" s="61" t="s">
        <v>511</v>
      </c>
    </row>
    <row r="2430" ht="15.75" customHeight="1">
      <c r="A2430" s="146">
        <v>311058.0</v>
      </c>
      <c r="B2430" s="61" t="s">
        <v>531</v>
      </c>
    </row>
    <row r="2431" ht="15.75" customHeight="1">
      <c r="A2431" s="146">
        <v>311061.0</v>
      </c>
      <c r="B2431" s="61" t="s">
        <v>511</v>
      </c>
    </row>
    <row r="2432" ht="15.75" customHeight="1">
      <c r="A2432" s="146">
        <v>311056.0</v>
      </c>
      <c r="B2432" s="61" t="s">
        <v>543</v>
      </c>
    </row>
    <row r="2433" ht="15.75" customHeight="1">
      <c r="A2433" s="146">
        <v>311048.0</v>
      </c>
      <c r="B2433" s="61" t="s">
        <v>511</v>
      </c>
    </row>
    <row r="2434" ht="15.75" customHeight="1">
      <c r="A2434" s="146">
        <v>311110.0</v>
      </c>
      <c r="B2434" s="61" t="s">
        <v>531</v>
      </c>
    </row>
    <row r="2435" ht="15.75" customHeight="1">
      <c r="A2435" s="146">
        <v>311047.0</v>
      </c>
      <c r="B2435" s="61" t="s">
        <v>531</v>
      </c>
    </row>
    <row r="2436" ht="15.75" customHeight="1">
      <c r="A2436" s="146">
        <v>311065.0</v>
      </c>
      <c r="B2436" s="61" t="s">
        <v>531</v>
      </c>
    </row>
    <row r="2437" ht="15.75" customHeight="1">
      <c r="A2437" s="146">
        <v>311050.0</v>
      </c>
      <c r="B2437" s="61" t="s">
        <v>509</v>
      </c>
    </row>
    <row r="2438" ht="15.75" customHeight="1">
      <c r="A2438" s="146">
        <v>311119.0</v>
      </c>
      <c r="B2438" s="61" t="s">
        <v>511</v>
      </c>
    </row>
    <row r="2439" ht="15.75" customHeight="1">
      <c r="A2439" s="146">
        <v>311060.0</v>
      </c>
      <c r="B2439" s="61" t="s">
        <v>531</v>
      </c>
    </row>
    <row r="2440" ht="15.75" customHeight="1">
      <c r="A2440" s="146">
        <v>311052.0</v>
      </c>
      <c r="B2440" s="61" t="s">
        <v>531</v>
      </c>
    </row>
    <row r="2441" ht="15.75" customHeight="1">
      <c r="A2441" s="146">
        <v>311063.0</v>
      </c>
      <c r="B2441" s="61" t="s">
        <v>531</v>
      </c>
    </row>
    <row r="2442" ht="15.75" customHeight="1">
      <c r="A2442" s="146">
        <v>311112.0</v>
      </c>
      <c r="B2442" s="61" t="s">
        <v>511</v>
      </c>
    </row>
    <row r="2443" ht="15.75" customHeight="1">
      <c r="A2443" s="146">
        <v>311115.0</v>
      </c>
      <c r="B2443" s="61" t="s">
        <v>531</v>
      </c>
    </row>
    <row r="2444" ht="15.75" customHeight="1">
      <c r="A2444" s="146">
        <v>311064.0</v>
      </c>
      <c r="B2444" s="61" t="s">
        <v>531</v>
      </c>
    </row>
    <row r="2445" ht="15.75" customHeight="1">
      <c r="A2445" s="146">
        <v>311108.0</v>
      </c>
      <c r="B2445" s="61" t="s">
        <v>531</v>
      </c>
    </row>
    <row r="2446" ht="15.75" customHeight="1">
      <c r="A2446" s="146">
        <v>311054.0</v>
      </c>
      <c r="B2446" s="61" t="s">
        <v>531</v>
      </c>
    </row>
    <row r="2447" ht="15.75" customHeight="1">
      <c r="A2447" s="146">
        <v>234274.0</v>
      </c>
      <c r="B2447" s="61" t="s">
        <v>531</v>
      </c>
    </row>
    <row r="2448" ht="15.75" customHeight="1">
      <c r="A2448" s="146">
        <v>9.9234274E7</v>
      </c>
      <c r="B2448" s="61" t="s">
        <v>534</v>
      </c>
    </row>
    <row r="2449" ht="15.75" customHeight="1">
      <c r="A2449" s="146">
        <v>312998.0</v>
      </c>
      <c r="B2449" s="61" t="s">
        <v>764</v>
      </c>
    </row>
    <row r="2450" ht="15.75" customHeight="1">
      <c r="A2450" s="146">
        <v>313001.0</v>
      </c>
      <c r="B2450" s="61" t="s">
        <v>511</v>
      </c>
    </row>
    <row r="2451" ht="15.75" customHeight="1">
      <c r="A2451" s="146">
        <v>312993.0</v>
      </c>
      <c r="B2451" s="61" t="s">
        <v>543</v>
      </c>
    </row>
    <row r="2452" ht="15.75" customHeight="1">
      <c r="A2452" s="146">
        <v>313000.0</v>
      </c>
      <c r="B2452" s="61" t="s">
        <v>531</v>
      </c>
    </row>
    <row r="2453" ht="15.75" customHeight="1">
      <c r="A2453" s="146">
        <v>312995.0</v>
      </c>
      <c r="B2453" s="61" t="s">
        <v>509</v>
      </c>
    </row>
    <row r="2454" ht="15.75" customHeight="1">
      <c r="A2454" s="146">
        <v>313002.0</v>
      </c>
      <c r="B2454" s="61" t="s">
        <v>531</v>
      </c>
    </row>
    <row r="2455" ht="15.75" customHeight="1">
      <c r="A2455" s="146">
        <v>313005.0</v>
      </c>
      <c r="B2455" s="61" t="s">
        <v>511</v>
      </c>
    </row>
    <row r="2456" ht="15.75" customHeight="1">
      <c r="A2456" s="146">
        <v>313004.0</v>
      </c>
      <c r="B2456" s="61" t="s">
        <v>531</v>
      </c>
    </row>
    <row r="2457" ht="15.75" customHeight="1">
      <c r="A2457" s="146">
        <v>312996.0</v>
      </c>
      <c r="B2457" s="61" t="s">
        <v>534</v>
      </c>
    </row>
    <row r="2458" ht="15.75" customHeight="1">
      <c r="A2458" s="146">
        <v>312997.0</v>
      </c>
      <c r="B2458" s="61" t="s">
        <v>531</v>
      </c>
    </row>
    <row r="2459" ht="15.75" customHeight="1">
      <c r="A2459" s="146">
        <v>312999.0</v>
      </c>
      <c r="B2459" s="61" t="s">
        <v>509</v>
      </c>
    </row>
    <row r="2460" ht="15.75" customHeight="1">
      <c r="A2460" s="146">
        <v>313008.0</v>
      </c>
      <c r="B2460" s="61" t="s">
        <v>531</v>
      </c>
    </row>
    <row r="2461" ht="15.75" customHeight="1">
      <c r="A2461" s="146">
        <v>313007.0</v>
      </c>
      <c r="B2461" s="61" t="s">
        <v>531</v>
      </c>
    </row>
    <row r="2462" ht="15.75" customHeight="1">
      <c r="A2462" s="146">
        <v>312994.0</v>
      </c>
      <c r="B2462" s="61" t="s">
        <v>511</v>
      </c>
    </row>
    <row r="2463" ht="15.75" customHeight="1">
      <c r="A2463" s="146">
        <v>311449.0</v>
      </c>
      <c r="B2463" s="61" t="s">
        <v>543</v>
      </c>
    </row>
    <row r="2464" ht="15.75" customHeight="1">
      <c r="A2464" s="65" t="s">
        <v>766</v>
      </c>
      <c r="B2464" s="61" t="s">
        <v>511</v>
      </c>
    </row>
    <row r="2465" ht="15.75" customHeight="1">
      <c r="A2465" s="65" t="s">
        <v>767</v>
      </c>
      <c r="B2465" s="61" t="s">
        <v>531</v>
      </c>
    </row>
    <row r="2466" ht="15.75" customHeight="1">
      <c r="A2466" s="65" t="s">
        <v>768</v>
      </c>
      <c r="B2466" s="61" t="s">
        <v>531</v>
      </c>
    </row>
    <row r="2467" ht="15.75" customHeight="1">
      <c r="A2467" s="65" t="s">
        <v>769</v>
      </c>
      <c r="B2467" s="61" t="s">
        <v>531</v>
      </c>
    </row>
    <row r="2468" ht="15.75" customHeight="1">
      <c r="A2468" s="65" t="s">
        <v>770</v>
      </c>
      <c r="B2468" s="61" t="s">
        <v>509</v>
      </c>
    </row>
    <row r="2469" ht="15.75" customHeight="1">
      <c r="A2469" s="65" t="s">
        <v>771</v>
      </c>
      <c r="B2469" s="61" t="s">
        <v>509</v>
      </c>
    </row>
    <row r="2470" ht="15.75" customHeight="1">
      <c r="A2470" s="65" t="s">
        <v>772</v>
      </c>
      <c r="B2470" s="61" t="s">
        <v>509</v>
      </c>
    </row>
    <row r="2471" ht="15.75" customHeight="1">
      <c r="A2471" s="65" t="s">
        <v>773</v>
      </c>
      <c r="B2471" s="61" t="s">
        <v>531</v>
      </c>
    </row>
    <row r="2472" ht="15.75" customHeight="1">
      <c r="A2472" s="65" t="s">
        <v>774</v>
      </c>
      <c r="B2472" s="61" t="s">
        <v>531</v>
      </c>
    </row>
    <row r="2473" ht="15.75" customHeight="1">
      <c r="A2473" s="65" t="s">
        <v>775</v>
      </c>
      <c r="B2473" s="61" t="s">
        <v>531</v>
      </c>
    </row>
    <row r="2474" ht="15.75" customHeight="1">
      <c r="A2474" s="65" t="s">
        <v>776</v>
      </c>
      <c r="B2474" s="61" t="s">
        <v>531</v>
      </c>
    </row>
    <row r="2475" ht="15.75" customHeight="1">
      <c r="A2475" s="65" t="s">
        <v>777</v>
      </c>
      <c r="B2475" s="61" t="s">
        <v>531</v>
      </c>
    </row>
    <row r="2476" ht="15.75" customHeight="1">
      <c r="A2476" s="65" t="s">
        <v>778</v>
      </c>
      <c r="B2476" s="61" t="s">
        <v>511</v>
      </c>
    </row>
    <row r="2477" ht="15.75" customHeight="1">
      <c r="A2477" s="65" t="s">
        <v>779</v>
      </c>
      <c r="B2477" s="61" t="s">
        <v>531</v>
      </c>
    </row>
    <row r="2478" ht="15.75" customHeight="1">
      <c r="A2478" s="65" t="s">
        <v>780</v>
      </c>
      <c r="B2478" s="61" t="s">
        <v>531</v>
      </c>
    </row>
    <row r="2479" ht="15.75" customHeight="1">
      <c r="A2479" s="65" t="s">
        <v>781</v>
      </c>
      <c r="B2479" s="61" t="s">
        <v>531</v>
      </c>
    </row>
    <row r="2480" ht="15.75" customHeight="1">
      <c r="A2480" s="65" t="s">
        <v>782</v>
      </c>
      <c r="B2480" s="61" t="s">
        <v>531</v>
      </c>
    </row>
    <row r="2481" ht="15.75" customHeight="1">
      <c r="A2481" s="65" t="s">
        <v>783</v>
      </c>
      <c r="B2481" s="61" t="s">
        <v>511</v>
      </c>
    </row>
    <row r="2482" ht="15.75" customHeight="1">
      <c r="A2482" s="65" t="s">
        <v>784</v>
      </c>
      <c r="B2482" s="61" t="s">
        <v>531</v>
      </c>
    </row>
    <row r="2483" ht="15.75" customHeight="1">
      <c r="A2483" s="65" t="s">
        <v>785</v>
      </c>
      <c r="B2483" s="61" t="s">
        <v>531</v>
      </c>
    </row>
    <row r="2484" ht="15.75" customHeight="1">
      <c r="A2484" s="65" t="s">
        <v>786</v>
      </c>
      <c r="B2484" s="61" t="s">
        <v>511</v>
      </c>
    </row>
    <row r="2485" ht="15.75" customHeight="1">
      <c r="A2485" s="65" t="s">
        <v>787</v>
      </c>
      <c r="B2485" s="61" t="s">
        <v>531</v>
      </c>
    </row>
    <row r="2486" ht="15.75" customHeight="1">
      <c r="A2486" s="65" t="s">
        <v>788</v>
      </c>
      <c r="B2486" s="61" t="s">
        <v>531</v>
      </c>
    </row>
    <row r="2487" ht="15.75" customHeight="1">
      <c r="A2487" s="65" t="s">
        <v>789</v>
      </c>
      <c r="B2487" s="61" t="s">
        <v>531</v>
      </c>
    </row>
    <row r="2488" ht="15.75" customHeight="1">
      <c r="A2488" s="65" t="s">
        <v>790</v>
      </c>
      <c r="B2488" s="61" t="s">
        <v>509</v>
      </c>
    </row>
    <row r="2489" ht="15.75" customHeight="1">
      <c r="A2489" s="65" t="s">
        <v>791</v>
      </c>
      <c r="B2489" s="61" t="s">
        <v>509</v>
      </c>
    </row>
    <row r="2490" ht="15.75" customHeight="1">
      <c r="A2490" s="65" t="s">
        <v>792</v>
      </c>
      <c r="B2490" s="61" t="s">
        <v>509</v>
      </c>
    </row>
    <row r="2491" ht="15.75" customHeight="1">
      <c r="A2491" s="65" t="s">
        <v>793</v>
      </c>
      <c r="B2491" s="61" t="s">
        <v>509</v>
      </c>
    </row>
    <row r="2492" ht="15.75" customHeight="1">
      <c r="A2492" s="65" t="s">
        <v>794</v>
      </c>
      <c r="B2492" s="61" t="s">
        <v>509</v>
      </c>
    </row>
    <row r="2493" ht="15.75" customHeight="1">
      <c r="A2493" s="65" t="s">
        <v>795</v>
      </c>
      <c r="B2493" s="61" t="s">
        <v>509</v>
      </c>
    </row>
    <row r="2494" ht="15.75" customHeight="1">
      <c r="A2494" s="65" t="s">
        <v>796</v>
      </c>
      <c r="B2494" s="61" t="s">
        <v>509</v>
      </c>
    </row>
    <row r="2495" ht="15.75" customHeight="1">
      <c r="A2495" s="65" t="s">
        <v>797</v>
      </c>
      <c r="B2495" s="61" t="s">
        <v>509</v>
      </c>
    </row>
    <row r="2496" ht="15.75" customHeight="1">
      <c r="A2496" s="65" t="s">
        <v>798</v>
      </c>
      <c r="B2496" s="61" t="s">
        <v>509</v>
      </c>
    </row>
    <row r="2497" ht="15.75" customHeight="1">
      <c r="A2497" s="65" t="s">
        <v>799</v>
      </c>
      <c r="B2497" s="61" t="s">
        <v>509</v>
      </c>
    </row>
    <row r="2498" ht="15.75" customHeight="1">
      <c r="A2498" s="65" t="s">
        <v>800</v>
      </c>
      <c r="B2498" s="61" t="s">
        <v>509</v>
      </c>
    </row>
    <row r="2499" ht="15.75" customHeight="1">
      <c r="A2499" s="65" t="s">
        <v>801</v>
      </c>
      <c r="B2499" s="61" t="s">
        <v>509</v>
      </c>
    </row>
    <row r="2500" ht="15.75" customHeight="1">
      <c r="A2500" s="65" t="s">
        <v>802</v>
      </c>
      <c r="B2500" s="61" t="s">
        <v>509</v>
      </c>
    </row>
    <row r="2501" ht="15.75" customHeight="1">
      <c r="A2501" s="65" t="s">
        <v>803</v>
      </c>
      <c r="B2501" s="61" t="s">
        <v>509</v>
      </c>
    </row>
    <row r="2502" ht="15.75" customHeight="1">
      <c r="A2502" s="65" t="s">
        <v>804</v>
      </c>
      <c r="B2502" s="61" t="s">
        <v>511</v>
      </c>
    </row>
    <row r="2503" ht="15.75" customHeight="1">
      <c r="A2503" s="65" t="s">
        <v>805</v>
      </c>
      <c r="B2503" s="61" t="s">
        <v>511</v>
      </c>
    </row>
    <row r="2504" ht="15.75" customHeight="1">
      <c r="A2504" s="65" t="s">
        <v>806</v>
      </c>
      <c r="B2504" s="61" t="s">
        <v>531</v>
      </c>
    </row>
    <row r="2505" ht="15.75" customHeight="1">
      <c r="A2505" s="146">
        <v>314212.0</v>
      </c>
      <c r="B2505" s="61" t="s">
        <v>543</v>
      </c>
    </row>
    <row r="2506" ht="15.75" customHeight="1">
      <c r="A2506" s="146">
        <v>310402.0</v>
      </c>
      <c r="B2506" s="61" t="s">
        <v>509</v>
      </c>
    </row>
    <row r="2507" ht="15.75" customHeight="1">
      <c r="A2507" s="65" t="s">
        <v>807</v>
      </c>
      <c r="B2507" s="61" t="s">
        <v>531</v>
      </c>
    </row>
    <row r="2508" ht="15.75" customHeight="1">
      <c r="A2508" s="65" t="s">
        <v>808</v>
      </c>
      <c r="B2508" s="61" t="s">
        <v>509</v>
      </c>
    </row>
    <row r="2509" ht="15.75" customHeight="1">
      <c r="A2509" s="146">
        <v>310204.0</v>
      </c>
      <c r="B2509" s="61" t="s">
        <v>531</v>
      </c>
    </row>
    <row r="2510" ht="15.75" customHeight="1">
      <c r="A2510" s="146">
        <v>313649.0</v>
      </c>
      <c r="B2510" s="61" t="s">
        <v>543</v>
      </c>
    </row>
    <row r="2511" ht="15.75" customHeight="1">
      <c r="A2511" s="146">
        <v>313427.0</v>
      </c>
      <c r="B2511" s="61" t="s">
        <v>531</v>
      </c>
    </row>
    <row r="2512" ht="15.75" customHeight="1">
      <c r="A2512" s="146">
        <v>313686.0</v>
      </c>
      <c r="B2512" s="61" t="s">
        <v>531</v>
      </c>
    </row>
    <row r="2513" ht="15.75" customHeight="1">
      <c r="A2513" s="146">
        <v>313672.0</v>
      </c>
      <c r="B2513" s="61" t="s">
        <v>531</v>
      </c>
    </row>
    <row r="2514" ht="15.75" customHeight="1">
      <c r="A2514" s="146">
        <v>313627.0</v>
      </c>
      <c r="B2514" s="61" t="s">
        <v>531</v>
      </c>
    </row>
    <row r="2515" ht="15.75" customHeight="1">
      <c r="A2515" s="146">
        <v>314444.0</v>
      </c>
      <c r="B2515" s="61" t="s">
        <v>531</v>
      </c>
    </row>
    <row r="2516" ht="15.75" customHeight="1">
      <c r="A2516" s="146">
        <v>313577.0</v>
      </c>
      <c r="B2516" s="61" t="s">
        <v>531</v>
      </c>
    </row>
    <row r="2517" ht="15.75" customHeight="1">
      <c r="A2517" s="146">
        <v>314303.0</v>
      </c>
      <c r="B2517" s="61" t="s">
        <v>531</v>
      </c>
    </row>
    <row r="2518" ht="15.75" customHeight="1">
      <c r="A2518" s="146">
        <v>313411.0</v>
      </c>
      <c r="B2518" s="61" t="s">
        <v>531</v>
      </c>
    </row>
    <row r="2519" ht="15.75" customHeight="1">
      <c r="A2519" s="146">
        <v>314044.0</v>
      </c>
      <c r="B2519" s="61" t="s">
        <v>531</v>
      </c>
    </row>
    <row r="2520" ht="15.75" customHeight="1">
      <c r="A2520" s="146">
        <v>313402.0</v>
      </c>
      <c r="B2520" s="61" t="s">
        <v>531</v>
      </c>
    </row>
    <row r="2521" ht="15.75" customHeight="1">
      <c r="A2521" s="146">
        <v>314048.0</v>
      </c>
      <c r="B2521" s="61" t="s">
        <v>531</v>
      </c>
    </row>
    <row r="2522" ht="15.75" customHeight="1">
      <c r="A2522" s="146">
        <v>314080.0</v>
      </c>
      <c r="B2522" s="61" t="s">
        <v>531</v>
      </c>
    </row>
    <row r="2523" ht="15.75" customHeight="1">
      <c r="A2523" s="146">
        <v>313428.0</v>
      </c>
      <c r="B2523" s="61" t="s">
        <v>543</v>
      </c>
    </row>
    <row r="2524" ht="15.75" customHeight="1">
      <c r="A2524" s="146">
        <v>314083.0</v>
      </c>
      <c r="B2524" s="61" t="s">
        <v>531</v>
      </c>
    </row>
    <row r="2525" ht="15.75" customHeight="1">
      <c r="A2525" s="146">
        <v>313417.0</v>
      </c>
      <c r="B2525" s="61" t="s">
        <v>531</v>
      </c>
    </row>
    <row r="2526" ht="15.75" customHeight="1">
      <c r="A2526" s="146">
        <v>314031.0</v>
      </c>
      <c r="B2526" s="61" t="s">
        <v>531</v>
      </c>
    </row>
    <row r="2527" ht="15.75" customHeight="1">
      <c r="A2527" s="146">
        <v>313435.0</v>
      </c>
      <c r="B2527" s="61" t="s">
        <v>531</v>
      </c>
    </row>
    <row r="2528" ht="15.75" customHeight="1">
      <c r="A2528" s="146">
        <v>313723.0</v>
      </c>
      <c r="B2528" s="61" t="s">
        <v>531</v>
      </c>
    </row>
    <row r="2529" ht="15.75" customHeight="1">
      <c r="A2529" s="146">
        <v>313469.0</v>
      </c>
      <c r="B2529" s="61" t="s">
        <v>531</v>
      </c>
    </row>
    <row r="2530" ht="15.75" customHeight="1">
      <c r="A2530" s="146">
        <v>314085.0</v>
      </c>
      <c r="B2530" s="61" t="s">
        <v>511</v>
      </c>
    </row>
    <row r="2531" ht="15.75" customHeight="1">
      <c r="A2531" s="146">
        <v>313432.0</v>
      </c>
      <c r="B2531" s="61" t="s">
        <v>531</v>
      </c>
    </row>
    <row r="2532" ht="15.75" customHeight="1">
      <c r="A2532" s="146">
        <v>313712.0</v>
      </c>
      <c r="B2532" s="61" t="s">
        <v>531</v>
      </c>
    </row>
    <row r="2533" ht="15.75" customHeight="1">
      <c r="A2533" s="146">
        <v>313560.0</v>
      </c>
      <c r="B2533" s="61" t="s">
        <v>531</v>
      </c>
    </row>
    <row r="2534" ht="15.75" customHeight="1">
      <c r="A2534" s="146">
        <v>313534.0</v>
      </c>
      <c r="B2534" s="61" t="s">
        <v>531</v>
      </c>
    </row>
    <row r="2535" ht="15.75" customHeight="1">
      <c r="A2535" s="146">
        <v>313729.0</v>
      </c>
      <c r="B2535" s="61" t="s">
        <v>531</v>
      </c>
    </row>
    <row r="2536" ht="15.75" customHeight="1">
      <c r="A2536" s="146">
        <v>314072.0</v>
      </c>
      <c r="B2536" s="61" t="s">
        <v>531</v>
      </c>
    </row>
    <row r="2537" ht="15.75" customHeight="1">
      <c r="A2537" s="146">
        <v>313520.0</v>
      </c>
      <c r="B2537" s="61" t="s">
        <v>531</v>
      </c>
    </row>
    <row r="2538" ht="15.75" customHeight="1">
      <c r="A2538" s="146">
        <v>314307.0</v>
      </c>
      <c r="B2538" s="61" t="s">
        <v>531</v>
      </c>
    </row>
    <row r="2539" ht="15.75" customHeight="1">
      <c r="A2539" s="146">
        <v>313458.0</v>
      </c>
      <c r="B2539" s="61" t="s">
        <v>531</v>
      </c>
    </row>
    <row r="2540" ht="15.75" customHeight="1">
      <c r="A2540" s="146">
        <v>313460.0</v>
      </c>
      <c r="B2540" s="61" t="s">
        <v>531</v>
      </c>
    </row>
    <row r="2541" ht="15.75" customHeight="1">
      <c r="A2541" s="146">
        <v>313568.0</v>
      </c>
      <c r="B2541" s="61" t="s">
        <v>511</v>
      </c>
    </row>
    <row r="2542" ht="15.75" customHeight="1">
      <c r="A2542" s="146">
        <v>313576.0</v>
      </c>
      <c r="B2542" s="61" t="s">
        <v>531</v>
      </c>
    </row>
    <row r="2543" ht="15.75" customHeight="1">
      <c r="A2543" s="146">
        <v>313705.0</v>
      </c>
      <c r="B2543" s="61" t="s">
        <v>531</v>
      </c>
    </row>
    <row r="2544" ht="15.75" customHeight="1">
      <c r="A2544" s="146">
        <v>313407.0</v>
      </c>
      <c r="B2544" s="61" t="s">
        <v>531</v>
      </c>
    </row>
    <row r="2545" ht="15.75" customHeight="1">
      <c r="A2545" s="146">
        <v>314056.0</v>
      </c>
      <c r="B2545" s="61" t="s">
        <v>531</v>
      </c>
    </row>
    <row r="2546" ht="15.75" customHeight="1">
      <c r="A2546" s="146">
        <v>314113.0</v>
      </c>
      <c r="B2546" s="61" t="s">
        <v>531</v>
      </c>
    </row>
    <row r="2547" ht="15.75" customHeight="1">
      <c r="A2547" s="146">
        <v>307633.0</v>
      </c>
      <c r="B2547" s="61" t="s">
        <v>531</v>
      </c>
    </row>
    <row r="2548" ht="15.75" customHeight="1">
      <c r="A2548" s="146">
        <v>314120.0</v>
      </c>
      <c r="B2548" s="61" t="s">
        <v>531</v>
      </c>
    </row>
    <row r="2549" ht="15.75" customHeight="1">
      <c r="A2549" s="146">
        <v>314103.0</v>
      </c>
      <c r="B2549" s="61" t="s">
        <v>531</v>
      </c>
    </row>
    <row r="2550" ht="15.75" customHeight="1">
      <c r="A2550" s="146">
        <v>314206.0</v>
      </c>
      <c r="B2550" s="61" t="s">
        <v>531</v>
      </c>
    </row>
    <row r="2551" ht="15.75" customHeight="1">
      <c r="A2551" s="146">
        <v>314207.0</v>
      </c>
      <c r="B2551" s="61" t="s">
        <v>531</v>
      </c>
    </row>
    <row r="2552" ht="15.75" customHeight="1">
      <c r="A2552" s="146">
        <v>314191.0</v>
      </c>
      <c r="B2552" s="61" t="s">
        <v>511</v>
      </c>
    </row>
    <row r="2553" ht="15.75" customHeight="1">
      <c r="A2553" s="146">
        <v>313813.0</v>
      </c>
      <c r="B2553" s="61" t="s">
        <v>511</v>
      </c>
    </row>
    <row r="2554" ht="15.75" customHeight="1">
      <c r="A2554" s="146">
        <v>314164.0</v>
      </c>
      <c r="B2554" s="61" t="s">
        <v>531</v>
      </c>
    </row>
    <row r="2555" ht="15.75" customHeight="1">
      <c r="A2555" s="146">
        <v>314628.0</v>
      </c>
      <c r="B2555" s="61" t="s">
        <v>531</v>
      </c>
    </row>
    <row r="2556" ht="15.75" customHeight="1">
      <c r="A2556" s="146">
        <v>314192.0</v>
      </c>
      <c r="B2556" s="61" t="s">
        <v>531</v>
      </c>
    </row>
    <row r="2557" ht="15.75" customHeight="1">
      <c r="A2557" s="146">
        <v>314198.0</v>
      </c>
      <c r="B2557" s="61" t="s">
        <v>531</v>
      </c>
    </row>
    <row r="2558" ht="15.75" customHeight="1">
      <c r="A2558" s="146">
        <v>314649.0</v>
      </c>
      <c r="B2558" s="61" t="s">
        <v>531</v>
      </c>
    </row>
    <row r="2559" ht="15.75" customHeight="1">
      <c r="A2559" s="146">
        <v>314449.0</v>
      </c>
      <c r="B2559" s="61" t="s">
        <v>511</v>
      </c>
    </row>
    <row r="2560" ht="15.75" customHeight="1">
      <c r="A2560" s="146">
        <v>314590.0</v>
      </c>
      <c r="B2560" s="61" t="s">
        <v>531</v>
      </c>
    </row>
    <row r="2561" ht="15.75" customHeight="1">
      <c r="A2561" s="146">
        <v>314457.0</v>
      </c>
      <c r="B2561" s="61" t="s">
        <v>543</v>
      </c>
    </row>
    <row r="2562" ht="15.75" customHeight="1">
      <c r="A2562" s="146">
        <v>314180.0</v>
      </c>
      <c r="B2562" s="61" t="s">
        <v>511</v>
      </c>
    </row>
    <row r="2563" ht="15.75" customHeight="1">
      <c r="A2563" s="146">
        <v>313440.0</v>
      </c>
      <c r="B2563" s="61" t="s">
        <v>531</v>
      </c>
    </row>
    <row r="2564" ht="15.75" customHeight="1">
      <c r="A2564" s="146">
        <v>314537.0</v>
      </c>
      <c r="B2564" s="61" t="s">
        <v>531</v>
      </c>
    </row>
    <row r="2565" ht="15.75" customHeight="1">
      <c r="A2565" s="146">
        <v>314394.0</v>
      </c>
      <c r="B2565" s="61" t="s">
        <v>531</v>
      </c>
    </row>
    <row r="2566" ht="15.75" customHeight="1">
      <c r="A2566" s="146">
        <v>314530.0</v>
      </c>
      <c r="B2566" s="61" t="s">
        <v>531</v>
      </c>
    </row>
    <row r="2567" ht="15.75" customHeight="1">
      <c r="A2567" s="146">
        <v>314486.0</v>
      </c>
      <c r="B2567" s="61" t="s">
        <v>531</v>
      </c>
    </row>
    <row r="2568" ht="15.75" customHeight="1">
      <c r="A2568" s="146">
        <v>313484.0</v>
      </c>
      <c r="B2568" s="61" t="s">
        <v>509</v>
      </c>
    </row>
    <row r="2569" ht="15.75" customHeight="1">
      <c r="A2569" s="146">
        <v>313683.0</v>
      </c>
      <c r="B2569" s="61" t="s">
        <v>531</v>
      </c>
    </row>
    <row r="2570" ht="15.75" customHeight="1">
      <c r="A2570" s="146">
        <v>313908.0</v>
      </c>
      <c r="B2570" s="61" t="s">
        <v>534</v>
      </c>
    </row>
    <row r="2571" ht="15.75" customHeight="1">
      <c r="A2571" s="146">
        <v>313719.0</v>
      </c>
      <c r="B2571" s="61" t="s">
        <v>531</v>
      </c>
    </row>
    <row r="2572" ht="15.75" customHeight="1">
      <c r="A2572" s="146">
        <v>314450.0</v>
      </c>
      <c r="B2572" s="61" t="s">
        <v>531</v>
      </c>
    </row>
    <row r="2573" ht="15.75" customHeight="1">
      <c r="A2573" s="146">
        <v>314279.0</v>
      </c>
      <c r="B2573" s="61" t="s">
        <v>531</v>
      </c>
    </row>
    <row r="2574" ht="15.75" customHeight="1">
      <c r="A2574" s="146">
        <v>313816.0</v>
      </c>
      <c r="B2574" s="61" t="s">
        <v>531</v>
      </c>
    </row>
    <row r="2575" ht="15.75" customHeight="1">
      <c r="A2575" s="146">
        <v>313888.0</v>
      </c>
      <c r="B2575" s="61" t="s">
        <v>531</v>
      </c>
    </row>
    <row r="2576" ht="15.75" customHeight="1">
      <c r="A2576" s="146">
        <v>313993.0</v>
      </c>
      <c r="B2576" s="61" t="s">
        <v>531</v>
      </c>
    </row>
    <row r="2577" ht="15.75" customHeight="1">
      <c r="A2577" s="146">
        <v>313523.0</v>
      </c>
      <c r="B2577" s="61" t="s">
        <v>511</v>
      </c>
    </row>
    <row r="2578" ht="15.75" customHeight="1">
      <c r="A2578" s="146">
        <v>314110.0</v>
      </c>
      <c r="B2578" s="61" t="s">
        <v>531</v>
      </c>
    </row>
    <row r="2579" ht="15.75" customHeight="1">
      <c r="A2579" s="146">
        <v>313647.0</v>
      </c>
      <c r="B2579" s="61" t="s">
        <v>531</v>
      </c>
    </row>
    <row r="2580" ht="15.75" customHeight="1">
      <c r="A2580" s="146">
        <v>314105.0</v>
      </c>
      <c r="B2580" s="61" t="s">
        <v>531</v>
      </c>
    </row>
    <row r="2581" ht="15.75" customHeight="1">
      <c r="A2581" s="146">
        <v>314057.0</v>
      </c>
      <c r="B2581" s="61" t="s">
        <v>531</v>
      </c>
    </row>
    <row r="2582" ht="15.75" customHeight="1">
      <c r="A2582" s="146">
        <v>314399.0</v>
      </c>
      <c r="B2582" s="61" t="s">
        <v>531</v>
      </c>
    </row>
    <row r="2583" ht="15.75" customHeight="1">
      <c r="A2583" s="146">
        <v>314012.0</v>
      </c>
      <c r="B2583" s="61" t="s">
        <v>531</v>
      </c>
    </row>
    <row r="2584" ht="15.75" customHeight="1">
      <c r="A2584" s="146">
        <v>313918.0</v>
      </c>
      <c r="B2584" s="61" t="s">
        <v>531</v>
      </c>
    </row>
    <row r="2585" ht="15.75" customHeight="1">
      <c r="A2585" s="146">
        <v>313384.0</v>
      </c>
      <c r="B2585" s="61" t="s">
        <v>531</v>
      </c>
    </row>
    <row r="2586" ht="15.75" customHeight="1">
      <c r="A2586" s="146">
        <v>313574.0</v>
      </c>
      <c r="B2586" s="61" t="s">
        <v>511</v>
      </c>
    </row>
    <row r="2587" ht="15.75" customHeight="1">
      <c r="A2587" s="146">
        <v>314026.0</v>
      </c>
      <c r="B2587" s="61" t="s">
        <v>531</v>
      </c>
    </row>
    <row r="2588" ht="15.75" customHeight="1">
      <c r="A2588" s="146">
        <v>314179.0</v>
      </c>
      <c r="B2588" s="61" t="s">
        <v>531</v>
      </c>
    </row>
    <row r="2589" ht="15.75" customHeight="1">
      <c r="A2589" s="146">
        <v>314149.0</v>
      </c>
      <c r="B2589" s="61" t="s">
        <v>543</v>
      </c>
    </row>
    <row r="2590" ht="15.75" customHeight="1">
      <c r="A2590" s="146">
        <v>314115.0</v>
      </c>
      <c r="B2590" s="61" t="s">
        <v>543</v>
      </c>
    </row>
    <row r="2591" ht="15.75" customHeight="1">
      <c r="A2591" s="146">
        <v>312693.0</v>
      </c>
      <c r="B2591" s="61" t="s">
        <v>531</v>
      </c>
    </row>
    <row r="2592" ht="15.75" customHeight="1">
      <c r="A2592" s="146">
        <v>314155.0</v>
      </c>
      <c r="B2592" s="61" t="s">
        <v>531</v>
      </c>
    </row>
    <row r="2593" ht="15.75" customHeight="1">
      <c r="A2593" s="146">
        <v>314417.0</v>
      </c>
      <c r="B2593" s="61" t="s">
        <v>532</v>
      </c>
    </row>
    <row r="2594" ht="15.75" customHeight="1">
      <c r="A2594" s="146">
        <v>312734.0</v>
      </c>
      <c r="B2594" s="61" t="s">
        <v>543</v>
      </c>
    </row>
    <row r="2595" ht="15.75" customHeight="1">
      <c r="A2595" s="146">
        <v>313675.0</v>
      </c>
      <c r="B2595" s="61" t="s">
        <v>531</v>
      </c>
    </row>
    <row r="2596" ht="15.75" customHeight="1">
      <c r="A2596" s="146">
        <v>312738.0</v>
      </c>
      <c r="B2596" s="61" t="s">
        <v>531</v>
      </c>
    </row>
    <row r="2597" ht="15.75" customHeight="1">
      <c r="A2597" s="146">
        <v>312748.0</v>
      </c>
      <c r="B2597" s="61" t="s">
        <v>531</v>
      </c>
    </row>
    <row r="2598" ht="15.75" customHeight="1">
      <c r="A2598" s="146">
        <v>314299.0</v>
      </c>
      <c r="B2598" s="61" t="s">
        <v>531</v>
      </c>
    </row>
    <row r="2599" ht="15.75" customHeight="1">
      <c r="A2599" s="146">
        <v>313579.0</v>
      </c>
      <c r="B2599" s="61" t="s">
        <v>531</v>
      </c>
    </row>
    <row r="2600" ht="15.75" customHeight="1">
      <c r="A2600" s="146">
        <v>314326.0</v>
      </c>
      <c r="B2600" s="61" t="s">
        <v>531</v>
      </c>
    </row>
    <row r="2601" ht="15.75" customHeight="1">
      <c r="A2601" s="146">
        <v>314630.0</v>
      </c>
      <c r="B2601" s="61" t="s">
        <v>531</v>
      </c>
    </row>
    <row r="2602" ht="15.75" customHeight="1">
      <c r="A2602" s="146">
        <v>312758.0</v>
      </c>
      <c r="B2602" s="61" t="s">
        <v>531</v>
      </c>
    </row>
    <row r="2603" ht="15.75" customHeight="1">
      <c r="A2603" s="146">
        <v>314209.0</v>
      </c>
      <c r="B2603" s="61" t="s">
        <v>531</v>
      </c>
    </row>
    <row r="2604" ht="15.75" customHeight="1">
      <c r="A2604" s="146">
        <v>313508.0</v>
      </c>
      <c r="B2604" s="61" t="s">
        <v>531</v>
      </c>
    </row>
    <row r="2605" ht="15.75" customHeight="1">
      <c r="A2605" s="146">
        <v>313763.0</v>
      </c>
      <c r="B2605" s="61" t="s">
        <v>531</v>
      </c>
    </row>
    <row r="2606" ht="15.75" customHeight="1">
      <c r="A2606" s="146">
        <v>313531.0</v>
      </c>
      <c r="B2606" s="61" t="s">
        <v>531</v>
      </c>
    </row>
    <row r="2607" ht="15.75" customHeight="1">
      <c r="A2607" s="146">
        <v>314403.0</v>
      </c>
      <c r="B2607" s="61" t="s">
        <v>531</v>
      </c>
    </row>
    <row r="2608" ht="15.75" customHeight="1">
      <c r="A2608" s="146">
        <v>314313.0</v>
      </c>
      <c r="B2608" s="61" t="s">
        <v>531</v>
      </c>
    </row>
    <row r="2609" ht="15.75" customHeight="1">
      <c r="A2609" s="146">
        <v>314153.0</v>
      </c>
      <c r="B2609" s="61" t="s">
        <v>531</v>
      </c>
    </row>
    <row r="2610" ht="15.75" customHeight="1">
      <c r="A2610" s="146">
        <v>314632.0</v>
      </c>
      <c r="B2610" s="61" t="s">
        <v>531</v>
      </c>
    </row>
    <row r="2611" ht="15.75" customHeight="1">
      <c r="A2611" s="146">
        <v>313746.0</v>
      </c>
      <c r="B2611" s="61" t="s">
        <v>543</v>
      </c>
    </row>
    <row r="2612" ht="15.75" customHeight="1">
      <c r="A2612" s="146">
        <v>312729.0</v>
      </c>
      <c r="B2612" s="61" t="s">
        <v>531</v>
      </c>
    </row>
    <row r="2613" ht="15.75" customHeight="1">
      <c r="A2613" s="146">
        <v>314285.0</v>
      </c>
      <c r="B2613" s="61" t="s">
        <v>531</v>
      </c>
    </row>
    <row r="2614" ht="15.75" customHeight="1">
      <c r="A2614" s="146">
        <v>314397.0</v>
      </c>
      <c r="B2614" s="61" t="s">
        <v>531</v>
      </c>
    </row>
    <row r="2615" ht="15.75" customHeight="1">
      <c r="A2615" s="146">
        <v>313722.0</v>
      </c>
      <c r="B2615" s="61" t="s">
        <v>531</v>
      </c>
    </row>
    <row r="2616" ht="15.75" customHeight="1">
      <c r="A2616" s="146">
        <v>314010.0</v>
      </c>
      <c r="B2616" s="61" t="s">
        <v>534</v>
      </c>
    </row>
    <row r="2617" ht="15.75" customHeight="1">
      <c r="A2617" s="146">
        <v>314443.0</v>
      </c>
      <c r="B2617" s="61" t="s">
        <v>531</v>
      </c>
    </row>
    <row r="2618" ht="15.75" customHeight="1">
      <c r="A2618" s="146">
        <v>314382.0</v>
      </c>
      <c r="B2618" s="61" t="s">
        <v>531</v>
      </c>
    </row>
    <row r="2619" ht="15.75" customHeight="1">
      <c r="A2619" s="146">
        <v>312730.0</v>
      </c>
      <c r="B2619" s="61" t="s">
        <v>531</v>
      </c>
    </row>
    <row r="2620" ht="15.75" customHeight="1">
      <c r="A2620" s="146">
        <v>314062.0</v>
      </c>
      <c r="B2620" s="61" t="s">
        <v>531</v>
      </c>
    </row>
    <row r="2621" ht="15.75" customHeight="1">
      <c r="A2621" s="146">
        <v>314018.0</v>
      </c>
      <c r="B2621" s="61" t="s">
        <v>531</v>
      </c>
    </row>
    <row r="2622" ht="15.75" customHeight="1">
      <c r="A2622" s="146">
        <v>314324.0</v>
      </c>
      <c r="B2622" s="61" t="s">
        <v>531</v>
      </c>
    </row>
    <row r="2623" ht="15.75" customHeight="1">
      <c r="A2623" s="146">
        <v>313481.0</v>
      </c>
      <c r="B2623" s="61" t="s">
        <v>543</v>
      </c>
    </row>
    <row r="2624" ht="15.75" customHeight="1">
      <c r="A2624" s="146">
        <v>312687.0</v>
      </c>
      <c r="B2624" s="61" t="s">
        <v>531</v>
      </c>
    </row>
    <row r="2625" ht="15.75" customHeight="1">
      <c r="A2625" s="146">
        <v>312743.0</v>
      </c>
      <c r="B2625" s="61" t="s">
        <v>531</v>
      </c>
    </row>
    <row r="2626" ht="15.75" customHeight="1">
      <c r="A2626" s="146">
        <v>314013.0</v>
      </c>
      <c r="B2626" s="61" t="s">
        <v>531</v>
      </c>
    </row>
    <row r="2627" ht="15.75" customHeight="1">
      <c r="A2627" s="146">
        <v>313727.0</v>
      </c>
      <c r="B2627" s="61" t="s">
        <v>531</v>
      </c>
    </row>
    <row r="2628" ht="15.75" customHeight="1">
      <c r="A2628" s="146">
        <v>314335.0</v>
      </c>
      <c r="B2628" s="61" t="s">
        <v>531</v>
      </c>
    </row>
    <row r="2629" ht="15.75" customHeight="1">
      <c r="A2629" s="146">
        <v>314051.0</v>
      </c>
      <c r="B2629" s="61" t="s">
        <v>534</v>
      </c>
    </row>
    <row r="2630" ht="15.75" customHeight="1">
      <c r="A2630" s="146">
        <v>313710.0</v>
      </c>
      <c r="B2630" s="61" t="s">
        <v>531</v>
      </c>
    </row>
    <row r="2631" ht="15.75" customHeight="1">
      <c r="A2631" s="146">
        <v>314116.0</v>
      </c>
      <c r="B2631" s="61" t="s">
        <v>531</v>
      </c>
    </row>
    <row r="2632" ht="15.75" customHeight="1">
      <c r="A2632" s="146">
        <v>312736.0</v>
      </c>
      <c r="B2632" s="61" t="s">
        <v>543</v>
      </c>
    </row>
    <row r="2633" ht="15.75" customHeight="1">
      <c r="A2633" s="146">
        <v>312744.0</v>
      </c>
      <c r="B2633" s="61" t="s">
        <v>531</v>
      </c>
    </row>
    <row r="2634" ht="15.75" customHeight="1">
      <c r="A2634" s="146">
        <v>314265.0</v>
      </c>
      <c r="B2634" s="61" t="s">
        <v>531</v>
      </c>
    </row>
    <row r="2635" ht="15.75" customHeight="1">
      <c r="A2635" s="146">
        <v>313755.0</v>
      </c>
      <c r="B2635" s="61" t="s">
        <v>531</v>
      </c>
    </row>
    <row r="2636" ht="15.75" customHeight="1">
      <c r="A2636" s="146">
        <v>314091.0</v>
      </c>
      <c r="B2636" s="61" t="s">
        <v>543</v>
      </c>
    </row>
    <row r="2637" ht="15.75" customHeight="1">
      <c r="A2637" s="146">
        <v>314574.0</v>
      </c>
      <c r="B2637" s="61" t="s">
        <v>531</v>
      </c>
    </row>
    <row r="2638" ht="15.75" customHeight="1">
      <c r="A2638" s="146">
        <v>314196.0</v>
      </c>
      <c r="B2638" s="61" t="s">
        <v>511</v>
      </c>
    </row>
    <row r="2639" ht="15.75" customHeight="1">
      <c r="A2639" s="146">
        <v>312741.0</v>
      </c>
      <c r="B2639" s="61" t="s">
        <v>531</v>
      </c>
    </row>
    <row r="2640" ht="15.75" customHeight="1">
      <c r="A2640" s="146">
        <v>314615.0</v>
      </c>
      <c r="B2640" s="61" t="s">
        <v>531</v>
      </c>
    </row>
    <row r="2641" ht="15.75" customHeight="1">
      <c r="A2641" s="146">
        <v>314156.0</v>
      </c>
      <c r="B2641" s="61" t="s">
        <v>531</v>
      </c>
    </row>
    <row r="2642" ht="15.75" customHeight="1">
      <c r="A2642" s="146">
        <v>312762.0</v>
      </c>
      <c r="B2642" s="61" t="s">
        <v>531</v>
      </c>
    </row>
    <row r="2643" ht="15.75" customHeight="1">
      <c r="A2643" s="146">
        <v>314323.0</v>
      </c>
      <c r="B2643" s="61" t="s">
        <v>531</v>
      </c>
    </row>
    <row r="2644" ht="15.75" customHeight="1">
      <c r="A2644" s="146">
        <v>313429.0</v>
      </c>
      <c r="B2644" s="61" t="s">
        <v>531</v>
      </c>
    </row>
    <row r="2645" ht="15.75" customHeight="1">
      <c r="A2645" s="146">
        <v>314492.0</v>
      </c>
      <c r="B2645" s="61" t="s">
        <v>531</v>
      </c>
    </row>
    <row r="2646" ht="15.75" customHeight="1">
      <c r="A2646" s="146">
        <v>311576.0</v>
      </c>
      <c r="B2646" s="61" t="s">
        <v>511</v>
      </c>
    </row>
    <row r="2647" ht="15.75" customHeight="1">
      <c r="A2647" s="146">
        <v>288160.0</v>
      </c>
      <c r="B2647" s="61" t="s">
        <v>534</v>
      </c>
    </row>
    <row r="2648" ht="15.75" customHeight="1">
      <c r="A2648" s="146">
        <v>314970.0</v>
      </c>
      <c r="B2648" s="61" t="s">
        <v>531</v>
      </c>
    </row>
    <row r="2649" ht="15.75" customHeight="1">
      <c r="A2649" s="146">
        <v>314971.0</v>
      </c>
      <c r="B2649" s="61" t="s">
        <v>511</v>
      </c>
    </row>
    <row r="2650" ht="15.75" customHeight="1">
      <c r="A2650" s="146">
        <v>299690.0</v>
      </c>
      <c r="B2650" s="61" t="s">
        <v>511</v>
      </c>
    </row>
    <row r="2651" ht="15.75" customHeight="1">
      <c r="A2651" s="146">
        <v>301343.0</v>
      </c>
      <c r="B2651" s="61" t="s">
        <v>538</v>
      </c>
    </row>
    <row r="2652" ht="15.75" customHeight="1">
      <c r="A2652" s="146">
        <v>311223.0</v>
      </c>
      <c r="B2652" s="61" t="s">
        <v>531</v>
      </c>
    </row>
    <row r="2653" ht="15.75" customHeight="1">
      <c r="A2653" s="146">
        <v>313330.0</v>
      </c>
      <c r="B2653" s="61" t="s">
        <v>531</v>
      </c>
    </row>
    <row r="2654" ht="15.75" customHeight="1">
      <c r="A2654" s="146">
        <v>313331.0</v>
      </c>
      <c r="B2654" s="61" t="s">
        <v>509</v>
      </c>
    </row>
    <row r="2655" ht="15.75" customHeight="1">
      <c r="A2655" s="146">
        <v>313329.0</v>
      </c>
      <c r="B2655" s="61" t="s">
        <v>531</v>
      </c>
    </row>
    <row r="2656" ht="15.75" customHeight="1">
      <c r="A2656" s="146">
        <v>313964.0</v>
      </c>
      <c r="B2656" s="61" t="s">
        <v>531</v>
      </c>
    </row>
    <row r="2657" ht="15.75" customHeight="1">
      <c r="A2657" s="146">
        <v>313958.0</v>
      </c>
      <c r="B2657" s="61" t="s">
        <v>531</v>
      </c>
    </row>
    <row r="2658" ht="15.75" customHeight="1">
      <c r="A2658" s="146">
        <v>313752.0</v>
      </c>
      <c r="B2658" s="61" t="s">
        <v>543</v>
      </c>
    </row>
    <row r="2659" ht="15.75" customHeight="1">
      <c r="A2659" s="146">
        <v>313745.0</v>
      </c>
      <c r="B2659" s="61" t="s">
        <v>531</v>
      </c>
    </row>
    <row r="2660" ht="15.75" customHeight="1">
      <c r="A2660" s="146">
        <v>313962.0</v>
      </c>
      <c r="B2660" s="61" t="s">
        <v>531</v>
      </c>
    </row>
    <row r="2661" ht="15.75" customHeight="1">
      <c r="A2661" s="146">
        <v>313740.0</v>
      </c>
      <c r="B2661" s="61" t="s">
        <v>531</v>
      </c>
    </row>
    <row r="2662" ht="15.75" customHeight="1">
      <c r="A2662" s="146">
        <v>313961.0</v>
      </c>
      <c r="B2662" s="61" t="s">
        <v>511</v>
      </c>
    </row>
    <row r="2663" ht="15.75" customHeight="1">
      <c r="A2663" s="146">
        <v>313950.0</v>
      </c>
      <c r="B2663" s="61" t="s">
        <v>531</v>
      </c>
    </row>
    <row r="2664" ht="15.75" customHeight="1">
      <c r="A2664" s="146">
        <v>313956.0</v>
      </c>
      <c r="B2664" s="61" t="s">
        <v>531</v>
      </c>
    </row>
    <row r="2665" ht="15.75" customHeight="1">
      <c r="A2665" s="146">
        <v>313951.0</v>
      </c>
      <c r="B2665" s="61" t="s">
        <v>531</v>
      </c>
    </row>
    <row r="2666" ht="15.75" customHeight="1">
      <c r="A2666" s="146">
        <v>313750.0</v>
      </c>
      <c r="B2666" s="61" t="s">
        <v>531</v>
      </c>
    </row>
    <row r="2667" ht="15.75" customHeight="1">
      <c r="A2667" s="146">
        <v>313751.0</v>
      </c>
      <c r="B2667" s="61" t="s">
        <v>531</v>
      </c>
    </row>
    <row r="2668" ht="15.75" customHeight="1">
      <c r="A2668" s="146">
        <v>313955.0</v>
      </c>
      <c r="B2668" s="61" t="s">
        <v>511</v>
      </c>
    </row>
    <row r="2669" ht="15.75" customHeight="1">
      <c r="A2669" s="146">
        <v>313957.0</v>
      </c>
      <c r="B2669" s="61" t="s">
        <v>538</v>
      </c>
    </row>
    <row r="2670" ht="15.75" customHeight="1">
      <c r="A2670" s="146">
        <v>313741.0</v>
      </c>
      <c r="B2670" s="61" t="s">
        <v>511</v>
      </c>
    </row>
    <row r="2671" ht="15.75" customHeight="1">
      <c r="A2671" s="146">
        <v>313949.0</v>
      </c>
      <c r="B2671" s="61" t="s">
        <v>531</v>
      </c>
    </row>
    <row r="2672" ht="15.75" customHeight="1">
      <c r="A2672" s="146">
        <v>313744.0</v>
      </c>
      <c r="B2672" s="61" t="s">
        <v>509</v>
      </c>
    </row>
    <row r="2673" ht="15.75" customHeight="1">
      <c r="A2673" s="146">
        <v>313753.0</v>
      </c>
      <c r="B2673" s="61" t="s">
        <v>684</v>
      </c>
    </row>
    <row r="2674" ht="15.75" customHeight="1">
      <c r="A2674" s="146">
        <v>313960.0</v>
      </c>
      <c r="B2674" s="61" t="s">
        <v>538</v>
      </c>
    </row>
    <row r="2675" ht="15.75" customHeight="1">
      <c r="A2675" s="146">
        <v>313743.0</v>
      </c>
      <c r="B2675" s="61" t="s">
        <v>531</v>
      </c>
    </row>
    <row r="2676" ht="15.75" customHeight="1">
      <c r="A2676" s="146">
        <v>313954.0</v>
      </c>
      <c r="B2676" s="61" t="s">
        <v>652</v>
      </c>
    </row>
    <row r="2677" ht="15.75" customHeight="1">
      <c r="A2677" s="146">
        <v>313748.0</v>
      </c>
      <c r="B2677" s="61" t="s">
        <v>531</v>
      </c>
    </row>
    <row r="2678" ht="15.75" customHeight="1">
      <c r="A2678" s="146">
        <v>314204.0</v>
      </c>
      <c r="B2678" s="61" t="s">
        <v>531</v>
      </c>
    </row>
    <row r="2679" ht="15.75" customHeight="1">
      <c r="A2679" s="146">
        <v>313754.0</v>
      </c>
      <c r="B2679" s="61" t="s">
        <v>531</v>
      </c>
    </row>
    <row r="2680" ht="15.75" customHeight="1">
      <c r="A2680" s="146">
        <v>313353.0</v>
      </c>
      <c r="B2680" s="61" t="s">
        <v>531</v>
      </c>
    </row>
    <row r="2681" ht="15.75" customHeight="1">
      <c r="A2681" s="65" t="s">
        <v>813</v>
      </c>
      <c r="B2681" s="61" t="s">
        <v>538</v>
      </c>
    </row>
    <row r="2682" ht="15.75" customHeight="1">
      <c r="A2682" s="65" t="s">
        <v>814</v>
      </c>
      <c r="B2682" s="61" t="s">
        <v>538</v>
      </c>
    </row>
    <row r="2683" ht="15.75" customHeight="1">
      <c r="A2683" s="65" t="s">
        <v>815</v>
      </c>
      <c r="B2683" s="61" t="s">
        <v>538</v>
      </c>
    </row>
    <row r="2684" ht="15.75" customHeight="1">
      <c r="A2684" s="146">
        <v>295529.0</v>
      </c>
      <c r="B2684" s="61" t="s">
        <v>531</v>
      </c>
    </row>
    <row r="2685" ht="15.75" customHeight="1">
      <c r="A2685" s="146">
        <v>9.100760383E9</v>
      </c>
      <c r="B2685" s="61" t="s">
        <v>509</v>
      </c>
    </row>
    <row r="2686" ht="15.75" customHeight="1">
      <c r="A2686" s="146">
        <v>291244.0</v>
      </c>
      <c r="B2686" s="61" t="s">
        <v>538</v>
      </c>
    </row>
    <row r="2687" ht="15.75" customHeight="1">
      <c r="A2687" s="146">
        <v>204753.0</v>
      </c>
      <c r="B2687" s="61" t="s">
        <v>509</v>
      </c>
    </row>
    <row r="2688" ht="15.75" customHeight="1">
      <c r="A2688" s="146">
        <v>311574.0</v>
      </c>
      <c r="B2688" s="61" t="s">
        <v>543</v>
      </c>
    </row>
    <row r="2689" ht="15.75" customHeight="1">
      <c r="A2689" s="65" t="s">
        <v>816</v>
      </c>
      <c r="B2689" s="61" t="s">
        <v>509</v>
      </c>
    </row>
    <row r="2690" ht="15.75" customHeight="1">
      <c r="A2690" s="65" t="s">
        <v>817</v>
      </c>
      <c r="B2690" s="61" t="s">
        <v>509</v>
      </c>
    </row>
    <row r="2691" ht="15.75" customHeight="1">
      <c r="A2691" s="146">
        <v>299763.0</v>
      </c>
      <c r="B2691" s="61" t="s">
        <v>531</v>
      </c>
    </row>
    <row r="2692" ht="15.75" customHeight="1">
      <c r="A2692" s="146">
        <v>307393.0</v>
      </c>
      <c r="B2692" s="61" t="s">
        <v>531</v>
      </c>
    </row>
    <row r="2693" ht="15.75" customHeight="1">
      <c r="A2693" s="146">
        <v>2222.0</v>
      </c>
      <c r="B2693" s="61" t="s">
        <v>509</v>
      </c>
    </row>
    <row r="2694" ht="15.75" customHeight="1">
      <c r="A2694" s="65" t="s">
        <v>818</v>
      </c>
      <c r="B2694" s="61" t="s">
        <v>509</v>
      </c>
    </row>
    <row r="2695" ht="15.75" customHeight="1">
      <c r="A2695" s="65" t="s">
        <v>819</v>
      </c>
      <c r="B2695" s="61" t="s">
        <v>509</v>
      </c>
    </row>
    <row r="2696" ht="15.75" customHeight="1">
      <c r="A2696" s="65" t="s">
        <v>820</v>
      </c>
      <c r="B2696" s="61" t="s">
        <v>509</v>
      </c>
    </row>
    <row r="2697" ht="15.75" customHeight="1">
      <c r="A2697" s="65" t="s">
        <v>821</v>
      </c>
      <c r="B2697" s="61" t="s">
        <v>509</v>
      </c>
    </row>
    <row r="2698" ht="15.75" customHeight="1">
      <c r="A2698" s="65" t="s">
        <v>822</v>
      </c>
      <c r="B2698" s="61" t="s">
        <v>509</v>
      </c>
    </row>
    <row r="2699" ht="15.75" customHeight="1">
      <c r="A2699" s="65" t="s">
        <v>823</v>
      </c>
      <c r="B2699" s="61" t="s">
        <v>509</v>
      </c>
    </row>
    <row r="2700" ht="15.75" customHeight="1">
      <c r="A2700" s="65" t="s">
        <v>824</v>
      </c>
      <c r="B2700" s="61" t="s">
        <v>509</v>
      </c>
    </row>
    <row r="2701" ht="15.75" customHeight="1">
      <c r="A2701" s="65" t="s">
        <v>825</v>
      </c>
      <c r="B2701" s="61" t="s">
        <v>509</v>
      </c>
    </row>
    <row r="2702" ht="15.75" customHeight="1">
      <c r="A2702" s="65" t="s">
        <v>827</v>
      </c>
      <c r="B2702" s="61" t="s">
        <v>509</v>
      </c>
    </row>
    <row r="2703" ht="15.75" customHeight="1">
      <c r="A2703" s="65" t="s">
        <v>829</v>
      </c>
      <c r="B2703" s="61" t="s">
        <v>509</v>
      </c>
    </row>
    <row r="2704" ht="15.75" customHeight="1">
      <c r="A2704" s="65" t="s">
        <v>830</v>
      </c>
      <c r="B2704" s="61" t="s">
        <v>509</v>
      </c>
    </row>
    <row r="2705" ht="15.75" customHeight="1">
      <c r="A2705" s="65" t="s">
        <v>831</v>
      </c>
      <c r="B2705" s="61" t="s">
        <v>509</v>
      </c>
    </row>
    <row r="2706" ht="15.75" customHeight="1">
      <c r="A2706" s="65" t="s">
        <v>832</v>
      </c>
      <c r="B2706" s="61" t="s">
        <v>531</v>
      </c>
    </row>
    <row r="2707" ht="15.75" customHeight="1">
      <c r="A2707" s="65" t="s">
        <v>833</v>
      </c>
      <c r="B2707" s="61" t="s">
        <v>511</v>
      </c>
    </row>
    <row r="2708" ht="15.75" customHeight="1">
      <c r="A2708" s="65" t="s">
        <v>834</v>
      </c>
      <c r="B2708" s="61" t="s">
        <v>531</v>
      </c>
    </row>
    <row r="2709" ht="15.75" customHeight="1">
      <c r="A2709" s="65" t="s">
        <v>835</v>
      </c>
      <c r="B2709" s="61" t="s">
        <v>531</v>
      </c>
    </row>
    <row r="2710" ht="15.75" customHeight="1">
      <c r="A2710" s="65" t="s">
        <v>836</v>
      </c>
      <c r="B2710" s="61" t="s">
        <v>531</v>
      </c>
    </row>
    <row r="2711" ht="15.75" customHeight="1">
      <c r="A2711" s="65" t="s">
        <v>837</v>
      </c>
      <c r="B2711" s="61" t="s">
        <v>531</v>
      </c>
    </row>
    <row r="2712" ht="15.75" customHeight="1">
      <c r="A2712" s="65" t="s">
        <v>838</v>
      </c>
      <c r="B2712" s="61" t="s">
        <v>531</v>
      </c>
    </row>
    <row r="2713" ht="15.75" customHeight="1">
      <c r="A2713" s="65" t="s">
        <v>839</v>
      </c>
      <c r="B2713" s="61" t="s">
        <v>509</v>
      </c>
    </row>
    <row r="2714" ht="15.75" customHeight="1">
      <c r="A2714" s="65" t="s">
        <v>840</v>
      </c>
      <c r="B2714" s="61" t="s">
        <v>509</v>
      </c>
    </row>
    <row r="2715" ht="15.75" customHeight="1">
      <c r="A2715" s="65" t="s">
        <v>841</v>
      </c>
      <c r="B2715" s="61" t="s">
        <v>509</v>
      </c>
    </row>
    <row r="2716" ht="15.75" customHeight="1">
      <c r="A2716" s="146">
        <v>222989.0</v>
      </c>
      <c r="B2716" s="61" t="s">
        <v>531</v>
      </c>
    </row>
    <row r="2717" ht="15.75" customHeight="1">
      <c r="A2717" s="65" t="s">
        <v>842</v>
      </c>
      <c r="B2717" s="61" t="s">
        <v>509</v>
      </c>
    </row>
    <row r="2718" ht="15.75" customHeight="1">
      <c r="A2718" s="65" t="s">
        <v>843</v>
      </c>
      <c r="B2718" s="61" t="s">
        <v>531</v>
      </c>
    </row>
    <row r="2719" ht="15.75" customHeight="1">
      <c r="A2719" s="146">
        <v>314231.0</v>
      </c>
      <c r="B2719" s="61" t="s">
        <v>531</v>
      </c>
    </row>
    <row r="2720" ht="15.75" customHeight="1">
      <c r="A2720" s="146">
        <v>314534.0</v>
      </c>
      <c r="B2720" s="61" t="s">
        <v>531</v>
      </c>
    </row>
    <row r="2721" ht="15.75" customHeight="1">
      <c r="A2721" s="146">
        <v>314833.0</v>
      </c>
      <c r="B2721" s="61" t="s">
        <v>511</v>
      </c>
    </row>
    <row r="2722" ht="15.75" customHeight="1">
      <c r="A2722" s="146">
        <v>314669.0</v>
      </c>
      <c r="B2722" s="61" t="s">
        <v>543</v>
      </c>
    </row>
    <row r="2723" ht="15.75" customHeight="1">
      <c r="A2723" s="146">
        <v>314745.0</v>
      </c>
      <c r="B2723" s="61" t="s">
        <v>531</v>
      </c>
    </row>
    <row r="2724" ht="15.75" customHeight="1">
      <c r="A2724" s="146">
        <v>314925.0</v>
      </c>
      <c r="B2724" s="61" t="s">
        <v>531</v>
      </c>
    </row>
    <row r="2725" ht="15.75" customHeight="1">
      <c r="A2725" s="146">
        <v>315117.0</v>
      </c>
      <c r="B2725" s="61" t="s">
        <v>534</v>
      </c>
    </row>
    <row r="2726" ht="15.75" customHeight="1">
      <c r="A2726" s="146">
        <v>315268.0</v>
      </c>
      <c r="B2726" s="61" t="s">
        <v>532</v>
      </c>
    </row>
    <row r="2727" ht="15.75" customHeight="1">
      <c r="A2727" s="146">
        <v>315770.0</v>
      </c>
      <c r="B2727" s="61" t="s">
        <v>531</v>
      </c>
    </row>
    <row r="2728" ht="15.75" customHeight="1">
      <c r="A2728" s="146">
        <v>315072.0</v>
      </c>
      <c r="B2728" s="61" t="s">
        <v>531</v>
      </c>
    </row>
    <row r="2729" ht="15.75" customHeight="1">
      <c r="A2729" s="146">
        <v>315319.0</v>
      </c>
      <c r="B2729" s="61" t="s">
        <v>531</v>
      </c>
    </row>
    <row r="2730" ht="15.75" customHeight="1">
      <c r="A2730" s="146">
        <v>315510.0</v>
      </c>
      <c r="B2730" s="61" t="s">
        <v>531</v>
      </c>
    </row>
    <row r="2731" ht="15.75" customHeight="1">
      <c r="A2731" s="146">
        <v>314856.0</v>
      </c>
      <c r="B2731" s="61" t="s">
        <v>531</v>
      </c>
    </row>
    <row r="2732" ht="15.75" customHeight="1">
      <c r="A2732" s="146">
        <v>314402.0</v>
      </c>
      <c r="B2732" s="61" t="s">
        <v>531</v>
      </c>
    </row>
    <row r="2733" ht="15.75" customHeight="1">
      <c r="A2733" s="146">
        <v>314966.0</v>
      </c>
      <c r="B2733" s="61" t="s">
        <v>543</v>
      </c>
    </row>
    <row r="2734" ht="15.75" customHeight="1">
      <c r="A2734" s="146">
        <v>315278.0</v>
      </c>
      <c r="B2734" s="61" t="s">
        <v>531</v>
      </c>
    </row>
    <row r="2735" ht="15.75" customHeight="1">
      <c r="A2735" s="146">
        <v>314786.0</v>
      </c>
      <c r="B2735" s="61" t="s">
        <v>511</v>
      </c>
    </row>
    <row r="2736" ht="15.75" customHeight="1">
      <c r="A2736" s="146">
        <v>315945.0</v>
      </c>
      <c r="B2736" s="61" t="s">
        <v>531</v>
      </c>
    </row>
    <row r="2737" ht="15.75" customHeight="1">
      <c r="A2737" s="146">
        <v>315466.0</v>
      </c>
      <c r="B2737" s="61" t="s">
        <v>511</v>
      </c>
    </row>
    <row r="2738" ht="15.75" customHeight="1">
      <c r="A2738" s="146">
        <v>315128.0</v>
      </c>
      <c r="B2738" s="61" t="s">
        <v>531</v>
      </c>
    </row>
    <row r="2739" ht="15.75" customHeight="1">
      <c r="A2739" s="146">
        <v>316129.0</v>
      </c>
      <c r="B2739" s="61" t="s">
        <v>531</v>
      </c>
    </row>
    <row r="2740" ht="15.75" customHeight="1">
      <c r="A2740" s="146">
        <v>315625.0</v>
      </c>
      <c r="B2740" s="61" t="s">
        <v>534</v>
      </c>
    </row>
    <row r="2741" ht="15.75" customHeight="1">
      <c r="A2741" s="146">
        <v>315824.0</v>
      </c>
      <c r="B2741" s="61" t="s">
        <v>531</v>
      </c>
    </row>
    <row r="2742" ht="15.75" customHeight="1">
      <c r="A2742" s="146">
        <v>315561.0</v>
      </c>
      <c r="B2742" s="61" t="s">
        <v>531</v>
      </c>
    </row>
    <row r="2743" ht="15.75" customHeight="1">
      <c r="A2743" s="146">
        <v>315493.0</v>
      </c>
      <c r="B2743" s="61" t="s">
        <v>531</v>
      </c>
    </row>
    <row r="2744" ht="15.75" customHeight="1">
      <c r="A2744" s="146">
        <v>315599.0</v>
      </c>
      <c r="B2744" s="61" t="s">
        <v>511</v>
      </c>
    </row>
    <row r="2745" ht="15.75" customHeight="1">
      <c r="A2745" s="146">
        <v>315315.0</v>
      </c>
      <c r="B2745" s="61" t="s">
        <v>511</v>
      </c>
    </row>
    <row r="2746" ht="15.75" customHeight="1">
      <c r="A2746" s="146">
        <v>315763.0</v>
      </c>
      <c r="B2746" s="61" t="s">
        <v>531</v>
      </c>
    </row>
    <row r="2747" ht="15.75" customHeight="1">
      <c r="A2747" s="146">
        <v>315772.0</v>
      </c>
      <c r="B2747" s="61" t="s">
        <v>531</v>
      </c>
    </row>
    <row r="2748" ht="15.75" customHeight="1">
      <c r="A2748" s="146">
        <v>315963.0</v>
      </c>
      <c r="B2748" s="61" t="s">
        <v>531</v>
      </c>
    </row>
    <row r="2749" ht="15.75" customHeight="1">
      <c r="A2749" s="146">
        <v>314296.0</v>
      </c>
      <c r="B2749" s="61" t="s">
        <v>531</v>
      </c>
    </row>
    <row r="2750" ht="15.75" customHeight="1">
      <c r="A2750" s="146">
        <v>315497.0</v>
      </c>
      <c r="B2750" s="61" t="s">
        <v>531</v>
      </c>
    </row>
    <row r="2751" ht="15.75" customHeight="1">
      <c r="A2751" s="65" t="s">
        <v>585</v>
      </c>
      <c r="B2751" s="61" t="s">
        <v>538</v>
      </c>
    </row>
    <row r="2752" ht="15.75" customHeight="1">
      <c r="A2752" s="146">
        <v>315823.0</v>
      </c>
      <c r="B2752" s="61" t="s">
        <v>531</v>
      </c>
    </row>
    <row r="2753" ht="15.75" customHeight="1">
      <c r="A2753" s="146">
        <v>315270.0</v>
      </c>
      <c r="B2753" s="61" t="s">
        <v>531</v>
      </c>
    </row>
    <row r="2754" ht="15.75" customHeight="1">
      <c r="A2754" s="146">
        <v>315589.0</v>
      </c>
      <c r="B2754" s="61" t="s">
        <v>534</v>
      </c>
    </row>
    <row r="2755" ht="15.75" customHeight="1">
      <c r="A2755" s="146">
        <v>315619.0</v>
      </c>
      <c r="B2755" s="61" t="s">
        <v>531</v>
      </c>
    </row>
    <row r="2756" ht="15.75" customHeight="1">
      <c r="A2756" s="146">
        <v>315313.0</v>
      </c>
      <c r="B2756" s="61" t="s">
        <v>531</v>
      </c>
    </row>
    <row r="2757" ht="15.75" customHeight="1">
      <c r="A2757" s="146">
        <v>315481.0</v>
      </c>
      <c r="B2757" s="61" t="s">
        <v>511</v>
      </c>
    </row>
    <row r="2758" ht="15.75" customHeight="1">
      <c r="A2758" s="146">
        <v>315755.0</v>
      </c>
      <c r="B2758" s="61" t="s">
        <v>531</v>
      </c>
    </row>
    <row r="2759" ht="15.75" customHeight="1">
      <c r="A2759" s="146">
        <v>313426.0</v>
      </c>
      <c r="B2759" s="61" t="s">
        <v>531</v>
      </c>
    </row>
    <row r="2760" ht="15.75" customHeight="1">
      <c r="A2760" s="146">
        <v>315478.0</v>
      </c>
      <c r="B2760" s="61" t="s">
        <v>531</v>
      </c>
    </row>
    <row r="2761" ht="15.75" customHeight="1">
      <c r="A2761" s="146">
        <v>313500.0</v>
      </c>
      <c r="B2761" s="61" t="s">
        <v>531</v>
      </c>
    </row>
    <row r="2762" ht="15.75" customHeight="1">
      <c r="A2762" s="146">
        <v>315480.0</v>
      </c>
      <c r="B2762" s="61" t="s">
        <v>531</v>
      </c>
    </row>
    <row r="2763" ht="15.75" customHeight="1">
      <c r="A2763" s="146">
        <v>296990.0</v>
      </c>
      <c r="B2763" s="61" t="s">
        <v>543</v>
      </c>
    </row>
    <row r="2764" ht="15.75" customHeight="1">
      <c r="A2764" s="146">
        <v>310940.0</v>
      </c>
      <c r="B2764" s="61" t="s">
        <v>511</v>
      </c>
    </row>
    <row r="2765" ht="15.75" customHeight="1">
      <c r="A2765" s="146">
        <v>306229.0</v>
      </c>
      <c r="B2765" s="61" t="s">
        <v>531</v>
      </c>
    </row>
    <row r="2766" ht="15.75" customHeight="1">
      <c r="A2766" s="146">
        <v>307938.0</v>
      </c>
      <c r="B2766" s="61" t="s">
        <v>543</v>
      </c>
    </row>
    <row r="2767" ht="15.75" customHeight="1">
      <c r="A2767" s="146">
        <v>305501.0</v>
      </c>
      <c r="B2767" s="61" t="s">
        <v>531</v>
      </c>
    </row>
    <row r="2768" ht="15.75" customHeight="1">
      <c r="A2768" s="146">
        <v>314308.0</v>
      </c>
      <c r="B2768" s="61" t="s">
        <v>531</v>
      </c>
    </row>
    <row r="2769" ht="15.75" customHeight="1">
      <c r="A2769" s="146">
        <v>316150.0</v>
      </c>
      <c r="B2769" s="61" t="s">
        <v>538</v>
      </c>
    </row>
    <row r="2770" ht="15.75" customHeight="1">
      <c r="A2770" s="146">
        <v>314860.0</v>
      </c>
      <c r="B2770" s="61" t="s">
        <v>531</v>
      </c>
    </row>
    <row r="2771" ht="15.75" customHeight="1">
      <c r="A2771" s="146">
        <v>314794.0</v>
      </c>
      <c r="B2771" s="61" t="s">
        <v>531</v>
      </c>
    </row>
    <row r="2772" ht="15.75" customHeight="1">
      <c r="A2772" s="146">
        <v>315953.0</v>
      </c>
      <c r="B2772" s="61" t="s">
        <v>531</v>
      </c>
    </row>
    <row r="2773" ht="15.75" customHeight="1">
      <c r="A2773" s="146">
        <v>316067.0</v>
      </c>
      <c r="B2773" s="61" t="s">
        <v>531</v>
      </c>
    </row>
    <row r="2774" ht="15.75" customHeight="1">
      <c r="A2774" s="146">
        <v>315158.0</v>
      </c>
      <c r="B2774" s="61" t="s">
        <v>531</v>
      </c>
    </row>
    <row r="2775" ht="15.75" customHeight="1">
      <c r="A2775" s="146">
        <v>314838.0</v>
      </c>
      <c r="B2775" s="61" t="s">
        <v>531</v>
      </c>
    </row>
    <row r="2776" ht="15.75" customHeight="1">
      <c r="A2776" s="146">
        <v>315834.0</v>
      </c>
      <c r="B2776" s="61" t="s">
        <v>531</v>
      </c>
    </row>
    <row r="2777" ht="15.75" customHeight="1">
      <c r="A2777" s="146">
        <v>315100.0</v>
      </c>
      <c r="B2777" s="61" t="s">
        <v>531</v>
      </c>
    </row>
    <row r="2778" ht="15.75" customHeight="1">
      <c r="A2778" s="146">
        <v>316237.0</v>
      </c>
      <c r="B2778" s="61" t="s">
        <v>531</v>
      </c>
    </row>
    <row r="2779" ht="15.75" customHeight="1">
      <c r="A2779" s="146">
        <v>315202.0</v>
      </c>
      <c r="B2779" s="61" t="s">
        <v>531</v>
      </c>
    </row>
    <row r="2780" ht="15.75" customHeight="1">
      <c r="A2780" s="146">
        <v>316171.0</v>
      </c>
      <c r="B2780" s="61" t="s">
        <v>531</v>
      </c>
    </row>
    <row r="2781" ht="15.75" customHeight="1">
      <c r="A2781" s="146">
        <v>315447.0</v>
      </c>
      <c r="B2781" s="61" t="s">
        <v>531</v>
      </c>
    </row>
    <row r="2782" ht="15.75" customHeight="1">
      <c r="A2782" s="146">
        <v>316040.0</v>
      </c>
      <c r="B2782" s="61" t="s">
        <v>531</v>
      </c>
    </row>
    <row r="2783" ht="15.75" customHeight="1">
      <c r="A2783" s="146">
        <v>316355.0</v>
      </c>
      <c r="B2783" s="61" t="s">
        <v>531</v>
      </c>
    </row>
    <row r="2784" ht="15.75" customHeight="1">
      <c r="A2784" s="146">
        <v>315248.0</v>
      </c>
      <c r="B2784" s="61" t="s">
        <v>531</v>
      </c>
    </row>
    <row r="2785" ht="15.75" customHeight="1">
      <c r="A2785" s="146">
        <v>315741.0</v>
      </c>
      <c r="B2785" s="61" t="s">
        <v>531</v>
      </c>
    </row>
    <row r="2786" ht="15.75" customHeight="1">
      <c r="A2786" s="146">
        <v>315768.0</v>
      </c>
      <c r="B2786" s="61" t="s">
        <v>531</v>
      </c>
    </row>
    <row r="2787" ht="15.75" customHeight="1">
      <c r="A2787" s="146">
        <v>315421.0</v>
      </c>
      <c r="B2787" s="61" t="s">
        <v>531</v>
      </c>
    </row>
    <row r="2788" ht="15.75" customHeight="1">
      <c r="A2788" s="146">
        <v>314427.0</v>
      </c>
      <c r="B2788" s="61" t="s">
        <v>531</v>
      </c>
    </row>
    <row r="2789" ht="15.75" customHeight="1">
      <c r="A2789" s="146">
        <v>314215.0</v>
      </c>
      <c r="B2789" s="61" t="s">
        <v>531</v>
      </c>
    </row>
    <row r="2790" ht="15.75" customHeight="1">
      <c r="A2790" s="146">
        <v>315874.0</v>
      </c>
      <c r="B2790" s="61" t="s">
        <v>531</v>
      </c>
    </row>
    <row r="2791" ht="15.75" customHeight="1">
      <c r="A2791" s="146">
        <v>314933.0</v>
      </c>
      <c r="B2791" s="61" t="s">
        <v>531</v>
      </c>
    </row>
    <row r="2792" ht="15.75" customHeight="1">
      <c r="A2792" s="146">
        <v>1111.0</v>
      </c>
      <c r="B2792" s="61" t="s">
        <v>538</v>
      </c>
    </row>
    <row r="2793" ht="15.75" customHeight="1">
      <c r="A2793" s="146">
        <v>315279.0</v>
      </c>
      <c r="B2793" s="61" t="s">
        <v>531</v>
      </c>
    </row>
    <row r="2794" ht="15.75" customHeight="1">
      <c r="A2794" s="146">
        <v>314336.0</v>
      </c>
      <c r="B2794" s="61" t="s">
        <v>531</v>
      </c>
    </row>
    <row r="2795" ht="15.75" customHeight="1">
      <c r="A2795" s="146">
        <v>316421.0</v>
      </c>
      <c r="B2795" s="61" t="s">
        <v>531</v>
      </c>
    </row>
    <row r="2796" ht="15.75" customHeight="1">
      <c r="A2796" s="146">
        <v>316282.0</v>
      </c>
      <c r="B2796" s="61" t="s">
        <v>531</v>
      </c>
    </row>
    <row r="2797" ht="15.75" customHeight="1">
      <c r="A2797" s="146">
        <v>314947.0</v>
      </c>
      <c r="B2797" s="61" t="s">
        <v>531</v>
      </c>
    </row>
    <row r="2798" ht="15.75" customHeight="1">
      <c r="A2798" s="146">
        <v>314841.0</v>
      </c>
      <c r="B2798" s="61" t="s">
        <v>531</v>
      </c>
    </row>
    <row r="2799" ht="15.75" customHeight="1">
      <c r="A2799" s="146">
        <v>316314.0</v>
      </c>
      <c r="B2799" s="61" t="s">
        <v>531</v>
      </c>
    </row>
    <row r="2800" ht="15.75" customHeight="1">
      <c r="A2800" s="146">
        <v>315802.0</v>
      </c>
      <c r="B2800" s="61" t="s">
        <v>531</v>
      </c>
    </row>
    <row r="2801" ht="15.75" customHeight="1">
      <c r="A2801" s="146">
        <v>314903.0</v>
      </c>
      <c r="B2801" s="61" t="s">
        <v>531</v>
      </c>
    </row>
    <row r="2802" ht="15.75" customHeight="1">
      <c r="A2802" s="146">
        <v>314964.0</v>
      </c>
      <c r="B2802" s="61" t="s">
        <v>531</v>
      </c>
    </row>
    <row r="2803" ht="15.75" customHeight="1">
      <c r="A2803" s="146">
        <v>314982.0</v>
      </c>
      <c r="B2803" s="61" t="s">
        <v>531</v>
      </c>
    </row>
    <row r="2804" ht="15.75" customHeight="1">
      <c r="A2804" s="146">
        <v>314837.0</v>
      </c>
      <c r="B2804" s="61" t="s">
        <v>531</v>
      </c>
    </row>
    <row r="2805" ht="15.75" customHeight="1">
      <c r="A2805" s="146">
        <v>315334.0</v>
      </c>
      <c r="B2805" s="61" t="s">
        <v>532</v>
      </c>
    </row>
    <row r="2806" ht="15.75" customHeight="1">
      <c r="A2806" s="146">
        <v>315622.0</v>
      </c>
      <c r="B2806" s="61" t="s">
        <v>543</v>
      </c>
    </row>
    <row r="2807" ht="15.75" customHeight="1">
      <c r="A2807" s="146">
        <v>314839.0</v>
      </c>
      <c r="B2807" s="61" t="s">
        <v>531</v>
      </c>
    </row>
    <row r="2808" ht="15.75" customHeight="1">
      <c r="A2808" s="146">
        <v>315771.0</v>
      </c>
      <c r="B2808" s="61" t="s">
        <v>531</v>
      </c>
    </row>
    <row r="2809" ht="15.75" customHeight="1">
      <c r="A2809" s="146">
        <v>314972.0</v>
      </c>
      <c r="B2809" s="61" t="s">
        <v>531</v>
      </c>
    </row>
    <row r="2810" ht="15.75" customHeight="1">
      <c r="A2810" s="146">
        <v>314829.0</v>
      </c>
      <c r="B2810" s="61" t="s">
        <v>531</v>
      </c>
    </row>
    <row r="2811" ht="15.75" customHeight="1">
      <c r="A2811" s="146">
        <v>315463.0</v>
      </c>
      <c r="B2811" s="61" t="s">
        <v>511</v>
      </c>
    </row>
    <row r="2812" ht="15.75" customHeight="1">
      <c r="A2812" s="146">
        <v>314306.0</v>
      </c>
      <c r="B2812" s="61" t="s">
        <v>543</v>
      </c>
    </row>
    <row r="2813" ht="15.75" customHeight="1">
      <c r="A2813" s="146">
        <v>314969.0</v>
      </c>
      <c r="B2813" s="61" t="s">
        <v>531</v>
      </c>
    </row>
    <row r="2814" ht="15.75" customHeight="1">
      <c r="A2814" s="146">
        <v>315586.0</v>
      </c>
      <c r="B2814" s="61" t="s">
        <v>511</v>
      </c>
    </row>
    <row r="2815" ht="15.75" customHeight="1">
      <c r="A2815" s="146">
        <v>314347.0</v>
      </c>
      <c r="B2815" s="61" t="s">
        <v>531</v>
      </c>
    </row>
    <row r="2816" ht="15.75" customHeight="1">
      <c r="A2816" s="146">
        <v>314686.0</v>
      </c>
      <c r="B2816" s="61" t="s">
        <v>534</v>
      </c>
    </row>
    <row r="2817" ht="15.75" customHeight="1">
      <c r="A2817" s="146">
        <v>314678.0</v>
      </c>
      <c r="B2817" s="61" t="s">
        <v>511</v>
      </c>
    </row>
    <row r="2818" ht="15.75" customHeight="1">
      <c r="A2818" s="146">
        <v>315099.0</v>
      </c>
      <c r="B2818" s="61" t="s">
        <v>531</v>
      </c>
    </row>
    <row r="2819" ht="15.75" customHeight="1">
      <c r="A2819" s="146">
        <v>314708.0</v>
      </c>
      <c r="B2819" s="61" t="s">
        <v>531</v>
      </c>
    </row>
    <row r="2820" ht="15.75" customHeight="1">
      <c r="A2820" s="146">
        <v>315531.0</v>
      </c>
      <c r="B2820" s="61" t="s">
        <v>531</v>
      </c>
    </row>
    <row r="2821" ht="15.75" customHeight="1">
      <c r="A2821" s="146">
        <v>314809.0</v>
      </c>
      <c r="B2821" s="61" t="s">
        <v>531</v>
      </c>
    </row>
    <row r="2822" ht="15.75" customHeight="1">
      <c r="A2822" s="146">
        <v>312799.0</v>
      </c>
      <c r="B2822" s="61" t="s">
        <v>531</v>
      </c>
    </row>
    <row r="2823" ht="15.75" customHeight="1">
      <c r="A2823" s="146">
        <v>315175.0</v>
      </c>
      <c r="B2823" s="61" t="s">
        <v>531</v>
      </c>
    </row>
    <row r="2824" ht="15.75" customHeight="1">
      <c r="A2824" s="146">
        <v>315318.0</v>
      </c>
      <c r="B2824" s="61" t="s">
        <v>531</v>
      </c>
    </row>
    <row r="2825" ht="15.75" customHeight="1">
      <c r="A2825" s="146">
        <v>314685.0</v>
      </c>
      <c r="B2825" s="61" t="s">
        <v>531</v>
      </c>
    </row>
    <row r="2826" ht="15.75" customHeight="1">
      <c r="A2826" s="146">
        <v>315105.0</v>
      </c>
      <c r="B2826" s="61" t="s">
        <v>531</v>
      </c>
    </row>
    <row r="2827" ht="15.75" customHeight="1">
      <c r="A2827" s="146">
        <v>314657.0</v>
      </c>
      <c r="B2827" s="61" t="s">
        <v>531</v>
      </c>
    </row>
    <row r="2828" ht="15.75" customHeight="1">
      <c r="A2828" s="146">
        <v>315259.0</v>
      </c>
      <c r="B2828" s="61" t="s">
        <v>531</v>
      </c>
    </row>
    <row r="2829" ht="15.75" customHeight="1">
      <c r="A2829" s="146">
        <v>314309.0</v>
      </c>
      <c r="B2829" s="61" t="s">
        <v>531</v>
      </c>
    </row>
    <row r="2830" ht="15.75" customHeight="1">
      <c r="A2830" s="146">
        <v>315465.0</v>
      </c>
      <c r="B2830" s="61" t="s">
        <v>531</v>
      </c>
    </row>
    <row r="2831" ht="15.75" customHeight="1">
      <c r="A2831" s="146">
        <v>313080.0</v>
      </c>
      <c r="B2831" s="61" t="s">
        <v>531</v>
      </c>
    </row>
    <row r="2832" ht="15.75" customHeight="1">
      <c r="A2832" s="146">
        <v>314955.0</v>
      </c>
      <c r="B2832" s="61" t="s">
        <v>531</v>
      </c>
    </row>
    <row r="2833" ht="15.75" customHeight="1">
      <c r="A2833" s="146">
        <v>314468.0</v>
      </c>
      <c r="B2833" s="61" t="s">
        <v>531</v>
      </c>
    </row>
    <row r="2834" ht="15.75" customHeight="1">
      <c r="A2834" s="146">
        <v>314967.0</v>
      </c>
      <c r="B2834" s="61" t="s">
        <v>531</v>
      </c>
    </row>
    <row r="2835" ht="15.75" customHeight="1">
      <c r="A2835" s="146">
        <v>315239.0</v>
      </c>
      <c r="B2835" s="61" t="s">
        <v>531</v>
      </c>
    </row>
    <row r="2836" ht="15.75" customHeight="1">
      <c r="A2836" s="146">
        <v>315039.0</v>
      </c>
      <c r="B2836" s="61" t="s">
        <v>531</v>
      </c>
    </row>
    <row r="2837" ht="15.75" customHeight="1">
      <c r="A2837" s="146">
        <v>315114.0</v>
      </c>
      <c r="B2837" s="61" t="s">
        <v>531</v>
      </c>
    </row>
    <row r="2838" ht="15.75" customHeight="1">
      <c r="A2838" s="146">
        <v>315000.0</v>
      </c>
      <c r="B2838" s="61" t="s">
        <v>511</v>
      </c>
    </row>
    <row r="2839" ht="15.75" customHeight="1">
      <c r="A2839" s="146">
        <v>314663.0</v>
      </c>
      <c r="B2839" s="61" t="s">
        <v>531</v>
      </c>
    </row>
    <row r="2840" ht="15.75" customHeight="1">
      <c r="A2840" s="146">
        <v>314617.0</v>
      </c>
      <c r="B2840" s="61" t="s">
        <v>531</v>
      </c>
    </row>
    <row r="2841" ht="15.75" customHeight="1">
      <c r="A2841" s="146">
        <v>314478.0</v>
      </c>
      <c r="B2841" s="61" t="s">
        <v>531</v>
      </c>
    </row>
    <row r="2842" ht="15.75" customHeight="1">
      <c r="A2842" s="146">
        <v>314282.0</v>
      </c>
      <c r="B2842" s="61" t="s">
        <v>531</v>
      </c>
    </row>
    <row r="2843" ht="15.75" customHeight="1">
      <c r="A2843" s="146">
        <v>314230.0</v>
      </c>
      <c r="B2843" s="61" t="s">
        <v>511</v>
      </c>
    </row>
    <row r="2844" ht="15.75" customHeight="1">
      <c r="A2844" s="146">
        <v>314609.0</v>
      </c>
      <c r="B2844" s="61" t="s">
        <v>531</v>
      </c>
    </row>
    <row r="2845" ht="15.75" customHeight="1">
      <c r="A2845" s="146">
        <v>314977.0</v>
      </c>
      <c r="B2845" s="61" t="s">
        <v>531</v>
      </c>
    </row>
    <row r="2846" ht="15.75" customHeight="1">
      <c r="A2846" s="146">
        <v>316241.0</v>
      </c>
      <c r="B2846" s="61" t="s">
        <v>531</v>
      </c>
    </row>
    <row r="2847" ht="15.75" customHeight="1">
      <c r="A2847" s="146">
        <v>315822.0</v>
      </c>
      <c r="B2847" s="61" t="s">
        <v>531</v>
      </c>
    </row>
    <row r="2848" ht="15.75" customHeight="1">
      <c r="A2848" s="146">
        <v>315010.0</v>
      </c>
      <c r="B2848" s="61" t="s">
        <v>531</v>
      </c>
    </row>
    <row r="2849" ht="15.75" customHeight="1">
      <c r="A2849" s="146">
        <v>315201.0</v>
      </c>
      <c r="B2849" s="61" t="s">
        <v>543</v>
      </c>
    </row>
    <row r="2850" ht="15.75" customHeight="1">
      <c r="A2850" s="146">
        <v>314990.0</v>
      </c>
      <c r="B2850" s="61" t="s">
        <v>531</v>
      </c>
    </row>
    <row r="2851" ht="15.75" customHeight="1">
      <c r="A2851" s="146">
        <v>314806.0</v>
      </c>
      <c r="B2851" s="61" t="s">
        <v>531</v>
      </c>
    </row>
    <row r="2852" ht="15.75" customHeight="1">
      <c r="A2852" s="146">
        <v>316155.0</v>
      </c>
      <c r="B2852" s="61" t="s">
        <v>531</v>
      </c>
    </row>
    <row r="2853" ht="15.75" customHeight="1">
      <c r="A2853" s="146">
        <v>314354.0</v>
      </c>
      <c r="B2853" s="61" t="s">
        <v>531</v>
      </c>
    </row>
    <row r="2854" ht="15.75" customHeight="1">
      <c r="A2854" s="146">
        <v>315045.0</v>
      </c>
      <c r="B2854" s="61" t="s">
        <v>531</v>
      </c>
    </row>
    <row r="2855" ht="15.75" customHeight="1">
      <c r="A2855" s="146">
        <v>315023.0</v>
      </c>
      <c r="B2855" s="61" t="s">
        <v>543</v>
      </c>
    </row>
    <row r="2856" ht="15.75" customHeight="1">
      <c r="A2856" s="146">
        <v>315090.0</v>
      </c>
      <c r="B2856" s="61" t="s">
        <v>531</v>
      </c>
    </row>
    <row r="2857" ht="15.75" customHeight="1">
      <c r="A2857" s="146">
        <v>314465.0</v>
      </c>
      <c r="B2857" s="61" t="s">
        <v>531</v>
      </c>
    </row>
    <row r="2858" ht="15.75" customHeight="1">
      <c r="A2858" s="146">
        <v>316141.0</v>
      </c>
      <c r="B2858" s="61" t="s">
        <v>531</v>
      </c>
    </row>
    <row r="2859" ht="15.75" customHeight="1">
      <c r="A2859" s="146">
        <v>315284.0</v>
      </c>
      <c r="B2859" s="61" t="s">
        <v>531</v>
      </c>
    </row>
    <row r="2860" ht="15.75" customHeight="1">
      <c r="A2860" s="146">
        <v>314425.0</v>
      </c>
      <c r="B2860" s="61" t="s">
        <v>531</v>
      </c>
    </row>
    <row r="2861" ht="15.75" customHeight="1">
      <c r="A2861" s="146">
        <v>314489.0</v>
      </c>
      <c r="B2861" s="61" t="s">
        <v>531</v>
      </c>
    </row>
    <row r="2862" ht="15.75" customHeight="1">
      <c r="A2862" s="146">
        <v>314513.0</v>
      </c>
      <c r="B2862" s="61" t="s">
        <v>531</v>
      </c>
    </row>
    <row r="2863" ht="15.75" customHeight="1">
      <c r="A2863" s="146">
        <v>314298.0</v>
      </c>
      <c r="B2863" s="61" t="s">
        <v>531</v>
      </c>
    </row>
    <row r="2864" ht="15.75" customHeight="1">
      <c r="A2864" s="146">
        <v>314284.0</v>
      </c>
      <c r="B2864" s="61" t="s">
        <v>531</v>
      </c>
    </row>
    <row r="2865" ht="15.75" customHeight="1">
      <c r="A2865" s="146">
        <v>314865.0</v>
      </c>
      <c r="B2865" s="61" t="s">
        <v>531</v>
      </c>
    </row>
    <row r="2866" ht="15.75" customHeight="1">
      <c r="A2866" s="146">
        <v>314352.0</v>
      </c>
      <c r="B2866" s="61" t="s">
        <v>511</v>
      </c>
    </row>
    <row r="2867" ht="15.75" customHeight="1">
      <c r="A2867" s="146">
        <v>314991.0</v>
      </c>
      <c r="B2867" s="61" t="s">
        <v>531</v>
      </c>
    </row>
    <row r="2868" ht="15.75" customHeight="1">
      <c r="A2868" s="146">
        <v>314672.0</v>
      </c>
      <c r="B2868" s="61" t="s">
        <v>531</v>
      </c>
    </row>
    <row r="2869" ht="15.75" customHeight="1">
      <c r="A2869" s="146">
        <v>312664.0</v>
      </c>
      <c r="B2869" s="61" t="s">
        <v>531</v>
      </c>
    </row>
    <row r="2870" ht="15.75" customHeight="1">
      <c r="A2870" s="146">
        <v>315002.0</v>
      </c>
      <c r="B2870" s="61" t="s">
        <v>531</v>
      </c>
    </row>
    <row r="2871" ht="15.75" customHeight="1">
      <c r="A2871" s="146">
        <v>314311.0</v>
      </c>
      <c r="B2871" s="61" t="s">
        <v>531</v>
      </c>
    </row>
    <row r="2872" ht="15.75" customHeight="1">
      <c r="A2872" s="146">
        <v>315533.0</v>
      </c>
      <c r="B2872" s="61" t="s">
        <v>531</v>
      </c>
    </row>
    <row r="2873" ht="15.75" customHeight="1">
      <c r="A2873" s="146">
        <v>314473.0</v>
      </c>
      <c r="B2873" s="61" t="s">
        <v>531</v>
      </c>
    </row>
    <row r="2874" ht="15.75" customHeight="1">
      <c r="A2874" s="146">
        <v>314357.0</v>
      </c>
      <c r="B2874" s="61" t="s">
        <v>531</v>
      </c>
    </row>
    <row r="2875" ht="15.75" customHeight="1">
      <c r="A2875" s="146">
        <v>314824.0</v>
      </c>
      <c r="B2875" s="61" t="s">
        <v>531</v>
      </c>
    </row>
    <row r="2876" ht="15.75" customHeight="1">
      <c r="A2876" s="146">
        <v>315764.0</v>
      </c>
      <c r="B2876" s="61" t="s">
        <v>531</v>
      </c>
    </row>
    <row r="2877" ht="15.75" customHeight="1">
      <c r="A2877" s="146">
        <v>316345.0</v>
      </c>
      <c r="B2877" s="61" t="s">
        <v>531</v>
      </c>
    </row>
    <row r="2878" ht="15.75" customHeight="1">
      <c r="A2878" s="146">
        <v>314674.0</v>
      </c>
      <c r="B2878" s="61" t="s">
        <v>531</v>
      </c>
    </row>
    <row r="2879" ht="15.75" customHeight="1">
      <c r="A2879" s="146">
        <v>314867.0</v>
      </c>
      <c r="B2879" s="61" t="s">
        <v>511</v>
      </c>
    </row>
    <row r="2880" ht="15.75" customHeight="1">
      <c r="A2880" s="146">
        <v>315550.0</v>
      </c>
      <c r="B2880" s="61" t="s">
        <v>531</v>
      </c>
    </row>
    <row r="2881" ht="15.75" customHeight="1">
      <c r="A2881" s="146">
        <v>314521.0</v>
      </c>
      <c r="B2881" s="61" t="s">
        <v>531</v>
      </c>
    </row>
    <row r="2882" ht="15.75" customHeight="1">
      <c r="A2882" s="146">
        <v>314604.0</v>
      </c>
      <c r="B2882" s="61" t="s">
        <v>531</v>
      </c>
    </row>
    <row r="2883" ht="15.75" customHeight="1">
      <c r="A2883" s="146">
        <v>316230.0</v>
      </c>
      <c r="B2883" s="61" t="s">
        <v>531</v>
      </c>
    </row>
    <row r="2884" ht="15.75" customHeight="1">
      <c r="A2884" s="146">
        <v>316213.0</v>
      </c>
      <c r="B2884" s="61" t="s">
        <v>531</v>
      </c>
    </row>
    <row r="2885" ht="15.75" customHeight="1">
      <c r="A2885" s="146">
        <v>315057.0</v>
      </c>
      <c r="B2885" s="61" t="s">
        <v>531</v>
      </c>
    </row>
    <row r="2886" ht="15.75" customHeight="1">
      <c r="A2886" s="146">
        <v>315871.0</v>
      </c>
      <c r="B2886" s="61" t="s">
        <v>531</v>
      </c>
    </row>
    <row r="2887" ht="15.75" customHeight="1">
      <c r="A2887" s="146">
        <v>312809.0</v>
      </c>
      <c r="B2887" s="61" t="s">
        <v>531</v>
      </c>
    </row>
    <row r="2888" ht="15.75" customHeight="1">
      <c r="A2888" s="146">
        <v>315590.0</v>
      </c>
      <c r="B2888" s="61" t="s">
        <v>531</v>
      </c>
    </row>
    <row r="2889" ht="15.75" customHeight="1">
      <c r="A2889" s="146">
        <v>314431.0</v>
      </c>
      <c r="B2889" s="61" t="s">
        <v>531</v>
      </c>
    </row>
    <row r="2890" ht="15.75" customHeight="1">
      <c r="A2890" s="146">
        <v>315683.0</v>
      </c>
      <c r="B2890" s="61" t="s">
        <v>531</v>
      </c>
    </row>
    <row r="2891" ht="15.75" customHeight="1">
      <c r="A2891" s="146">
        <v>315335.0</v>
      </c>
      <c r="B2891" s="61" t="s">
        <v>531</v>
      </c>
    </row>
    <row r="2892" ht="15.75" customHeight="1">
      <c r="A2892" s="146">
        <v>314539.0</v>
      </c>
      <c r="B2892" s="61" t="s">
        <v>531</v>
      </c>
    </row>
    <row r="2893" ht="15.75" customHeight="1">
      <c r="A2893" s="146">
        <v>314387.0</v>
      </c>
      <c r="B2893" s="61" t="s">
        <v>531</v>
      </c>
    </row>
    <row r="2894" ht="15.75" customHeight="1">
      <c r="A2894" s="146">
        <v>314997.0</v>
      </c>
      <c r="B2894" s="61" t="s">
        <v>543</v>
      </c>
    </row>
    <row r="2895" ht="15.75" customHeight="1">
      <c r="A2895" s="146">
        <v>314482.0</v>
      </c>
      <c r="B2895" s="61" t="s">
        <v>531</v>
      </c>
    </row>
    <row r="2896" ht="15.75" customHeight="1">
      <c r="A2896" s="146">
        <v>314374.0</v>
      </c>
      <c r="B2896" s="61" t="s">
        <v>531</v>
      </c>
    </row>
    <row r="2897" ht="15.75" customHeight="1">
      <c r="A2897" s="146">
        <v>315300.0</v>
      </c>
      <c r="B2897" s="61" t="s">
        <v>531</v>
      </c>
    </row>
    <row r="2898" ht="15.75" customHeight="1">
      <c r="A2898" s="146">
        <v>315356.0</v>
      </c>
      <c r="B2898" s="61" t="s">
        <v>511</v>
      </c>
    </row>
    <row r="2899" ht="15.75" customHeight="1">
      <c r="A2899" s="146">
        <v>314847.0</v>
      </c>
      <c r="B2899" s="61" t="s">
        <v>531</v>
      </c>
    </row>
    <row r="2900" ht="15.75" customHeight="1">
      <c r="A2900" s="146">
        <v>313285.0</v>
      </c>
      <c r="B2900" s="61" t="s">
        <v>531</v>
      </c>
    </row>
    <row r="2901" ht="15.75" customHeight="1">
      <c r="A2901" s="146">
        <v>314395.0</v>
      </c>
      <c r="B2901" s="61" t="s">
        <v>531</v>
      </c>
    </row>
    <row r="2902" ht="15.75" customHeight="1">
      <c r="A2902" s="146">
        <v>315232.0</v>
      </c>
      <c r="B2902" s="61" t="s">
        <v>531</v>
      </c>
    </row>
    <row r="2903" ht="15.75" customHeight="1">
      <c r="A2903" s="146">
        <v>315016.0</v>
      </c>
      <c r="B2903" s="61" t="s">
        <v>509</v>
      </c>
    </row>
    <row r="2904" ht="15.75" customHeight="1">
      <c r="A2904" s="146">
        <v>314804.0</v>
      </c>
      <c r="B2904" s="61" t="s">
        <v>531</v>
      </c>
    </row>
    <row r="2905" ht="15.75" customHeight="1">
      <c r="A2905" s="146">
        <v>314484.0</v>
      </c>
      <c r="B2905" s="61" t="s">
        <v>531</v>
      </c>
    </row>
    <row r="2906" ht="15.75" customHeight="1">
      <c r="A2906" s="146">
        <v>315260.0</v>
      </c>
      <c r="B2906" s="61" t="s">
        <v>531</v>
      </c>
    </row>
    <row r="2907" ht="15.75" customHeight="1">
      <c r="A2907" s="146">
        <v>314684.0</v>
      </c>
      <c r="B2907" s="61" t="s">
        <v>531</v>
      </c>
    </row>
    <row r="2908" ht="15.75" customHeight="1">
      <c r="A2908" s="146">
        <v>315174.0</v>
      </c>
      <c r="B2908" s="61" t="s">
        <v>531</v>
      </c>
    </row>
    <row r="2909" ht="15.75" customHeight="1">
      <c r="A2909" s="146">
        <v>314543.0</v>
      </c>
      <c r="B2909" s="61" t="s">
        <v>531</v>
      </c>
    </row>
    <row r="2910" ht="15.75" customHeight="1">
      <c r="A2910" s="146">
        <v>315525.0</v>
      </c>
      <c r="B2910" s="61" t="s">
        <v>531</v>
      </c>
    </row>
    <row r="2911" ht="15.75" customHeight="1">
      <c r="A2911" s="146">
        <v>314522.0</v>
      </c>
      <c r="B2911" s="61" t="s">
        <v>531</v>
      </c>
    </row>
    <row r="2912" ht="15.75" customHeight="1">
      <c r="A2912" s="146">
        <v>314280.0</v>
      </c>
      <c r="B2912" s="61" t="s">
        <v>531</v>
      </c>
    </row>
    <row r="2913" ht="15.75" customHeight="1">
      <c r="A2913" s="146">
        <v>316281.0</v>
      </c>
      <c r="B2913" s="61" t="s">
        <v>531</v>
      </c>
    </row>
    <row r="2914" ht="15.75" customHeight="1">
      <c r="A2914" s="146">
        <v>314655.0</v>
      </c>
      <c r="B2914" s="61" t="s">
        <v>531</v>
      </c>
    </row>
    <row r="2915" ht="15.75" customHeight="1">
      <c r="A2915" s="146">
        <v>314661.0</v>
      </c>
      <c r="B2915" s="61" t="s">
        <v>531</v>
      </c>
    </row>
    <row r="2916" ht="15.75" customHeight="1">
      <c r="A2916" s="146">
        <v>315101.0</v>
      </c>
      <c r="B2916" s="61" t="s">
        <v>531</v>
      </c>
    </row>
    <row r="2917" ht="15.75" customHeight="1">
      <c r="A2917" s="146">
        <v>315468.0</v>
      </c>
      <c r="B2917" s="61" t="s">
        <v>531</v>
      </c>
    </row>
    <row r="2918" ht="15.75" customHeight="1">
      <c r="A2918" s="146">
        <v>315004.0</v>
      </c>
      <c r="B2918" s="61" t="s">
        <v>531</v>
      </c>
    </row>
    <row r="2919" ht="15.75" customHeight="1">
      <c r="A2919" s="146">
        <v>314654.0</v>
      </c>
      <c r="B2919" s="61" t="s">
        <v>531</v>
      </c>
    </row>
    <row r="2920" ht="15.75" customHeight="1">
      <c r="A2920" s="146">
        <v>315231.0</v>
      </c>
      <c r="B2920" s="61" t="s">
        <v>531</v>
      </c>
    </row>
    <row r="2921" ht="15.75" customHeight="1">
      <c r="A2921" s="146">
        <v>314359.0</v>
      </c>
      <c r="B2921" s="61" t="s">
        <v>531</v>
      </c>
    </row>
    <row r="2922" ht="15.75" customHeight="1">
      <c r="A2922" s="146">
        <v>315228.0</v>
      </c>
      <c r="B2922" s="61" t="s">
        <v>531</v>
      </c>
    </row>
    <row r="2923" ht="15.75" customHeight="1">
      <c r="A2923" s="146">
        <v>315656.0</v>
      </c>
      <c r="B2923" s="61" t="s">
        <v>531</v>
      </c>
    </row>
    <row r="2924" ht="15.75" customHeight="1">
      <c r="A2924" s="146">
        <v>314476.0</v>
      </c>
      <c r="B2924" s="61" t="s">
        <v>531</v>
      </c>
    </row>
    <row r="2925" ht="15.75" customHeight="1">
      <c r="A2925" s="146">
        <v>312783.0</v>
      </c>
      <c r="B2925" s="61" t="s">
        <v>531</v>
      </c>
    </row>
    <row r="2926" ht="15.75" customHeight="1">
      <c r="A2926" s="146">
        <v>314710.0</v>
      </c>
      <c r="B2926" s="61" t="s">
        <v>543</v>
      </c>
    </row>
    <row r="2927" ht="15.75" customHeight="1">
      <c r="A2927" s="146">
        <v>314411.0</v>
      </c>
      <c r="B2927" s="61" t="s">
        <v>531</v>
      </c>
    </row>
    <row r="2928" ht="15.75" customHeight="1">
      <c r="A2928" s="146">
        <v>315266.0</v>
      </c>
      <c r="B2928" s="61" t="s">
        <v>531</v>
      </c>
    </row>
    <row r="2929" ht="15.75" customHeight="1">
      <c r="A2929" s="146">
        <v>315005.0</v>
      </c>
      <c r="B2929" s="61" t="s">
        <v>531</v>
      </c>
    </row>
    <row r="2930" ht="15.75" customHeight="1">
      <c r="A2930" s="146">
        <v>314263.0</v>
      </c>
      <c r="B2930" s="61" t="s">
        <v>531</v>
      </c>
    </row>
    <row r="2931" ht="15.75" customHeight="1">
      <c r="A2931" s="146">
        <v>312812.0</v>
      </c>
      <c r="B2931" s="61" t="s">
        <v>531</v>
      </c>
    </row>
    <row r="2932" ht="15.75" customHeight="1">
      <c r="A2932" s="146">
        <v>314437.0</v>
      </c>
      <c r="B2932" s="61" t="s">
        <v>531</v>
      </c>
    </row>
    <row r="2933" ht="15.75" customHeight="1">
      <c r="A2933" s="146">
        <v>314349.0</v>
      </c>
      <c r="B2933" s="61" t="s">
        <v>531</v>
      </c>
    </row>
    <row r="2934" ht="15.75" customHeight="1">
      <c r="A2934" s="146">
        <v>314680.0</v>
      </c>
      <c r="B2934" s="61" t="s">
        <v>531</v>
      </c>
    </row>
    <row r="2935" ht="15.75" customHeight="1">
      <c r="A2935" s="146">
        <v>314283.0</v>
      </c>
      <c r="B2935" s="61" t="s">
        <v>531</v>
      </c>
    </row>
    <row r="2936" ht="15.75" customHeight="1">
      <c r="A2936" s="146">
        <v>313288.0</v>
      </c>
      <c r="B2936" s="61" t="s">
        <v>531</v>
      </c>
    </row>
    <row r="2937" ht="15.75" customHeight="1">
      <c r="A2937" s="146">
        <v>315017.0</v>
      </c>
      <c r="B2937" s="61" t="s">
        <v>531</v>
      </c>
    </row>
    <row r="2938" ht="15.75" customHeight="1">
      <c r="A2938" s="146">
        <v>314690.0</v>
      </c>
      <c r="B2938" s="61" t="s">
        <v>543</v>
      </c>
    </row>
    <row r="2939" ht="15.75" customHeight="1">
      <c r="A2939" s="146">
        <v>315104.0</v>
      </c>
      <c r="B2939" s="61" t="s">
        <v>531</v>
      </c>
    </row>
    <row r="2940" ht="15.75" customHeight="1">
      <c r="A2940" s="146">
        <v>314511.0</v>
      </c>
      <c r="B2940" s="61" t="s">
        <v>531</v>
      </c>
    </row>
    <row r="2941" ht="15.75" customHeight="1">
      <c r="A2941" s="146">
        <v>316447.0</v>
      </c>
      <c r="B2941" s="61" t="s">
        <v>531</v>
      </c>
    </row>
    <row r="2942" ht="15.75" customHeight="1">
      <c r="A2942" s="146">
        <v>314378.0</v>
      </c>
      <c r="B2942" s="61" t="s">
        <v>531</v>
      </c>
    </row>
    <row r="2943" ht="15.75" customHeight="1">
      <c r="A2943" s="146">
        <v>314844.0</v>
      </c>
      <c r="B2943" s="61" t="s">
        <v>531</v>
      </c>
    </row>
    <row r="2944" ht="15.75" customHeight="1">
      <c r="A2944" s="146">
        <v>314302.0</v>
      </c>
      <c r="B2944" s="61" t="s">
        <v>531</v>
      </c>
    </row>
    <row r="2945" ht="15.75" customHeight="1">
      <c r="A2945" s="146">
        <v>312795.0</v>
      </c>
      <c r="B2945" s="61" t="s">
        <v>531</v>
      </c>
    </row>
    <row r="2946" ht="15.75" customHeight="1">
      <c r="A2946" s="146">
        <v>314862.0</v>
      </c>
      <c r="B2946" s="61" t="s">
        <v>531</v>
      </c>
    </row>
    <row r="2947" ht="15.75" customHeight="1">
      <c r="A2947" s="146">
        <v>314668.0</v>
      </c>
      <c r="B2947" s="61" t="s">
        <v>531</v>
      </c>
    </row>
    <row r="2948" ht="15.75" customHeight="1">
      <c r="A2948" s="146">
        <v>314269.0</v>
      </c>
      <c r="B2948" s="61" t="s">
        <v>531</v>
      </c>
    </row>
    <row r="2949" ht="15.75" customHeight="1">
      <c r="A2949" s="146">
        <v>315722.0</v>
      </c>
      <c r="B2949" s="61" t="s">
        <v>531</v>
      </c>
    </row>
    <row r="2950" ht="15.75" customHeight="1">
      <c r="A2950" s="146">
        <v>314528.0</v>
      </c>
      <c r="B2950" s="61" t="s">
        <v>531</v>
      </c>
    </row>
    <row r="2951" ht="15.75" customHeight="1">
      <c r="A2951" s="146">
        <v>315022.0</v>
      </c>
      <c r="B2951" s="61" t="s">
        <v>531</v>
      </c>
    </row>
    <row r="2952" ht="15.75" customHeight="1">
      <c r="A2952" s="146">
        <v>312797.0</v>
      </c>
      <c r="B2952" s="61" t="s">
        <v>531</v>
      </c>
    </row>
    <row r="2953" ht="15.75" customHeight="1">
      <c r="A2953" s="146">
        <v>315137.0</v>
      </c>
      <c r="B2953" s="61" t="s">
        <v>531</v>
      </c>
    </row>
    <row r="2954" ht="15.75" customHeight="1">
      <c r="A2954" s="146">
        <v>314310.0</v>
      </c>
      <c r="B2954" s="61" t="s">
        <v>531</v>
      </c>
    </row>
    <row r="2955" ht="15.75" customHeight="1">
      <c r="A2955" s="146">
        <v>314846.0</v>
      </c>
      <c r="B2955" s="61" t="s">
        <v>531</v>
      </c>
    </row>
    <row r="2956" ht="15.75" customHeight="1">
      <c r="A2956" s="146">
        <v>314870.0</v>
      </c>
      <c r="B2956" s="61" t="s">
        <v>531</v>
      </c>
    </row>
    <row r="2957" ht="15.75" customHeight="1">
      <c r="A2957" s="146">
        <v>315225.0</v>
      </c>
      <c r="B2957" s="61" t="s">
        <v>531</v>
      </c>
    </row>
    <row r="2958" ht="15.75" customHeight="1">
      <c r="A2958" s="146">
        <v>315310.0</v>
      </c>
      <c r="B2958" s="61" t="s">
        <v>531</v>
      </c>
    </row>
    <row r="2959" ht="15.75" customHeight="1">
      <c r="A2959" s="146">
        <v>314736.0</v>
      </c>
      <c r="B2959" s="61" t="s">
        <v>511</v>
      </c>
    </row>
    <row r="2960" ht="15.75" customHeight="1">
      <c r="A2960" s="146">
        <v>314471.0</v>
      </c>
      <c r="B2960" s="61" t="s">
        <v>531</v>
      </c>
    </row>
    <row r="2961" ht="15.75" customHeight="1">
      <c r="A2961" s="146">
        <v>314692.0</v>
      </c>
      <c r="B2961" s="61" t="s">
        <v>531</v>
      </c>
    </row>
    <row r="2962" ht="15.75" customHeight="1">
      <c r="A2962" s="146">
        <v>314666.0</v>
      </c>
      <c r="B2962" s="61" t="s">
        <v>531</v>
      </c>
    </row>
    <row r="2963" ht="15.75" customHeight="1">
      <c r="A2963" s="146">
        <v>314701.0</v>
      </c>
      <c r="B2963" s="61" t="s">
        <v>531</v>
      </c>
    </row>
    <row r="2964" ht="15.75" customHeight="1">
      <c r="A2964" s="146">
        <v>314954.0</v>
      </c>
      <c r="B2964" s="61" t="s">
        <v>531</v>
      </c>
    </row>
    <row r="2965" ht="15.75" customHeight="1">
      <c r="A2965" s="146">
        <v>314401.0</v>
      </c>
      <c r="B2965" s="61" t="s">
        <v>531</v>
      </c>
    </row>
    <row r="2966" ht="15.75" customHeight="1">
      <c r="A2966" s="146">
        <v>314801.0</v>
      </c>
      <c r="B2966" s="61" t="s">
        <v>531</v>
      </c>
    </row>
    <row r="2967" ht="15.75" customHeight="1">
      <c r="A2967" s="146">
        <v>314671.0</v>
      </c>
      <c r="B2967" s="61" t="s">
        <v>531</v>
      </c>
    </row>
    <row r="2968" ht="15.75" customHeight="1">
      <c r="A2968" s="146">
        <v>315041.0</v>
      </c>
      <c r="B2968" s="61" t="s">
        <v>531</v>
      </c>
    </row>
    <row r="2969" ht="15.75" customHeight="1">
      <c r="A2969" s="146">
        <v>315842.0</v>
      </c>
      <c r="B2969" s="61" t="s">
        <v>531</v>
      </c>
    </row>
    <row r="2970" ht="15.75" customHeight="1">
      <c r="A2970" s="146">
        <v>314659.0</v>
      </c>
      <c r="B2970" s="61" t="s">
        <v>531</v>
      </c>
    </row>
    <row r="2971" ht="15.75" customHeight="1">
      <c r="A2971" s="146">
        <v>314420.0</v>
      </c>
      <c r="B2971" s="61" t="s">
        <v>531</v>
      </c>
    </row>
    <row r="2972" ht="15.75" customHeight="1">
      <c r="A2972" s="146">
        <v>314497.0</v>
      </c>
      <c r="B2972" s="61" t="s">
        <v>531</v>
      </c>
    </row>
    <row r="2973" ht="15.75" customHeight="1">
      <c r="A2973" s="146">
        <v>315035.0</v>
      </c>
      <c r="B2973" s="61" t="s">
        <v>531</v>
      </c>
    </row>
    <row r="2974" ht="15.75" customHeight="1">
      <c r="A2974" s="146">
        <v>314286.0</v>
      </c>
      <c r="B2974" s="61" t="s">
        <v>531</v>
      </c>
    </row>
    <row r="2975" ht="15.75" customHeight="1">
      <c r="A2975" s="146">
        <v>314505.0</v>
      </c>
      <c r="B2975" s="61" t="s">
        <v>511</v>
      </c>
    </row>
    <row r="2976" ht="15.75" customHeight="1">
      <c r="A2976" s="146">
        <v>315523.0</v>
      </c>
      <c r="B2976" s="61" t="s">
        <v>531</v>
      </c>
    </row>
    <row r="2977" ht="15.75" customHeight="1">
      <c r="A2977" s="146">
        <v>315743.0</v>
      </c>
      <c r="B2977" s="61" t="s">
        <v>531</v>
      </c>
    </row>
    <row r="2978" ht="15.75" customHeight="1">
      <c r="A2978" s="146">
        <v>316053.0</v>
      </c>
      <c r="B2978" s="61" t="s">
        <v>531</v>
      </c>
    </row>
    <row r="2979" ht="15.75" customHeight="1">
      <c r="A2979" s="146">
        <v>312296.0</v>
      </c>
      <c r="B2979" s="61" t="s">
        <v>531</v>
      </c>
    </row>
    <row r="2980" ht="15.75" customHeight="1">
      <c r="A2980" s="146">
        <v>314702.0</v>
      </c>
      <c r="B2980" s="61" t="s">
        <v>543</v>
      </c>
    </row>
    <row r="2981" ht="15.75" customHeight="1">
      <c r="A2981" s="146">
        <v>314660.0</v>
      </c>
      <c r="B2981" s="61" t="s">
        <v>531</v>
      </c>
    </row>
    <row r="2982" ht="15.75" customHeight="1">
      <c r="A2982" s="146">
        <v>312805.0</v>
      </c>
      <c r="B2982" s="61" t="s">
        <v>531</v>
      </c>
    </row>
    <row r="2983" ht="15.75" customHeight="1">
      <c r="A2983" s="146">
        <v>314999.0</v>
      </c>
      <c r="B2983" s="61" t="s">
        <v>531</v>
      </c>
    </row>
    <row r="2984" ht="15.75" customHeight="1">
      <c r="A2984" s="146">
        <v>315327.0</v>
      </c>
      <c r="B2984" s="61" t="s">
        <v>509</v>
      </c>
    </row>
    <row r="2985" ht="15.75" customHeight="1">
      <c r="A2985" s="146">
        <v>314409.0</v>
      </c>
      <c r="B2985" s="61" t="s">
        <v>531</v>
      </c>
    </row>
    <row r="2986" ht="15.75" customHeight="1">
      <c r="A2986" s="146">
        <v>314613.0</v>
      </c>
      <c r="B2986" s="61" t="s">
        <v>531</v>
      </c>
    </row>
    <row r="2987" ht="15.75" customHeight="1">
      <c r="A2987" s="146">
        <v>315954.0</v>
      </c>
      <c r="B2987" s="61" t="s">
        <v>531</v>
      </c>
    </row>
    <row r="2988" ht="15.75" customHeight="1">
      <c r="A2988" s="146">
        <v>315496.0</v>
      </c>
      <c r="B2988" s="61" t="s">
        <v>531</v>
      </c>
    </row>
    <row r="2989" ht="15.75" customHeight="1">
      <c r="A2989" s="146">
        <v>315870.0</v>
      </c>
      <c r="B2989" s="61" t="s">
        <v>531</v>
      </c>
    </row>
    <row r="2990" ht="15.75" customHeight="1">
      <c r="A2990" s="146">
        <v>314495.0</v>
      </c>
      <c r="B2990" s="61" t="s">
        <v>531</v>
      </c>
    </row>
    <row r="2991" ht="15.75" customHeight="1">
      <c r="A2991" s="146">
        <v>315469.0</v>
      </c>
      <c r="B2991" s="61" t="s">
        <v>531</v>
      </c>
    </row>
    <row r="2992" ht="15.75" customHeight="1">
      <c r="A2992" s="146">
        <v>315274.0</v>
      </c>
      <c r="B2992" s="61" t="s">
        <v>531</v>
      </c>
    </row>
    <row r="2993" ht="15.75" customHeight="1">
      <c r="A2993" s="146">
        <v>312461.0</v>
      </c>
      <c r="B2993" s="61" t="s">
        <v>531</v>
      </c>
    </row>
    <row r="2994" ht="15.75" customHeight="1">
      <c r="A2994" s="146">
        <v>314287.0</v>
      </c>
      <c r="B2994" s="61" t="s">
        <v>531</v>
      </c>
    </row>
    <row r="2995" ht="15.75" customHeight="1">
      <c r="A2995" s="146">
        <v>314662.0</v>
      </c>
      <c r="B2995" s="61" t="s">
        <v>531</v>
      </c>
    </row>
    <row r="2996" ht="15.75" customHeight="1">
      <c r="A2996" s="146">
        <v>314264.0</v>
      </c>
      <c r="B2996" s="61" t="s">
        <v>531</v>
      </c>
    </row>
    <row r="2997" ht="15.75" customHeight="1">
      <c r="A2997" s="146">
        <v>315013.0</v>
      </c>
      <c r="B2997" s="61" t="s">
        <v>543</v>
      </c>
    </row>
    <row r="2998" ht="15.75" customHeight="1">
      <c r="A2998" s="146">
        <v>313726.0</v>
      </c>
      <c r="B2998" s="61" t="s">
        <v>531</v>
      </c>
    </row>
    <row r="2999" ht="15.75" customHeight="1">
      <c r="A2999" s="146">
        <v>316076.0</v>
      </c>
      <c r="B2999" s="61" t="s">
        <v>531</v>
      </c>
    </row>
    <row r="3000" ht="15.75" customHeight="1">
      <c r="A3000" s="146">
        <v>315205.0</v>
      </c>
      <c r="B3000" s="61" t="s">
        <v>531</v>
      </c>
    </row>
    <row r="3001" ht="15.75" customHeight="1">
      <c r="A3001" s="146">
        <v>314363.0</v>
      </c>
      <c r="B3001" s="61" t="s">
        <v>543</v>
      </c>
    </row>
    <row r="3002" ht="15.75" customHeight="1">
      <c r="A3002" s="146">
        <v>296290.0</v>
      </c>
      <c r="B3002" s="61" t="s">
        <v>531</v>
      </c>
    </row>
    <row r="3003" ht="15.75" customHeight="1">
      <c r="A3003" s="146">
        <v>315924.0</v>
      </c>
      <c r="B3003" s="61" t="s">
        <v>509</v>
      </c>
    </row>
    <row r="3004" ht="15.75" customHeight="1">
      <c r="A3004" s="146">
        <v>315921.0</v>
      </c>
      <c r="B3004" s="61" t="s">
        <v>531</v>
      </c>
    </row>
    <row r="3005" ht="15.75" customHeight="1">
      <c r="A3005" s="146">
        <v>314958.0</v>
      </c>
      <c r="B3005" s="61" t="s">
        <v>531</v>
      </c>
    </row>
    <row r="3006" ht="15.75" customHeight="1">
      <c r="A3006" s="146">
        <v>314633.0</v>
      </c>
      <c r="B3006" s="61" t="s">
        <v>543</v>
      </c>
    </row>
    <row r="3007" ht="15.75" customHeight="1">
      <c r="A3007" s="146">
        <v>315412.0</v>
      </c>
      <c r="B3007" s="61" t="s">
        <v>531</v>
      </c>
    </row>
    <row r="3008" ht="15.75" customHeight="1">
      <c r="A3008" s="146">
        <v>316379.0</v>
      </c>
      <c r="B3008" s="61" t="s">
        <v>531</v>
      </c>
    </row>
    <row r="3009" ht="15.75" customHeight="1">
      <c r="A3009" s="146">
        <v>314813.0</v>
      </c>
      <c r="B3009" s="61" t="s">
        <v>531</v>
      </c>
    </row>
    <row r="3010" ht="15.75" customHeight="1">
      <c r="A3010" s="146">
        <v>315868.0</v>
      </c>
      <c r="B3010" s="61" t="s">
        <v>511</v>
      </c>
    </row>
    <row r="3011" ht="15.75" customHeight="1">
      <c r="A3011" s="146">
        <v>316287.0</v>
      </c>
      <c r="B3011" s="61" t="s">
        <v>531</v>
      </c>
    </row>
    <row r="3012" ht="15.75" customHeight="1">
      <c r="A3012" s="146">
        <v>315807.0</v>
      </c>
      <c r="B3012" s="61" t="s">
        <v>531</v>
      </c>
    </row>
    <row r="3013" ht="15.75" customHeight="1">
      <c r="A3013" s="146">
        <v>315285.0</v>
      </c>
      <c r="B3013" s="61" t="s">
        <v>531</v>
      </c>
    </row>
    <row r="3014" ht="15.75" customHeight="1">
      <c r="A3014" s="146">
        <v>315426.0</v>
      </c>
      <c r="B3014" s="61" t="s">
        <v>531</v>
      </c>
    </row>
    <row r="3015" ht="15.75" customHeight="1">
      <c r="A3015" s="146">
        <v>316089.0</v>
      </c>
      <c r="B3015" s="61" t="s">
        <v>531</v>
      </c>
    </row>
    <row r="3016" ht="15.75" customHeight="1">
      <c r="A3016" s="146">
        <v>316416.0</v>
      </c>
      <c r="B3016" s="61" t="s">
        <v>531</v>
      </c>
    </row>
    <row r="3017" ht="15.75" customHeight="1">
      <c r="A3017" s="65" t="s">
        <v>848</v>
      </c>
      <c r="B3017" s="61" t="s">
        <v>531</v>
      </c>
    </row>
    <row r="3018" ht="15.75" customHeight="1">
      <c r="A3018" s="65" t="s">
        <v>849</v>
      </c>
      <c r="B3018" s="61" t="s">
        <v>531</v>
      </c>
    </row>
    <row r="3019" ht="15.75" customHeight="1">
      <c r="A3019" s="146">
        <v>278046.0</v>
      </c>
      <c r="B3019" s="61" t="s">
        <v>531</v>
      </c>
    </row>
    <row r="3020" ht="15.75" customHeight="1">
      <c r="A3020" s="65" t="s">
        <v>851</v>
      </c>
      <c r="B3020" s="61" t="s">
        <v>531</v>
      </c>
    </row>
    <row r="3021" ht="15.75" customHeight="1">
      <c r="A3021" s="146">
        <v>312800.0</v>
      </c>
      <c r="B3021" s="61" t="s">
        <v>531</v>
      </c>
    </row>
    <row r="3022" ht="15.75" customHeight="1">
      <c r="A3022" s="146">
        <v>278000.0</v>
      </c>
      <c r="B3022" s="61" t="s">
        <v>531</v>
      </c>
    </row>
    <row r="3023" ht="15.75" customHeight="1">
      <c r="A3023" s="65" t="s">
        <v>852</v>
      </c>
      <c r="B3023" s="61" t="s">
        <v>531</v>
      </c>
    </row>
    <row r="3024" ht="15.75" customHeight="1">
      <c r="A3024" s="65" t="s">
        <v>853</v>
      </c>
      <c r="B3024" s="61" t="s">
        <v>509</v>
      </c>
    </row>
    <row r="3025" ht="15.75" customHeight="1">
      <c r="A3025" s="65" t="s">
        <v>854</v>
      </c>
      <c r="B3025" s="61" t="s">
        <v>531</v>
      </c>
    </row>
    <row r="3026" ht="15.75" customHeight="1">
      <c r="A3026" s="146">
        <v>315797.0</v>
      </c>
      <c r="B3026" s="61" t="s">
        <v>531</v>
      </c>
    </row>
    <row r="3027" ht="15.75" customHeight="1">
      <c r="A3027" s="146">
        <v>3333.0</v>
      </c>
      <c r="B3027" s="61" t="s">
        <v>509</v>
      </c>
    </row>
    <row r="3028" ht="15.75" customHeight="1">
      <c r="A3028" s="146">
        <v>121212.0</v>
      </c>
      <c r="B3028" s="61" t="s">
        <v>509</v>
      </c>
    </row>
    <row r="3029" ht="15.75" customHeight="1">
      <c r="A3029" s="146">
        <v>112233.0</v>
      </c>
      <c r="B3029" s="61" t="s">
        <v>509</v>
      </c>
    </row>
    <row r="3030" ht="15.75" customHeight="1">
      <c r="A3030" s="65" t="s">
        <v>855</v>
      </c>
      <c r="B3030" s="61" t="s">
        <v>531</v>
      </c>
    </row>
    <row r="3031" ht="15.75" customHeight="1">
      <c r="A3031" s="146">
        <v>315428.0</v>
      </c>
      <c r="B3031" s="61" t="s">
        <v>531</v>
      </c>
    </row>
    <row r="3032" ht="15.75" customHeight="1">
      <c r="A3032" s="146">
        <v>317310.0</v>
      </c>
      <c r="B3032" s="61" t="s">
        <v>531</v>
      </c>
    </row>
    <row r="3033" ht="15.75" customHeight="1">
      <c r="A3033" s="146">
        <v>316732.0</v>
      </c>
      <c r="B3033" s="61" t="s">
        <v>531</v>
      </c>
    </row>
    <row r="3034" ht="15.75" customHeight="1">
      <c r="A3034" s="146">
        <v>317081.0</v>
      </c>
      <c r="B3034" s="61" t="s">
        <v>531</v>
      </c>
    </row>
    <row r="3035" ht="15.75" customHeight="1">
      <c r="A3035" s="146">
        <v>317565.0</v>
      </c>
      <c r="B3035" s="61" t="s">
        <v>531</v>
      </c>
    </row>
    <row r="3036" ht="15.75" customHeight="1">
      <c r="A3036" s="146">
        <v>315859.0</v>
      </c>
      <c r="B3036" s="61" t="s">
        <v>543</v>
      </c>
    </row>
    <row r="3037" ht="15.75" customHeight="1">
      <c r="A3037" s="146">
        <v>317127.0</v>
      </c>
      <c r="B3037" s="61" t="s">
        <v>531</v>
      </c>
    </row>
    <row r="3038" ht="15.75" customHeight="1">
      <c r="A3038" s="146">
        <v>317370.0</v>
      </c>
      <c r="B3038" s="61" t="s">
        <v>531</v>
      </c>
    </row>
    <row r="3039" ht="15.75" customHeight="1">
      <c r="A3039" s="146">
        <v>315532.0</v>
      </c>
      <c r="B3039" s="61" t="s">
        <v>531</v>
      </c>
    </row>
    <row r="3040" ht="15.75" customHeight="1">
      <c r="A3040" s="146">
        <v>315800.0</v>
      </c>
      <c r="B3040" s="61" t="s">
        <v>543</v>
      </c>
    </row>
    <row r="3041" ht="15.75" customHeight="1">
      <c r="A3041" s="146">
        <v>316268.0</v>
      </c>
      <c r="B3041" s="61" t="s">
        <v>534</v>
      </c>
    </row>
    <row r="3042" ht="15.75" customHeight="1">
      <c r="A3042" s="146">
        <v>316413.0</v>
      </c>
      <c r="B3042" s="61" t="s">
        <v>543</v>
      </c>
    </row>
    <row r="3043" ht="15.75" customHeight="1">
      <c r="A3043" s="146">
        <v>315560.0</v>
      </c>
      <c r="B3043" s="61" t="s">
        <v>531</v>
      </c>
    </row>
    <row r="3044" ht="15.75" customHeight="1">
      <c r="A3044" s="146">
        <v>315618.0</v>
      </c>
      <c r="B3044" s="61" t="s">
        <v>534</v>
      </c>
    </row>
    <row r="3045" ht="15.75" customHeight="1">
      <c r="A3045" s="146">
        <v>313388.0</v>
      </c>
      <c r="B3045" s="61" t="s">
        <v>531</v>
      </c>
    </row>
    <row r="3046" ht="15.75" customHeight="1">
      <c r="A3046" s="146">
        <v>315647.0</v>
      </c>
      <c r="B3046" s="61" t="s">
        <v>534</v>
      </c>
    </row>
    <row r="3047" ht="15.75" customHeight="1">
      <c r="A3047" s="146">
        <v>315572.0</v>
      </c>
      <c r="B3047" s="61" t="s">
        <v>531</v>
      </c>
    </row>
    <row r="3048" ht="15.75" customHeight="1">
      <c r="A3048" s="146">
        <v>314292.0</v>
      </c>
      <c r="B3048" s="61" t="s">
        <v>531</v>
      </c>
    </row>
    <row r="3049" ht="15.75" customHeight="1">
      <c r="A3049" s="146">
        <v>315562.0</v>
      </c>
      <c r="B3049" s="61" t="s">
        <v>531</v>
      </c>
    </row>
    <row r="3050" ht="15.75" customHeight="1">
      <c r="A3050" s="146">
        <v>315799.0</v>
      </c>
      <c r="B3050" s="61" t="s">
        <v>531</v>
      </c>
    </row>
    <row r="3051" ht="15.75" customHeight="1">
      <c r="A3051" s="146">
        <v>315636.0</v>
      </c>
      <c r="B3051" s="61" t="s">
        <v>543</v>
      </c>
    </row>
    <row r="3052" ht="15.75" customHeight="1">
      <c r="A3052" s="146">
        <v>315818.0</v>
      </c>
      <c r="B3052" s="61" t="s">
        <v>543</v>
      </c>
    </row>
    <row r="3053" ht="15.75" customHeight="1">
      <c r="A3053" s="146">
        <v>315527.0</v>
      </c>
      <c r="B3053" s="61" t="s">
        <v>531</v>
      </c>
    </row>
    <row r="3054" ht="15.75" customHeight="1">
      <c r="A3054" s="146">
        <v>315522.0</v>
      </c>
      <c r="B3054" s="61" t="s">
        <v>531</v>
      </c>
    </row>
    <row r="3055" ht="15.75" customHeight="1">
      <c r="A3055" s="146">
        <v>315563.0</v>
      </c>
      <c r="B3055" s="61" t="s">
        <v>531</v>
      </c>
    </row>
    <row r="3056" ht="15.75" customHeight="1">
      <c r="A3056" s="146">
        <v>315925.0</v>
      </c>
      <c r="B3056" s="61" t="s">
        <v>531</v>
      </c>
    </row>
    <row r="3057" ht="15.75" customHeight="1">
      <c r="A3057" s="146">
        <v>315765.0</v>
      </c>
      <c r="B3057" s="61" t="s">
        <v>531</v>
      </c>
    </row>
    <row r="3058" ht="15.75" customHeight="1">
      <c r="A3058" s="146">
        <v>315624.0</v>
      </c>
      <c r="B3058" s="61" t="s">
        <v>531</v>
      </c>
    </row>
    <row r="3059" ht="15.75" customHeight="1">
      <c r="A3059" s="146">
        <v>315762.0</v>
      </c>
      <c r="B3059" s="61" t="s">
        <v>531</v>
      </c>
    </row>
    <row r="3060" ht="15.75" customHeight="1">
      <c r="A3060" s="146">
        <v>315477.0</v>
      </c>
      <c r="B3060" s="61" t="s">
        <v>531</v>
      </c>
    </row>
    <row r="3061" ht="15.75" customHeight="1">
      <c r="A3061" s="146">
        <v>315629.0</v>
      </c>
      <c r="B3061" s="61" t="s">
        <v>531</v>
      </c>
    </row>
    <row r="3062" ht="15.75" customHeight="1">
      <c r="A3062" s="146">
        <v>315541.0</v>
      </c>
      <c r="B3062" s="61" t="s">
        <v>534</v>
      </c>
    </row>
    <row r="3063" ht="15.75" customHeight="1">
      <c r="A3063" s="146">
        <v>316944.0</v>
      </c>
      <c r="B3063" s="61" t="s">
        <v>531</v>
      </c>
    </row>
    <row r="3064" ht="15.75" customHeight="1">
      <c r="A3064" s="146">
        <v>315648.0</v>
      </c>
      <c r="B3064" s="61" t="s">
        <v>531</v>
      </c>
    </row>
    <row r="3065" ht="15.75" customHeight="1">
      <c r="A3065" s="146">
        <v>315580.0</v>
      </c>
      <c r="B3065" s="61" t="s">
        <v>531</v>
      </c>
    </row>
    <row r="3066" ht="15.75" customHeight="1">
      <c r="A3066" s="146">
        <v>315582.0</v>
      </c>
      <c r="B3066" s="61" t="s">
        <v>531</v>
      </c>
    </row>
    <row r="3067" ht="15.75" customHeight="1">
      <c r="A3067" s="146">
        <v>313448.0</v>
      </c>
      <c r="B3067" s="61" t="s">
        <v>531</v>
      </c>
    </row>
    <row r="3068" ht="15.75" customHeight="1">
      <c r="A3068" s="146">
        <v>315635.0</v>
      </c>
      <c r="B3068" s="61" t="s">
        <v>531</v>
      </c>
    </row>
    <row r="3069" ht="15.75" customHeight="1">
      <c r="A3069" s="146">
        <v>315920.0</v>
      </c>
      <c r="B3069" s="61" t="s">
        <v>531</v>
      </c>
    </row>
    <row r="3070" ht="15.75" customHeight="1">
      <c r="A3070" s="146">
        <v>315602.0</v>
      </c>
      <c r="B3070" s="61" t="s">
        <v>761</v>
      </c>
    </row>
    <row r="3071" ht="15.75" customHeight="1">
      <c r="A3071" s="146">
        <v>315594.0</v>
      </c>
      <c r="B3071" s="61" t="s">
        <v>531</v>
      </c>
    </row>
    <row r="3072" ht="15.75" customHeight="1">
      <c r="A3072" s="146">
        <v>315536.0</v>
      </c>
      <c r="B3072" s="61" t="s">
        <v>509</v>
      </c>
    </row>
    <row r="3073" ht="15.75" customHeight="1">
      <c r="A3073" s="146">
        <v>315544.0</v>
      </c>
      <c r="B3073" s="61" t="s">
        <v>534</v>
      </c>
    </row>
    <row r="3074" ht="15.75" customHeight="1">
      <c r="A3074" s="146">
        <v>315649.0</v>
      </c>
      <c r="B3074" s="61" t="s">
        <v>531</v>
      </c>
    </row>
    <row r="3075" ht="15.75" customHeight="1">
      <c r="A3075" s="146">
        <v>316946.0</v>
      </c>
      <c r="B3075" s="61" t="s">
        <v>531</v>
      </c>
    </row>
    <row r="3076" ht="15.75" customHeight="1">
      <c r="A3076" s="146">
        <v>315565.0</v>
      </c>
      <c r="B3076" s="61" t="s">
        <v>534</v>
      </c>
    </row>
    <row r="3077" ht="15.75" customHeight="1">
      <c r="A3077" s="146">
        <v>315495.0</v>
      </c>
      <c r="B3077" s="61" t="s">
        <v>531</v>
      </c>
    </row>
    <row r="3078" ht="15.75" customHeight="1">
      <c r="A3078" s="146">
        <v>315778.0</v>
      </c>
      <c r="B3078" s="61" t="s">
        <v>531</v>
      </c>
    </row>
    <row r="3079" ht="15.75" customHeight="1">
      <c r="A3079" s="146">
        <v>315152.0</v>
      </c>
      <c r="B3079" s="61" t="s">
        <v>531</v>
      </c>
    </row>
    <row r="3080" ht="15.75" customHeight="1">
      <c r="A3080" s="146">
        <v>316845.0</v>
      </c>
      <c r="B3080" s="61" t="s">
        <v>543</v>
      </c>
    </row>
    <row r="3081" ht="15.75" customHeight="1">
      <c r="A3081" s="146">
        <v>315557.0</v>
      </c>
      <c r="B3081" s="61" t="s">
        <v>534</v>
      </c>
    </row>
    <row r="3082" ht="15.75" customHeight="1">
      <c r="A3082" s="146">
        <v>315749.0</v>
      </c>
      <c r="B3082" s="61" t="s">
        <v>531</v>
      </c>
    </row>
    <row r="3083" ht="15.75" customHeight="1">
      <c r="A3083" s="146">
        <v>316882.0</v>
      </c>
      <c r="B3083" s="61" t="s">
        <v>511</v>
      </c>
    </row>
    <row r="3084" ht="15.75" customHeight="1">
      <c r="A3084" s="146">
        <v>316744.0</v>
      </c>
      <c r="B3084" s="61" t="s">
        <v>531</v>
      </c>
    </row>
    <row r="3085" ht="15.75" customHeight="1">
      <c r="A3085" s="146">
        <v>316685.0</v>
      </c>
      <c r="B3085" s="61" t="s">
        <v>531</v>
      </c>
    </row>
    <row r="3086" ht="15.75" customHeight="1">
      <c r="A3086" s="146">
        <v>314340.0</v>
      </c>
      <c r="B3086" s="61" t="s">
        <v>543</v>
      </c>
    </row>
    <row r="3087" ht="15.75" customHeight="1">
      <c r="A3087" s="146">
        <v>316543.0</v>
      </c>
      <c r="B3087" s="61" t="s">
        <v>531</v>
      </c>
    </row>
    <row r="3088" ht="15.75" customHeight="1">
      <c r="A3088" s="146">
        <v>317259.0</v>
      </c>
      <c r="B3088" s="61" t="s">
        <v>531</v>
      </c>
    </row>
    <row r="3089" ht="15.75" customHeight="1">
      <c r="A3089" s="146">
        <v>298779.0</v>
      </c>
      <c r="B3089" s="61" t="s">
        <v>509</v>
      </c>
    </row>
    <row r="3090" ht="15.75" customHeight="1">
      <c r="A3090" s="146">
        <v>298780.0</v>
      </c>
      <c r="B3090" s="61" t="s">
        <v>509</v>
      </c>
    </row>
    <row r="3091" ht="15.75" customHeight="1">
      <c r="A3091" s="146">
        <v>317748.0</v>
      </c>
      <c r="B3091" s="61" t="s">
        <v>531</v>
      </c>
    </row>
    <row r="3092" ht="15.75" customHeight="1">
      <c r="A3092" s="146">
        <v>316600.0</v>
      </c>
      <c r="B3092" s="61" t="s">
        <v>531</v>
      </c>
    </row>
    <row r="3093" ht="15.75" customHeight="1">
      <c r="A3093" s="146">
        <v>317082.0</v>
      </c>
      <c r="B3093" s="61" t="s">
        <v>531</v>
      </c>
    </row>
    <row r="3094" ht="15.75" customHeight="1">
      <c r="A3094" s="146">
        <v>317735.0</v>
      </c>
      <c r="B3094" s="61" t="s">
        <v>531</v>
      </c>
    </row>
    <row r="3095" ht="15.75" customHeight="1">
      <c r="A3095" s="146">
        <v>317065.0</v>
      </c>
      <c r="B3095" s="61" t="s">
        <v>531</v>
      </c>
    </row>
    <row r="3096" ht="15.75" customHeight="1">
      <c r="A3096" s="146">
        <v>316179.0</v>
      </c>
      <c r="B3096" s="61" t="s">
        <v>531</v>
      </c>
    </row>
    <row r="3097" ht="15.75" customHeight="1">
      <c r="A3097" s="146">
        <v>317207.0</v>
      </c>
      <c r="B3097" s="61" t="s">
        <v>531</v>
      </c>
    </row>
    <row r="3098" ht="15.75" customHeight="1">
      <c r="A3098" s="146">
        <v>315869.0</v>
      </c>
      <c r="B3098" s="61" t="s">
        <v>531</v>
      </c>
    </row>
    <row r="3099" ht="15.75" customHeight="1">
      <c r="A3099" s="146">
        <v>315731.0</v>
      </c>
      <c r="B3099" s="61" t="s">
        <v>531</v>
      </c>
    </row>
    <row r="3100" ht="15.75" customHeight="1">
      <c r="A3100" s="146">
        <v>316747.0</v>
      </c>
      <c r="B3100" s="61" t="s">
        <v>531</v>
      </c>
    </row>
    <row r="3101" ht="15.75" customHeight="1">
      <c r="A3101" s="146">
        <v>316817.0</v>
      </c>
      <c r="B3101" s="61" t="s">
        <v>531</v>
      </c>
    </row>
    <row r="3102" ht="15.75" customHeight="1">
      <c r="A3102" s="146">
        <v>317164.0</v>
      </c>
      <c r="B3102" s="61" t="s">
        <v>531</v>
      </c>
    </row>
    <row r="3103" ht="15.75" customHeight="1">
      <c r="A3103" s="146">
        <v>316682.0</v>
      </c>
      <c r="B3103" s="61" t="s">
        <v>543</v>
      </c>
    </row>
    <row r="3104" ht="15.75" customHeight="1">
      <c r="A3104" s="146">
        <v>317083.0</v>
      </c>
      <c r="B3104" s="61" t="s">
        <v>531</v>
      </c>
    </row>
    <row r="3105" ht="15.75" customHeight="1">
      <c r="A3105" s="146">
        <v>317158.0</v>
      </c>
      <c r="B3105" s="61" t="s">
        <v>531</v>
      </c>
    </row>
    <row r="3106" ht="15.75" customHeight="1">
      <c r="A3106" s="146">
        <v>316788.0</v>
      </c>
      <c r="B3106" s="61" t="s">
        <v>531</v>
      </c>
    </row>
    <row r="3107" ht="15.75" customHeight="1">
      <c r="A3107" s="146">
        <v>317128.0</v>
      </c>
      <c r="B3107" s="61" t="s">
        <v>531</v>
      </c>
    </row>
    <row r="3108" ht="15.75" customHeight="1">
      <c r="A3108" s="146">
        <v>315966.0</v>
      </c>
      <c r="B3108" s="61" t="s">
        <v>538</v>
      </c>
    </row>
    <row r="3109" ht="15.75" customHeight="1">
      <c r="A3109" s="146">
        <v>316900.0</v>
      </c>
      <c r="B3109" s="61" t="s">
        <v>543</v>
      </c>
    </row>
    <row r="3110" ht="15.75" customHeight="1">
      <c r="A3110" s="146">
        <v>317708.0</v>
      </c>
      <c r="B3110" s="61" t="s">
        <v>531</v>
      </c>
    </row>
    <row r="3111" ht="15.75" customHeight="1">
      <c r="A3111" s="146">
        <v>315488.0</v>
      </c>
      <c r="B3111" s="61" t="s">
        <v>531</v>
      </c>
    </row>
    <row r="3112" ht="15.75" customHeight="1">
      <c r="A3112" s="146">
        <v>316616.0</v>
      </c>
      <c r="B3112" s="61" t="s">
        <v>531</v>
      </c>
    </row>
    <row r="3113" ht="15.75" customHeight="1">
      <c r="A3113" s="146">
        <v>316652.0</v>
      </c>
      <c r="B3113" s="61" t="s">
        <v>531</v>
      </c>
    </row>
    <row r="3114" ht="15.75" customHeight="1">
      <c r="A3114" s="146">
        <v>317243.0</v>
      </c>
      <c r="B3114" s="61" t="s">
        <v>531</v>
      </c>
    </row>
    <row r="3115" ht="15.75" customHeight="1">
      <c r="A3115" s="146">
        <v>317247.0</v>
      </c>
      <c r="B3115" s="61" t="s">
        <v>531</v>
      </c>
    </row>
    <row r="3116" ht="15.75" customHeight="1">
      <c r="A3116" s="146">
        <v>316578.0</v>
      </c>
      <c r="B3116" s="61" t="s">
        <v>531</v>
      </c>
    </row>
    <row r="3117" ht="15.75" customHeight="1">
      <c r="A3117" s="146">
        <v>317363.0</v>
      </c>
      <c r="B3117" s="61" t="s">
        <v>531</v>
      </c>
    </row>
    <row r="3118" ht="15.75" customHeight="1">
      <c r="A3118" s="146">
        <v>317321.0</v>
      </c>
      <c r="B3118" s="61" t="s">
        <v>531</v>
      </c>
    </row>
    <row r="3119" ht="15.75" customHeight="1">
      <c r="A3119" s="146">
        <v>317696.0</v>
      </c>
      <c r="B3119" s="61" t="s">
        <v>531</v>
      </c>
    </row>
    <row r="3120" ht="15.75" customHeight="1">
      <c r="A3120" s="146">
        <v>316829.0</v>
      </c>
      <c r="B3120" s="61" t="s">
        <v>534</v>
      </c>
    </row>
    <row r="3121" ht="15.75" customHeight="1">
      <c r="A3121" s="146">
        <v>316743.0</v>
      </c>
      <c r="B3121" s="61" t="s">
        <v>531</v>
      </c>
    </row>
    <row r="3122" ht="15.75" customHeight="1">
      <c r="A3122" s="146">
        <v>317678.0</v>
      </c>
      <c r="B3122" s="61" t="s">
        <v>511</v>
      </c>
    </row>
    <row r="3123" ht="15.75" customHeight="1">
      <c r="A3123" s="146">
        <v>316984.0</v>
      </c>
      <c r="B3123" s="61" t="s">
        <v>531</v>
      </c>
    </row>
    <row r="3124" ht="15.75" customHeight="1">
      <c r="A3124" s="146">
        <v>316166.0</v>
      </c>
      <c r="B3124" s="61" t="s">
        <v>531</v>
      </c>
    </row>
    <row r="3125" ht="15.75" customHeight="1">
      <c r="A3125" s="146">
        <v>317262.0</v>
      </c>
      <c r="B3125" s="61" t="s">
        <v>531</v>
      </c>
    </row>
    <row r="3126" ht="15.75" customHeight="1">
      <c r="A3126" s="146">
        <v>316140.0</v>
      </c>
      <c r="B3126" s="61" t="s">
        <v>531</v>
      </c>
    </row>
    <row r="3127" ht="15.75" customHeight="1">
      <c r="A3127" s="146">
        <v>315442.0</v>
      </c>
      <c r="B3127" s="61" t="s">
        <v>509</v>
      </c>
    </row>
    <row r="3128" ht="15.75" customHeight="1">
      <c r="A3128" s="146">
        <v>316522.0</v>
      </c>
      <c r="B3128" s="61" t="s">
        <v>531</v>
      </c>
    </row>
    <row r="3129" ht="15.75" customHeight="1">
      <c r="A3129" s="146">
        <v>312785.0</v>
      </c>
      <c r="B3129" s="61" t="s">
        <v>531</v>
      </c>
    </row>
    <row r="3130" ht="15.75" customHeight="1">
      <c r="A3130" s="146">
        <v>317275.0</v>
      </c>
      <c r="B3130" s="61" t="s">
        <v>531</v>
      </c>
    </row>
    <row r="3131" ht="15.75" customHeight="1">
      <c r="A3131" s="146">
        <v>314493.0</v>
      </c>
      <c r="B3131" s="61" t="s">
        <v>531</v>
      </c>
    </row>
    <row r="3132" ht="15.75" customHeight="1">
      <c r="A3132" s="146">
        <v>314675.0</v>
      </c>
      <c r="B3132" s="61" t="s">
        <v>531</v>
      </c>
    </row>
    <row r="3133" ht="15.75" customHeight="1">
      <c r="A3133" s="146">
        <v>316859.0</v>
      </c>
      <c r="B3133" s="61" t="s">
        <v>531</v>
      </c>
    </row>
    <row r="3134" ht="15.75" customHeight="1">
      <c r="A3134" s="146">
        <v>315085.0</v>
      </c>
      <c r="B3134" s="61" t="s">
        <v>531</v>
      </c>
    </row>
    <row r="3135" ht="15.75" customHeight="1">
      <c r="A3135" s="146">
        <v>314700.0</v>
      </c>
      <c r="B3135" s="61" t="s">
        <v>543</v>
      </c>
    </row>
    <row r="3136" ht="15.75" customHeight="1">
      <c r="A3136" s="146">
        <v>317213.0</v>
      </c>
      <c r="B3136" s="61" t="s">
        <v>531</v>
      </c>
    </row>
    <row r="3137" ht="15.75" customHeight="1">
      <c r="A3137" s="146">
        <v>314429.0</v>
      </c>
      <c r="B3137" s="61" t="s">
        <v>531</v>
      </c>
    </row>
    <row r="3138" ht="15.75" customHeight="1">
      <c r="A3138" s="146">
        <v>314262.0</v>
      </c>
      <c r="B3138" s="61" t="s">
        <v>531</v>
      </c>
    </row>
    <row r="3139" ht="15.75" customHeight="1">
      <c r="A3139" s="146">
        <v>314705.0</v>
      </c>
      <c r="B3139" s="61" t="s">
        <v>531</v>
      </c>
    </row>
    <row r="3140" ht="15.75" customHeight="1">
      <c r="A3140" s="146">
        <v>315080.0</v>
      </c>
      <c r="B3140" s="61" t="s">
        <v>531</v>
      </c>
    </row>
    <row r="3141" ht="15.75" customHeight="1">
      <c r="A3141" s="146">
        <v>314405.0</v>
      </c>
      <c r="B3141" s="61" t="s">
        <v>531</v>
      </c>
    </row>
    <row r="3142" ht="15.75" customHeight="1">
      <c r="A3142" s="146">
        <v>315746.0</v>
      </c>
      <c r="B3142" s="61" t="s">
        <v>531</v>
      </c>
    </row>
    <row r="3143" ht="15.75" customHeight="1">
      <c r="A3143" s="146">
        <v>315182.0</v>
      </c>
      <c r="B3143" s="61" t="s">
        <v>531</v>
      </c>
    </row>
    <row r="3144" ht="15.75" customHeight="1">
      <c r="A3144" s="146">
        <v>314364.0</v>
      </c>
      <c r="B3144" s="61" t="s">
        <v>531</v>
      </c>
    </row>
    <row r="3145" ht="15.75" customHeight="1">
      <c r="A3145" s="146">
        <v>315535.0</v>
      </c>
      <c r="B3145" s="61" t="s">
        <v>531</v>
      </c>
    </row>
    <row r="3146" ht="15.75" customHeight="1">
      <c r="A3146" s="146">
        <v>314407.0</v>
      </c>
      <c r="B3146" s="61" t="s">
        <v>531</v>
      </c>
    </row>
    <row r="3147" ht="15.75" customHeight="1">
      <c r="A3147" s="146">
        <v>314275.0</v>
      </c>
      <c r="B3147" s="61" t="s">
        <v>531</v>
      </c>
    </row>
    <row r="3148" ht="15.75" customHeight="1">
      <c r="A3148" s="146">
        <v>317130.0</v>
      </c>
      <c r="B3148" s="61" t="s">
        <v>531</v>
      </c>
    </row>
    <row r="3149" ht="15.75" customHeight="1">
      <c r="A3149" s="146">
        <v>316830.0</v>
      </c>
      <c r="B3149" s="61" t="s">
        <v>531</v>
      </c>
    </row>
    <row r="3150" ht="15.75" customHeight="1">
      <c r="A3150" s="146">
        <v>311917.0</v>
      </c>
      <c r="B3150" s="61" t="s">
        <v>531</v>
      </c>
    </row>
    <row r="3151" ht="15.75" customHeight="1">
      <c r="A3151" s="146">
        <v>316708.0</v>
      </c>
      <c r="B3151" s="61" t="s">
        <v>531</v>
      </c>
    </row>
    <row r="3152" ht="15.75" customHeight="1">
      <c r="A3152" s="146">
        <v>315521.0</v>
      </c>
      <c r="B3152" s="61" t="s">
        <v>531</v>
      </c>
    </row>
    <row r="3153" ht="15.75" customHeight="1">
      <c r="A3153" s="146">
        <v>315491.0</v>
      </c>
      <c r="B3153" s="61" t="s">
        <v>531</v>
      </c>
    </row>
    <row r="3154" ht="15.75" customHeight="1">
      <c r="A3154" s="146">
        <v>317709.0</v>
      </c>
      <c r="B3154" s="61" t="s">
        <v>531</v>
      </c>
    </row>
    <row r="3155" ht="15.75" customHeight="1">
      <c r="A3155" s="146">
        <v>314508.0</v>
      </c>
      <c r="B3155" s="61" t="s">
        <v>543</v>
      </c>
    </row>
    <row r="3156" ht="15.75" customHeight="1">
      <c r="A3156" s="146">
        <v>314470.0</v>
      </c>
      <c r="B3156" s="61" t="s">
        <v>531</v>
      </c>
    </row>
    <row r="3157" ht="15.75" customHeight="1">
      <c r="A3157" s="146">
        <v>315864.0</v>
      </c>
      <c r="B3157" s="61" t="s">
        <v>543</v>
      </c>
    </row>
    <row r="3158" ht="15.75" customHeight="1">
      <c r="A3158" s="146">
        <v>317120.0</v>
      </c>
      <c r="B3158" s="61" t="s">
        <v>531</v>
      </c>
    </row>
    <row r="3159" ht="15.75" customHeight="1">
      <c r="A3159" s="146">
        <v>317225.0</v>
      </c>
      <c r="B3159" s="61" t="s">
        <v>531</v>
      </c>
    </row>
    <row r="3160" ht="15.75" customHeight="1">
      <c r="A3160" s="146">
        <v>315093.0</v>
      </c>
      <c r="B3160" s="61" t="s">
        <v>531</v>
      </c>
    </row>
    <row r="3161" ht="15.75" customHeight="1">
      <c r="A3161" s="146">
        <v>314681.0</v>
      </c>
      <c r="B3161" s="61" t="s">
        <v>511</v>
      </c>
    </row>
    <row r="3162" ht="15.75" customHeight="1">
      <c r="A3162" s="146">
        <v>316806.0</v>
      </c>
      <c r="B3162" s="61" t="s">
        <v>531</v>
      </c>
    </row>
    <row r="3163" ht="15.75" customHeight="1">
      <c r="A3163" s="146">
        <v>314994.0</v>
      </c>
      <c r="B3163" s="61" t="s">
        <v>531</v>
      </c>
    </row>
    <row r="3164" ht="15.75" customHeight="1">
      <c r="A3164" s="146">
        <v>314372.0</v>
      </c>
      <c r="B3164" s="61" t="s">
        <v>531</v>
      </c>
    </row>
    <row r="3165" ht="15.75" customHeight="1">
      <c r="A3165" s="146">
        <v>315086.0</v>
      </c>
      <c r="B3165" s="61" t="s">
        <v>531</v>
      </c>
    </row>
    <row r="3166" ht="15.75" customHeight="1">
      <c r="A3166" s="146">
        <v>317254.0</v>
      </c>
      <c r="B3166" s="61" t="s">
        <v>531</v>
      </c>
    </row>
    <row r="3167" ht="15.75" customHeight="1">
      <c r="A3167" s="146">
        <v>315990.0</v>
      </c>
      <c r="B3167" s="61" t="s">
        <v>531</v>
      </c>
    </row>
    <row r="3168" ht="15.75" customHeight="1">
      <c r="A3168" s="146">
        <v>317090.0</v>
      </c>
      <c r="B3168" s="61" t="s">
        <v>543</v>
      </c>
    </row>
    <row r="3169" ht="15.75" customHeight="1">
      <c r="A3169" s="146">
        <v>315179.0</v>
      </c>
      <c r="B3169" s="61" t="s">
        <v>531</v>
      </c>
    </row>
    <row r="3170" ht="15.75" customHeight="1">
      <c r="A3170" s="146">
        <v>315867.0</v>
      </c>
      <c r="B3170" s="61" t="s">
        <v>543</v>
      </c>
    </row>
    <row r="3171" ht="15.75" customHeight="1">
      <c r="A3171" s="146">
        <v>317133.0</v>
      </c>
      <c r="B3171" s="61" t="s">
        <v>531</v>
      </c>
    </row>
    <row r="3172" ht="15.75" customHeight="1">
      <c r="A3172" s="146">
        <v>314545.0</v>
      </c>
      <c r="B3172" s="61" t="s">
        <v>511</v>
      </c>
    </row>
    <row r="3173" ht="15.75" customHeight="1">
      <c r="A3173" s="146">
        <v>316773.0</v>
      </c>
      <c r="B3173" s="61" t="s">
        <v>531</v>
      </c>
    </row>
    <row r="3174" ht="15.75" customHeight="1">
      <c r="A3174" s="146">
        <v>317674.0</v>
      </c>
      <c r="B3174" s="61" t="s">
        <v>543</v>
      </c>
    </row>
    <row r="3175" ht="15.75" customHeight="1">
      <c r="A3175" s="146">
        <v>314466.0</v>
      </c>
      <c r="B3175" s="61" t="s">
        <v>534</v>
      </c>
    </row>
    <row r="3176" ht="15.75" customHeight="1">
      <c r="A3176" s="146">
        <v>315112.0</v>
      </c>
      <c r="B3176" s="61" t="s">
        <v>531</v>
      </c>
    </row>
    <row r="3177" ht="15.75" customHeight="1">
      <c r="A3177" s="146">
        <v>316723.0</v>
      </c>
      <c r="B3177" s="61" t="s">
        <v>531</v>
      </c>
    </row>
    <row r="3178" ht="15.75" customHeight="1">
      <c r="A3178" s="146">
        <v>314385.0</v>
      </c>
      <c r="B3178" s="61" t="s">
        <v>531</v>
      </c>
    </row>
    <row r="3179" ht="15.75" customHeight="1">
      <c r="A3179" s="146">
        <v>315528.0</v>
      </c>
      <c r="B3179" s="61" t="s">
        <v>534</v>
      </c>
    </row>
    <row r="3180" ht="15.75" customHeight="1">
      <c r="A3180" s="146">
        <v>316881.0</v>
      </c>
      <c r="B3180" s="61" t="s">
        <v>531</v>
      </c>
    </row>
    <row r="3181" ht="15.75" customHeight="1">
      <c r="A3181" s="146">
        <v>314656.0</v>
      </c>
      <c r="B3181" s="61" t="s">
        <v>531</v>
      </c>
    </row>
    <row r="3182" ht="15.75" customHeight="1">
      <c r="A3182" s="146">
        <v>316368.0</v>
      </c>
      <c r="B3182" s="61" t="s">
        <v>511</v>
      </c>
    </row>
    <row r="3183" ht="15.75" customHeight="1">
      <c r="A3183" s="146">
        <v>317206.0</v>
      </c>
      <c r="B3183" s="61" t="s">
        <v>531</v>
      </c>
    </row>
    <row r="3184" ht="15.75" customHeight="1">
      <c r="A3184" s="146">
        <v>317687.0</v>
      </c>
      <c r="B3184" s="61" t="s">
        <v>531</v>
      </c>
    </row>
    <row r="3185" ht="15.75" customHeight="1">
      <c r="A3185" s="146">
        <v>312696.0</v>
      </c>
      <c r="B3185" s="61" t="s">
        <v>531</v>
      </c>
    </row>
    <row r="3186" ht="15.75" customHeight="1">
      <c r="A3186" s="146">
        <v>316517.0</v>
      </c>
      <c r="B3186" s="61" t="s">
        <v>531</v>
      </c>
    </row>
    <row r="3187" ht="15.75" customHeight="1">
      <c r="A3187" s="146">
        <v>314268.0</v>
      </c>
      <c r="B3187" s="61" t="s">
        <v>531</v>
      </c>
    </row>
    <row r="3188" ht="15.75" customHeight="1">
      <c r="A3188" s="146">
        <v>315108.0</v>
      </c>
      <c r="B3188" s="61" t="s">
        <v>511</v>
      </c>
    </row>
    <row r="3189" ht="15.75" customHeight="1">
      <c r="A3189" s="146">
        <v>317422.0</v>
      </c>
      <c r="B3189" s="61" t="s">
        <v>531</v>
      </c>
    </row>
    <row r="3190" ht="15.75" customHeight="1">
      <c r="A3190" s="146">
        <v>315639.0</v>
      </c>
      <c r="B3190" s="61" t="s">
        <v>531</v>
      </c>
    </row>
    <row r="3191" ht="15.75" customHeight="1">
      <c r="A3191" s="146">
        <v>314272.0</v>
      </c>
      <c r="B3191" s="61" t="s">
        <v>531</v>
      </c>
    </row>
    <row r="3192" ht="15.75" customHeight="1">
      <c r="A3192" s="146">
        <v>314665.0</v>
      </c>
      <c r="B3192" s="61" t="s">
        <v>511</v>
      </c>
    </row>
    <row r="3193" ht="15.75" customHeight="1">
      <c r="A3193" s="146">
        <v>316297.0</v>
      </c>
      <c r="B3193" s="61" t="s">
        <v>531</v>
      </c>
    </row>
    <row r="3194" ht="15.75" customHeight="1">
      <c r="A3194" s="146">
        <v>315220.0</v>
      </c>
      <c r="B3194" s="61" t="s">
        <v>543</v>
      </c>
    </row>
    <row r="3195" ht="15.75" customHeight="1">
      <c r="A3195" s="146">
        <v>316663.0</v>
      </c>
      <c r="B3195" s="61" t="s">
        <v>531</v>
      </c>
    </row>
    <row r="3196" ht="15.75" customHeight="1">
      <c r="A3196" s="146">
        <v>315805.0</v>
      </c>
      <c r="B3196" s="61" t="s">
        <v>531</v>
      </c>
    </row>
    <row r="3197" ht="15.75" customHeight="1">
      <c r="A3197" s="146">
        <v>317204.0</v>
      </c>
      <c r="B3197" s="61" t="s">
        <v>531</v>
      </c>
    </row>
    <row r="3198" ht="15.75" customHeight="1">
      <c r="A3198" s="146">
        <v>317361.0</v>
      </c>
      <c r="B3198" s="61" t="s">
        <v>511</v>
      </c>
    </row>
    <row r="3199" ht="15.75" customHeight="1">
      <c r="A3199" s="146">
        <v>315549.0</v>
      </c>
      <c r="B3199" s="61" t="s">
        <v>531</v>
      </c>
    </row>
    <row r="3200" ht="15.75" customHeight="1">
      <c r="A3200" s="146">
        <v>315462.0</v>
      </c>
      <c r="B3200" s="61" t="s">
        <v>531</v>
      </c>
    </row>
    <row r="3201" ht="15.75" customHeight="1">
      <c r="A3201" s="146">
        <v>317672.0</v>
      </c>
      <c r="B3201" s="61" t="s">
        <v>534</v>
      </c>
    </row>
    <row r="3202" ht="15.75" customHeight="1">
      <c r="A3202" s="146">
        <v>316231.0</v>
      </c>
      <c r="B3202" s="61" t="s">
        <v>509</v>
      </c>
    </row>
    <row r="3203" ht="15.75" customHeight="1">
      <c r="A3203" s="146">
        <v>316869.0</v>
      </c>
      <c r="B3203" s="61" t="s">
        <v>531</v>
      </c>
    </row>
    <row r="3204" ht="15.75" customHeight="1">
      <c r="A3204" s="146">
        <v>315939.0</v>
      </c>
      <c r="B3204" s="61" t="s">
        <v>531</v>
      </c>
    </row>
    <row r="3205" ht="15.75" customHeight="1">
      <c r="A3205" s="146">
        <v>313379.0</v>
      </c>
      <c r="B3205" s="61" t="s">
        <v>531</v>
      </c>
    </row>
    <row r="3206" ht="15.75" customHeight="1">
      <c r="A3206" s="146">
        <v>315109.0</v>
      </c>
      <c r="B3206" s="61" t="s">
        <v>531</v>
      </c>
    </row>
    <row r="3207" ht="15.75" customHeight="1">
      <c r="A3207" s="146">
        <v>317092.0</v>
      </c>
      <c r="B3207" s="61" t="s">
        <v>531</v>
      </c>
    </row>
    <row r="3208" ht="15.75" customHeight="1">
      <c r="A3208" s="146">
        <v>315588.0</v>
      </c>
      <c r="B3208" s="61" t="s">
        <v>531</v>
      </c>
    </row>
    <row r="3209" ht="15.75" customHeight="1">
      <c r="A3209" s="146">
        <v>314695.0</v>
      </c>
      <c r="B3209" s="61" t="s">
        <v>531</v>
      </c>
    </row>
    <row r="3210" ht="15.75" customHeight="1">
      <c r="A3210" s="146">
        <v>317209.0</v>
      </c>
      <c r="B3210" s="61" t="s">
        <v>511</v>
      </c>
    </row>
    <row r="3211" ht="15.75" customHeight="1">
      <c r="A3211" s="146">
        <v>317239.0</v>
      </c>
      <c r="B3211" s="61" t="s">
        <v>531</v>
      </c>
    </row>
    <row r="3212" ht="15.75" customHeight="1">
      <c r="A3212" s="146">
        <v>314855.0</v>
      </c>
      <c r="B3212" s="61" t="s">
        <v>531</v>
      </c>
    </row>
    <row r="3213" ht="15.75" customHeight="1">
      <c r="A3213" s="146">
        <v>317144.0</v>
      </c>
      <c r="B3213" s="61" t="s">
        <v>531</v>
      </c>
    </row>
    <row r="3214" ht="15.75" customHeight="1">
      <c r="A3214" s="146">
        <v>314799.0</v>
      </c>
      <c r="B3214" s="61" t="s">
        <v>531</v>
      </c>
    </row>
    <row r="3215" ht="15.75" customHeight="1">
      <c r="A3215" s="146">
        <v>312751.0</v>
      </c>
      <c r="B3215" s="61" t="s">
        <v>531</v>
      </c>
    </row>
    <row r="3216" ht="15.75" customHeight="1">
      <c r="A3216" s="146">
        <v>316157.0</v>
      </c>
      <c r="B3216" s="61" t="s">
        <v>531</v>
      </c>
    </row>
    <row r="3217" ht="15.75" customHeight="1">
      <c r="A3217" s="146">
        <v>315184.0</v>
      </c>
      <c r="B3217" s="61" t="s">
        <v>531</v>
      </c>
    </row>
    <row r="3218" ht="15.75" customHeight="1">
      <c r="A3218" s="146">
        <v>314688.0</v>
      </c>
      <c r="B3218" s="61" t="s">
        <v>531</v>
      </c>
    </row>
    <row r="3219" ht="15.75" customHeight="1">
      <c r="A3219" s="146">
        <v>317103.0</v>
      </c>
      <c r="B3219" s="61" t="s">
        <v>543</v>
      </c>
    </row>
    <row r="3220" ht="15.75" customHeight="1">
      <c r="A3220" s="146">
        <v>317228.0</v>
      </c>
      <c r="B3220" s="61" t="s">
        <v>531</v>
      </c>
    </row>
    <row r="3221" ht="15.75" customHeight="1">
      <c r="A3221" s="146">
        <v>316064.0</v>
      </c>
      <c r="B3221" s="61" t="s">
        <v>543</v>
      </c>
    </row>
    <row r="3222" ht="15.75" customHeight="1">
      <c r="A3222" s="146">
        <v>316475.0</v>
      </c>
      <c r="B3222" s="61" t="s">
        <v>531</v>
      </c>
    </row>
    <row r="3223" ht="15.75" customHeight="1">
      <c r="A3223" s="146">
        <v>312746.0</v>
      </c>
      <c r="B3223" s="61" t="s">
        <v>531</v>
      </c>
    </row>
    <row r="3224" ht="15.75" customHeight="1">
      <c r="A3224" s="146">
        <v>317195.0</v>
      </c>
      <c r="B3224" s="61" t="s">
        <v>531</v>
      </c>
    </row>
    <row r="3225" ht="15.75" customHeight="1">
      <c r="A3225" s="146">
        <v>317432.0</v>
      </c>
      <c r="B3225" s="61" t="s">
        <v>531</v>
      </c>
    </row>
    <row r="3226" ht="15.75" customHeight="1">
      <c r="A3226" s="146">
        <v>317389.0</v>
      </c>
      <c r="B3226" s="61" t="s">
        <v>531</v>
      </c>
    </row>
    <row r="3227" ht="15.75" customHeight="1">
      <c r="A3227" s="146">
        <v>309846.0</v>
      </c>
      <c r="B3227" s="61" t="s">
        <v>531</v>
      </c>
    </row>
    <row r="3228" ht="15.75" customHeight="1">
      <c r="A3228" s="146">
        <v>307370.0</v>
      </c>
      <c r="B3228" s="61" t="s">
        <v>531</v>
      </c>
    </row>
    <row r="3229" ht="15.75" customHeight="1">
      <c r="A3229" s="146">
        <v>306164.0</v>
      </c>
      <c r="B3229" s="61" t="s">
        <v>511</v>
      </c>
    </row>
    <row r="3230" ht="15.75" customHeight="1">
      <c r="A3230" s="146">
        <v>307397.0</v>
      </c>
      <c r="B3230" s="61" t="s">
        <v>538</v>
      </c>
    </row>
    <row r="3231" ht="15.75" customHeight="1">
      <c r="A3231" s="146">
        <v>307391.0</v>
      </c>
      <c r="B3231" s="61" t="s">
        <v>538</v>
      </c>
    </row>
    <row r="3232" ht="15.75" customHeight="1">
      <c r="A3232" s="146">
        <v>308748.0</v>
      </c>
      <c r="B3232" s="61" t="s">
        <v>538</v>
      </c>
    </row>
    <row r="3233" ht="15.75" customHeight="1">
      <c r="A3233" s="146">
        <v>315976.0</v>
      </c>
      <c r="B3233" s="61" t="s">
        <v>538</v>
      </c>
    </row>
    <row r="3234" ht="15.75" customHeight="1">
      <c r="A3234" s="146">
        <v>316985.0</v>
      </c>
      <c r="B3234" s="61" t="s">
        <v>531</v>
      </c>
    </row>
    <row r="3235" ht="15.75" customHeight="1">
      <c r="A3235" s="146">
        <v>317533.0</v>
      </c>
      <c r="B3235" s="61" t="s">
        <v>534</v>
      </c>
    </row>
    <row r="3236" ht="15.75" customHeight="1">
      <c r="A3236" s="146">
        <v>316336.0</v>
      </c>
      <c r="B3236" s="61" t="s">
        <v>531</v>
      </c>
    </row>
    <row r="3237" ht="15.75" customHeight="1">
      <c r="A3237" s="146">
        <v>316783.0</v>
      </c>
      <c r="B3237" s="61" t="s">
        <v>531</v>
      </c>
    </row>
    <row r="3238" ht="15.75" customHeight="1">
      <c r="A3238" s="146">
        <v>315578.0</v>
      </c>
      <c r="B3238" s="61" t="s">
        <v>532</v>
      </c>
    </row>
    <row r="3239" ht="15.75" customHeight="1">
      <c r="A3239" s="146">
        <v>317002.0</v>
      </c>
      <c r="B3239" s="61" t="s">
        <v>531</v>
      </c>
    </row>
    <row r="3240" ht="15.75" customHeight="1">
      <c r="A3240" s="146">
        <v>316644.0</v>
      </c>
      <c r="B3240" s="61" t="s">
        <v>531</v>
      </c>
    </row>
    <row r="3241" ht="15.75" customHeight="1">
      <c r="A3241" s="146">
        <v>316698.0</v>
      </c>
      <c r="B3241" s="61" t="s">
        <v>543</v>
      </c>
    </row>
    <row r="3242" ht="15.75" customHeight="1">
      <c r="A3242" s="146">
        <v>315331.0</v>
      </c>
      <c r="B3242" s="61" t="s">
        <v>509</v>
      </c>
    </row>
    <row r="3243" ht="15.75" customHeight="1">
      <c r="A3243" s="146">
        <v>316415.0</v>
      </c>
      <c r="B3243" s="61" t="s">
        <v>531</v>
      </c>
    </row>
    <row r="3244" ht="15.75" customHeight="1">
      <c r="A3244" s="146">
        <v>315674.0</v>
      </c>
      <c r="B3244" s="61" t="s">
        <v>511</v>
      </c>
    </row>
    <row r="3245" ht="15.75" customHeight="1">
      <c r="A3245" s="146">
        <v>317513.0</v>
      </c>
      <c r="B3245" s="61" t="s">
        <v>531</v>
      </c>
    </row>
    <row r="3246" ht="15.75" customHeight="1">
      <c r="A3246" s="146">
        <v>316556.0</v>
      </c>
      <c r="B3246" s="61" t="s">
        <v>531</v>
      </c>
    </row>
    <row r="3247" ht="15.75" customHeight="1">
      <c r="A3247" s="146">
        <v>317136.0</v>
      </c>
      <c r="B3247" s="61" t="s">
        <v>531</v>
      </c>
    </row>
    <row r="3248" ht="15.75" customHeight="1">
      <c r="A3248" s="146">
        <v>316023.0</v>
      </c>
      <c r="B3248" s="61" t="s">
        <v>531</v>
      </c>
    </row>
    <row r="3249" ht="15.75" customHeight="1">
      <c r="A3249" s="146">
        <v>317308.0</v>
      </c>
      <c r="B3249" s="61" t="s">
        <v>531</v>
      </c>
    </row>
    <row r="3250" ht="15.75" customHeight="1">
      <c r="A3250" s="146">
        <v>317078.0</v>
      </c>
      <c r="B3250" s="61" t="s">
        <v>531</v>
      </c>
    </row>
    <row r="3251" ht="15.75" customHeight="1">
      <c r="A3251" s="146">
        <v>316453.0</v>
      </c>
      <c r="B3251" s="61" t="s">
        <v>531</v>
      </c>
    </row>
    <row r="3252" ht="15.75" customHeight="1">
      <c r="A3252" s="146">
        <v>317026.0</v>
      </c>
      <c r="B3252" s="61" t="s">
        <v>509</v>
      </c>
    </row>
    <row r="3253" ht="15.75" customHeight="1">
      <c r="A3253" s="146">
        <v>317681.0</v>
      </c>
      <c r="B3253" s="61" t="s">
        <v>543</v>
      </c>
    </row>
    <row r="3254" ht="15.75" customHeight="1">
      <c r="A3254" s="146">
        <v>316775.0</v>
      </c>
      <c r="B3254" s="61" t="s">
        <v>531</v>
      </c>
    </row>
    <row r="3255" ht="15.75" customHeight="1">
      <c r="A3255" s="146">
        <v>317496.0</v>
      </c>
      <c r="B3255" s="61" t="s">
        <v>531</v>
      </c>
    </row>
    <row r="3256" ht="15.75" customHeight="1">
      <c r="A3256" s="146">
        <v>316224.0</v>
      </c>
      <c r="B3256" s="61" t="s">
        <v>543</v>
      </c>
    </row>
    <row r="3257" ht="15.75" customHeight="1">
      <c r="A3257" s="146">
        <v>316712.0</v>
      </c>
      <c r="B3257" s="61" t="s">
        <v>511</v>
      </c>
    </row>
    <row r="3258" ht="15.75" customHeight="1">
      <c r="A3258" s="146">
        <v>316904.0</v>
      </c>
      <c r="B3258" s="61" t="s">
        <v>531</v>
      </c>
    </row>
    <row r="3259" ht="15.75" customHeight="1">
      <c r="A3259" s="146">
        <v>316118.0</v>
      </c>
      <c r="B3259" s="61" t="s">
        <v>531</v>
      </c>
    </row>
    <row r="3260" ht="15.75" customHeight="1">
      <c r="A3260" s="146">
        <v>317682.0</v>
      </c>
      <c r="B3260" s="61" t="s">
        <v>531</v>
      </c>
    </row>
    <row r="3261" ht="15.75" customHeight="1">
      <c r="A3261" s="146">
        <v>317179.0</v>
      </c>
      <c r="B3261" s="61" t="s">
        <v>531</v>
      </c>
    </row>
    <row r="3262" ht="15.75" customHeight="1">
      <c r="A3262" s="146">
        <v>317437.0</v>
      </c>
      <c r="B3262" s="61" t="s">
        <v>538</v>
      </c>
    </row>
    <row r="3263" ht="15.75" customHeight="1">
      <c r="A3263" s="146">
        <v>313959.0</v>
      </c>
      <c r="B3263" s="61" t="s">
        <v>538</v>
      </c>
    </row>
    <row r="3264" ht="15.75" customHeight="1">
      <c r="A3264" s="146">
        <v>200319.0</v>
      </c>
      <c r="B3264" s="61" t="s">
        <v>509</v>
      </c>
    </row>
    <row r="3265" ht="15.75" customHeight="1">
      <c r="A3265" s="146">
        <v>313487.0</v>
      </c>
      <c r="B3265" s="61" t="s">
        <v>538</v>
      </c>
    </row>
    <row r="3266" ht="15.75" customHeight="1">
      <c r="A3266" s="146">
        <v>317409.0</v>
      </c>
      <c r="B3266" s="61" t="s">
        <v>543</v>
      </c>
    </row>
    <row r="3267" ht="15.75" customHeight="1">
      <c r="A3267" s="146">
        <v>888888.0</v>
      </c>
      <c r="B3267" s="61" t="s">
        <v>509</v>
      </c>
    </row>
    <row r="3268" ht="15.75" customHeight="1">
      <c r="A3268" s="146">
        <v>267758.0</v>
      </c>
      <c r="B3268" s="61" t="s">
        <v>534</v>
      </c>
    </row>
    <row r="3269" ht="15.75" customHeight="1">
      <c r="A3269" s="146">
        <v>244725.0</v>
      </c>
      <c r="B3269" s="61" t="s">
        <v>531</v>
      </c>
    </row>
    <row r="3270" ht="15.75" customHeight="1">
      <c r="A3270" s="146">
        <v>223418.0</v>
      </c>
      <c r="B3270" s="61" t="s">
        <v>534</v>
      </c>
    </row>
    <row r="3271" ht="15.75" customHeight="1">
      <c r="A3271" s="146">
        <v>238646.0</v>
      </c>
      <c r="B3271" s="61" t="s">
        <v>509</v>
      </c>
    </row>
    <row r="3272" ht="15.75" customHeight="1">
      <c r="A3272" s="146">
        <v>226910.0</v>
      </c>
      <c r="B3272" s="61" t="s">
        <v>534</v>
      </c>
    </row>
    <row r="3273" ht="15.75" customHeight="1">
      <c r="A3273" s="146">
        <v>211016.0</v>
      </c>
      <c r="B3273" s="61" t="s">
        <v>534</v>
      </c>
    </row>
    <row r="3274" ht="15.75" customHeight="1">
      <c r="A3274" s="146">
        <v>240124.0</v>
      </c>
      <c r="B3274" s="61" t="s">
        <v>531</v>
      </c>
    </row>
    <row r="3275" ht="15.75" customHeight="1">
      <c r="A3275" s="146">
        <v>271687.0</v>
      </c>
      <c r="B3275" s="61" t="s">
        <v>509</v>
      </c>
    </row>
    <row r="3276" ht="15.75" customHeight="1">
      <c r="A3276" s="65" t="s">
        <v>862</v>
      </c>
      <c r="B3276" s="61" t="s">
        <v>531</v>
      </c>
    </row>
    <row r="3277" ht="15.75" customHeight="1">
      <c r="A3277" s="65" t="s">
        <v>863</v>
      </c>
      <c r="B3277" s="61" t="s">
        <v>531</v>
      </c>
    </row>
    <row r="3278" ht="15.75" customHeight="1">
      <c r="A3278" s="65" t="s">
        <v>864</v>
      </c>
      <c r="B3278" s="61" t="s">
        <v>511</v>
      </c>
    </row>
    <row r="3279" ht="15.75" customHeight="1">
      <c r="A3279" s="146">
        <v>209169.0</v>
      </c>
      <c r="B3279" s="61" t="s">
        <v>509</v>
      </c>
    </row>
    <row r="3280" ht="15.75" customHeight="1">
      <c r="A3280" s="146">
        <v>244736.0</v>
      </c>
      <c r="B3280" s="61" t="s">
        <v>509</v>
      </c>
    </row>
    <row r="3281" ht="15.75" customHeight="1">
      <c r="A3281" s="146">
        <v>203258.0</v>
      </c>
      <c r="B3281" s="61" t="s">
        <v>509</v>
      </c>
    </row>
    <row r="3282" ht="15.75" customHeight="1">
      <c r="A3282" s="146">
        <v>767676.0</v>
      </c>
      <c r="B3282" s="61" t="s">
        <v>761</v>
      </c>
    </row>
    <row r="3283" ht="15.75" customHeight="1">
      <c r="A3283" s="146">
        <v>230719.0</v>
      </c>
      <c r="B3283" s="61" t="s">
        <v>509</v>
      </c>
    </row>
    <row r="3284" ht="15.75" customHeight="1">
      <c r="A3284" s="146">
        <v>318456.0</v>
      </c>
      <c r="B3284" s="61" t="s">
        <v>531</v>
      </c>
    </row>
    <row r="3285" ht="15.75" customHeight="1">
      <c r="A3285" s="65" t="s">
        <v>865</v>
      </c>
      <c r="B3285" s="61" t="s">
        <v>538</v>
      </c>
    </row>
    <row r="3286" ht="15.75" customHeight="1">
      <c r="A3286" s="65" t="s">
        <v>866</v>
      </c>
      <c r="B3286" s="61" t="s">
        <v>538</v>
      </c>
    </row>
    <row r="3287" ht="15.75" customHeight="1">
      <c r="A3287" s="65" t="s">
        <v>867</v>
      </c>
      <c r="B3287" s="61" t="s">
        <v>538</v>
      </c>
    </row>
    <row r="3288" ht="15.75" customHeight="1">
      <c r="A3288" s="65" t="s">
        <v>868</v>
      </c>
      <c r="B3288" s="61" t="s">
        <v>538</v>
      </c>
    </row>
    <row r="3289" ht="15.75" customHeight="1">
      <c r="A3289" s="65" t="s">
        <v>869</v>
      </c>
      <c r="B3289" s="61" t="s">
        <v>538</v>
      </c>
    </row>
    <row r="3290" ht="15.75" customHeight="1">
      <c r="A3290" s="65" t="s">
        <v>870</v>
      </c>
      <c r="B3290" s="61" t="s">
        <v>538</v>
      </c>
    </row>
    <row r="3291" ht="15.75" customHeight="1">
      <c r="A3291" s="65" t="s">
        <v>871</v>
      </c>
      <c r="B3291" s="61" t="s">
        <v>538</v>
      </c>
    </row>
    <row r="3292" ht="15.75" customHeight="1">
      <c r="A3292" s="65" t="s">
        <v>872</v>
      </c>
      <c r="B3292" s="61" t="s">
        <v>538</v>
      </c>
    </row>
    <row r="3293" ht="15.75" customHeight="1">
      <c r="A3293" s="65" t="s">
        <v>873</v>
      </c>
      <c r="B3293" s="61" t="s">
        <v>538</v>
      </c>
    </row>
    <row r="3294" ht="15.75" customHeight="1">
      <c r="A3294" s="65" t="s">
        <v>874</v>
      </c>
      <c r="B3294" s="61" t="s">
        <v>538</v>
      </c>
    </row>
    <row r="3295" ht="15.75" customHeight="1">
      <c r="A3295" s="65" t="s">
        <v>875</v>
      </c>
      <c r="B3295" s="61" t="s">
        <v>538</v>
      </c>
    </row>
    <row r="3296" ht="15.75" customHeight="1">
      <c r="A3296" s="146">
        <v>319588.0</v>
      </c>
      <c r="B3296" s="61" t="s">
        <v>511</v>
      </c>
    </row>
    <row r="3297" ht="15.75" customHeight="1">
      <c r="A3297" s="146">
        <v>223344.0</v>
      </c>
      <c r="B3297" s="61" t="s">
        <v>509</v>
      </c>
    </row>
    <row r="3298" ht="15.75" customHeight="1">
      <c r="A3298" s="65" t="s">
        <v>876</v>
      </c>
      <c r="B3298" s="61" t="s">
        <v>509</v>
      </c>
    </row>
    <row r="3299" ht="15.75" customHeight="1">
      <c r="A3299" s="65" t="s">
        <v>877</v>
      </c>
      <c r="B3299" s="61" t="s">
        <v>509</v>
      </c>
    </row>
    <row r="3300" ht="15.75" customHeight="1">
      <c r="A3300" s="65" t="s">
        <v>878</v>
      </c>
      <c r="B3300" s="61" t="s">
        <v>531</v>
      </c>
    </row>
    <row r="3301" ht="15.75" customHeight="1">
      <c r="A3301" s="65" t="s">
        <v>879</v>
      </c>
      <c r="B3301" s="61" t="s">
        <v>531</v>
      </c>
    </row>
    <row r="3302" ht="15.75" customHeight="1">
      <c r="A3302" s="65" t="s">
        <v>880</v>
      </c>
      <c r="B3302" s="61" t="s">
        <v>538</v>
      </c>
    </row>
    <row r="3303" ht="15.75" customHeight="1">
      <c r="A3303" s="65" t="s">
        <v>881</v>
      </c>
      <c r="B3303" s="61" t="s">
        <v>509</v>
      </c>
    </row>
    <row r="3304" ht="15.75" customHeight="1">
      <c r="A3304" s="65" t="s">
        <v>882</v>
      </c>
      <c r="B3304" s="61" t="s">
        <v>538</v>
      </c>
    </row>
    <row r="3305" ht="15.75" customHeight="1">
      <c r="A3305" s="65" t="s">
        <v>883</v>
      </c>
      <c r="B3305" s="61" t="s">
        <v>538</v>
      </c>
    </row>
    <row r="3306" ht="15.75" customHeight="1">
      <c r="A3306" s="65" t="s">
        <v>884</v>
      </c>
      <c r="B3306" s="61" t="s">
        <v>538</v>
      </c>
    </row>
    <row r="3307" ht="15.75" customHeight="1">
      <c r="A3307" s="65" t="s">
        <v>885</v>
      </c>
      <c r="B3307" s="61" t="s">
        <v>538</v>
      </c>
    </row>
    <row r="3308" ht="15.75" customHeight="1">
      <c r="A3308" s="65" t="s">
        <v>886</v>
      </c>
      <c r="B3308" s="61" t="s">
        <v>511</v>
      </c>
    </row>
    <row r="3309" ht="15.75" customHeight="1">
      <c r="A3309" s="65" t="s">
        <v>887</v>
      </c>
      <c r="B3309" s="61" t="s">
        <v>511</v>
      </c>
    </row>
    <row r="3310" ht="15.75" customHeight="1">
      <c r="A3310" s="146">
        <v>298192.0</v>
      </c>
      <c r="B3310" s="61" t="s">
        <v>531</v>
      </c>
    </row>
    <row r="3311" ht="15.75" customHeight="1">
      <c r="A3311" s="65" t="s">
        <v>888</v>
      </c>
      <c r="B3311" s="61" t="s">
        <v>531</v>
      </c>
    </row>
    <row r="3312" ht="15.75" customHeight="1">
      <c r="A3312" s="65" t="s">
        <v>889</v>
      </c>
      <c r="B3312" s="61" t="s">
        <v>531</v>
      </c>
    </row>
    <row r="3313" ht="15.75" customHeight="1">
      <c r="A3313" s="65" t="s">
        <v>890</v>
      </c>
      <c r="B3313" s="61" t="s">
        <v>531</v>
      </c>
    </row>
    <row r="3314" ht="15.75" customHeight="1">
      <c r="A3314" s="65" t="s">
        <v>891</v>
      </c>
      <c r="B3314" s="61" t="s">
        <v>531</v>
      </c>
    </row>
    <row r="3315" ht="15.75" customHeight="1">
      <c r="A3315" s="65" t="s">
        <v>892</v>
      </c>
      <c r="B3315" s="61" t="s">
        <v>531</v>
      </c>
    </row>
    <row r="3316" ht="15.75" customHeight="1">
      <c r="A3316" s="65" t="s">
        <v>893</v>
      </c>
      <c r="B3316" s="61" t="s">
        <v>531</v>
      </c>
    </row>
    <row r="3317" ht="15.75" customHeight="1">
      <c r="A3317" s="65" t="s">
        <v>894</v>
      </c>
      <c r="B3317" s="61" t="s">
        <v>531</v>
      </c>
    </row>
    <row r="3318" ht="15.75" customHeight="1">
      <c r="A3318" s="65" t="s">
        <v>895</v>
      </c>
      <c r="B3318" s="61" t="s">
        <v>531</v>
      </c>
    </row>
    <row r="3319" ht="15.75" customHeight="1">
      <c r="A3319" s="65" t="s">
        <v>896</v>
      </c>
      <c r="B3319" s="61" t="s">
        <v>509</v>
      </c>
    </row>
    <row r="3320" ht="15.75" customHeight="1">
      <c r="A3320" s="65" t="s">
        <v>897</v>
      </c>
      <c r="B3320" s="61" t="s">
        <v>531</v>
      </c>
    </row>
    <row r="3321" ht="15.75" customHeight="1">
      <c r="A3321" s="65" t="s">
        <v>898</v>
      </c>
      <c r="B3321" s="61" t="s">
        <v>531</v>
      </c>
    </row>
    <row r="3322" ht="15.75" customHeight="1">
      <c r="A3322" s="65" t="s">
        <v>899</v>
      </c>
      <c r="B3322" s="61" t="s">
        <v>509</v>
      </c>
    </row>
    <row r="3323" ht="15.75" customHeight="1">
      <c r="A3323" s="146">
        <v>312991.0</v>
      </c>
      <c r="B3323" s="61" t="s">
        <v>531</v>
      </c>
    </row>
    <row r="3324" ht="15.75" customHeight="1">
      <c r="A3324" s="146">
        <v>311055.0</v>
      </c>
      <c r="B3324" s="61" t="s">
        <v>543</v>
      </c>
    </row>
    <row r="3325" ht="15.75" customHeight="1">
      <c r="A3325" s="146">
        <v>312992.0</v>
      </c>
      <c r="B3325" s="61" t="s">
        <v>531</v>
      </c>
    </row>
    <row r="3326" ht="15.75" customHeight="1">
      <c r="A3326" s="146">
        <v>318756.0</v>
      </c>
      <c r="B3326" s="61" t="s">
        <v>543</v>
      </c>
    </row>
    <row r="3327" ht="15.75" customHeight="1">
      <c r="A3327" s="146">
        <v>249665.0</v>
      </c>
      <c r="B3327" s="61" t="s">
        <v>509</v>
      </c>
    </row>
    <row r="3328" ht="15.75" customHeight="1">
      <c r="A3328" s="146">
        <v>274464.0</v>
      </c>
      <c r="B3328" s="61" t="s">
        <v>511</v>
      </c>
    </row>
    <row r="3329" ht="15.75" customHeight="1">
      <c r="A3329" s="146">
        <v>274760.0</v>
      </c>
      <c r="B3329" s="61" t="s">
        <v>511</v>
      </c>
    </row>
    <row r="3330" ht="15.75" customHeight="1">
      <c r="A3330" s="146">
        <v>274482.0</v>
      </c>
      <c r="B3330" s="61" t="s">
        <v>531</v>
      </c>
    </row>
    <row r="3331" ht="15.75" customHeight="1">
      <c r="A3331" s="146">
        <v>319350.0</v>
      </c>
      <c r="B3331" s="61" t="s">
        <v>531</v>
      </c>
    </row>
    <row r="3332" ht="15.75" customHeight="1">
      <c r="A3332" s="65" t="s">
        <v>900</v>
      </c>
      <c r="B3332" s="61" t="s">
        <v>531</v>
      </c>
    </row>
    <row r="3333" ht="15.75" customHeight="1">
      <c r="A3333" s="65" t="s">
        <v>901</v>
      </c>
      <c r="B3333" s="61" t="s">
        <v>531</v>
      </c>
    </row>
    <row r="3334" ht="15.75" customHeight="1">
      <c r="A3334" s="65" t="s">
        <v>902</v>
      </c>
      <c r="B3334" s="61" t="s">
        <v>531</v>
      </c>
    </row>
    <row r="3335" ht="15.75" customHeight="1">
      <c r="A3335" s="65" t="s">
        <v>903</v>
      </c>
      <c r="B3335" s="61" t="s">
        <v>531</v>
      </c>
    </row>
    <row r="3336" ht="15.75" customHeight="1">
      <c r="A3336" s="65" t="s">
        <v>904</v>
      </c>
      <c r="B3336" s="61" t="s">
        <v>531</v>
      </c>
    </row>
    <row r="3337" ht="15.75" customHeight="1">
      <c r="A3337" s="65" t="s">
        <v>905</v>
      </c>
      <c r="B3337" s="61" t="s">
        <v>511</v>
      </c>
    </row>
    <row r="3338" ht="15.75" customHeight="1">
      <c r="A3338" s="146">
        <v>318835.0</v>
      </c>
      <c r="B3338" s="61" t="s">
        <v>531</v>
      </c>
    </row>
    <row r="3339" ht="15.75" customHeight="1">
      <c r="A3339" s="146">
        <v>319297.0</v>
      </c>
      <c r="B3339" s="61" t="s">
        <v>531</v>
      </c>
    </row>
    <row r="3340" ht="15.75" customHeight="1">
      <c r="A3340" s="146">
        <v>318284.0</v>
      </c>
      <c r="B3340" s="61" t="s">
        <v>531</v>
      </c>
    </row>
    <row r="3341" ht="15.75" customHeight="1">
      <c r="A3341" s="146">
        <v>319218.0</v>
      </c>
      <c r="B3341" s="61" t="s">
        <v>531</v>
      </c>
    </row>
    <row r="3342" ht="15.75" customHeight="1">
      <c r="A3342" s="146">
        <v>319177.0</v>
      </c>
      <c r="B3342" s="61" t="s">
        <v>531</v>
      </c>
    </row>
    <row r="3343" ht="15.75" customHeight="1">
      <c r="A3343" s="146">
        <v>318514.0</v>
      </c>
      <c r="B3343" s="61" t="s">
        <v>531</v>
      </c>
    </row>
    <row r="3344" ht="15.75" customHeight="1">
      <c r="A3344" s="146">
        <v>318232.0</v>
      </c>
      <c r="B3344" s="61" t="s">
        <v>531</v>
      </c>
    </row>
    <row r="3345" ht="15.75" customHeight="1">
      <c r="A3345" s="146">
        <v>318152.0</v>
      </c>
      <c r="B3345" s="61" t="s">
        <v>531</v>
      </c>
    </row>
    <row r="3346" ht="15.75" customHeight="1">
      <c r="A3346" s="146">
        <v>319548.0</v>
      </c>
      <c r="B3346" s="61" t="s">
        <v>531</v>
      </c>
    </row>
    <row r="3347" ht="15.75" customHeight="1">
      <c r="A3347" s="146">
        <v>318151.0</v>
      </c>
      <c r="B3347" s="61" t="s">
        <v>531</v>
      </c>
    </row>
    <row r="3348" ht="15.75" customHeight="1">
      <c r="A3348" s="146">
        <v>318261.0</v>
      </c>
      <c r="B3348" s="61" t="s">
        <v>531</v>
      </c>
    </row>
    <row r="3349" ht="15.75" customHeight="1">
      <c r="A3349" s="146">
        <v>318982.0</v>
      </c>
      <c r="B3349" s="61" t="s">
        <v>543</v>
      </c>
    </row>
    <row r="3350" ht="15.75" customHeight="1">
      <c r="A3350" s="146">
        <v>318561.0</v>
      </c>
      <c r="B3350" s="61" t="s">
        <v>531</v>
      </c>
    </row>
    <row r="3351" ht="15.75" customHeight="1">
      <c r="A3351" s="146">
        <v>318303.0</v>
      </c>
      <c r="B3351" s="61" t="s">
        <v>531</v>
      </c>
    </row>
    <row r="3352" ht="15.75" customHeight="1">
      <c r="A3352" s="146">
        <v>286652.0</v>
      </c>
      <c r="B3352" s="61" t="s">
        <v>534</v>
      </c>
    </row>
    <row r="3353" ht="15.75" customHeight="1">
      <c r="A3353" s="146">
        <v>286608.0</v>
      </c>
      <c r="B3353" s="61" t="s">
        <v>509</v>
      </c>
    </row>
    <row r="3354" ht="15.75" customHeight="1">
      <c r="A3354" s="146">
        <v>285655.0</v>
      </c>
      <c r="B3354" s="61" t="s">
        <v>511</v>
      </c>
    </row>
    <row r="3355" ht="15.75" customHeight="1">
      <c r="A3355" s="146">
        <v>319208.0</v>
      </c>
      <c r="B3355" s="61" t="s">
        <v>543</v>
      </c>
    </row>
    <row r="3356" ht="15.75" customHeight="1">
      <c r="A3356" s="146">
        <v>319720.0</v>
      </c>
      <c r="B3356" s="61" t="s">
        <v>543</v>
      </c>
    </row>
    <row r="3357" ht="15.75" customHeight="1">
      <c r="A3357" s="146">
        <v>318236.0</v>
      </c>
      <c r="B3357" s="61" t="s">
        <v>531</v>
      </c>
    </row>
    <row r="3358" ht="15.75" customHeight="1">
      <c r="A3358" s="146">
        <v>318020.0</v>
      </c>
      <c r="B3358" s="61" t="s">
        <v>543</v>
      </c>
    </row>
    <row r="3359" ht="15.75" customHeight="1">
      <c r="A3359" s="146">
        <v>318444.0</v>
      </c>
      <c r="B3359" s="61" t="s">
        <v>531</v>
      </c>
    </row>
    <row r="3360" ht="15.75" customHeight="1">
      <c r="A3360" s="146">
        <v>318043.0</v>
      </c>
      <c r="B3360" s="61" t="s">
        <v>531</v>
      </c>
    </row>
    <row r="3361" ht="15.75" customHeight="1">
      <c r="A3361" s="146">
        <v>318306.0</v>
      </c>
      <c r="B3361" s="61" t="s">
        <v>511</v>
      </c>
    </row>
    <row r="3362" ht="15.75" customHeight="1">
      <c r="A3362" s="146">
        <v>318177.0</v>
      </c>
      <c r="B3362" s="61" t="s">
        <v>534</v>
      </c>
    </row>
    <row r="3363" ht="15.75" customHeight="1">
      <c r="A3363" s="146">
        <v>319097.0</v>
      </c>
      <c r="B3363" s="61" t="s">
        <v>531</v>
      </c>
    </row>
    <row r="3364" ht="15.75" customHeight="1">
      <c r="A3364" s="146">
        <v>318300.0</v>
      </c>
      <c r="B3364" s="61" t="s">
        <v>531</v>
      </c>
    </row>
    <row r="3365" ht="15.75" customHeight="1">
      <c r="A3365" s="146">
        <v>317931.0</v>
      </c>
      <c r="B3365" s="61" t="s">
        <v>543</v>
      </c>
    </row>
    <row r="3366" ht="15.75" customHeight="1">
      <c r="A3366" s="146">
        <v>317819.0</v>
      </c>
      <c r="B3366" s="61" t="s">
        <v>531</v>
      </c>
    </row>
    <row r="3367" ht="15.75" customHeight="1">
      <c r="A3367" s="146">
        <v>317809.0</v>
      </c>
      <c r="B3367" s="61" t="s">
        <v>531</v>
      </c>
    </row>
    <row r="3368" ht="15.75" customHeight="1">
      <c r="A3368" s="146">
        <v>318734.0</v>
      </c>
      <c r="B3368" s="61" t="s">
        <v>531</v>
      </c>
    </row>
    <row r="3369" ht="15.75" customHeight="1">
      <c r="A3369" s="146">
        <v>319602.0</v>
      </c>
      <c r="B3369" s="61" t="s">
        <v>511</v>
      </c>
    </row>
    <row r="3370" ht="15.75" customHeight="1">
      <c r="A3370" s="146">
        <v>319384.0</v>
      </c>
      <c r="B3370" s="61" t="s">
        <v>531</v>
      </c>
    </row>
    <row r="3371" ht="15.75" customHeight="1">
      <c r="A3371" s="146">
        <v>318387.0</v>
      </c>
      <c r="B3371" s="61" t="s">
        <v>531</v>
      </c>
    </row>
    <row r="3372" ht="15.75" customHeight="1">
      <c r="A3372" s="146">
        <v>318240.0</v>
      </c>
      <c r="B3372" s="61" t="s">
        <v>531</v>
      </c>
    </row>
    <row r="3373" ht="15.75" customHeight="1">
      <c r="A3373" s="146">
        <v>318672.0</v>
      </c>
      <c r="B3373" s="61" t="s">
        <v>534</v>
      </c>
    </row>
    <row r="3374" ht="15.75" customHeight="1">
      <c r="A3374" s="146">
        <v>317079.0</v>
      </c>
      <c r="B3374" s="61" t="s">
        <v>531</v>
      </c>
    </row>
    <row r="3375" ht="15.75" customHeight="1">
      <c r="A3375" s="146">
        <v>319304.0</v>
      </c>
      <c r="B3375" s="61" t="s">
        <v>531</v>
      </c>
    </row>
    <row r="3376" ht="15.75" customHeight="1">
      <c r="A3376" s="146">
        <v>319004.0</v>
      </c>
      <c r="B3376" s="61" t="s">
        <v>543</v>
      </c>
    </row>
    <row r="3377" ht="15.75" customHeight="1">
      <c r="A3377" s="146">
        <v>319335.0</v>
      </c>
      <c r="B3377" s="61" t="s">
        <v>531</v>
      </c>
    </row>
    <row r="3378" ht="15.75" customHeight="1">
      <c r="A3378" s="146">
        <v>318425.0</v>
      </c>
      <c r="B3378" s="61" t="s">
        <v>531</v>
      </c>
    </row>
    <row r="3379" ht="15.75" customHeight="1">
      <c r="A3379" s="146">
        <v>318208.0</v>
      </c>
      <c r="B3379" s="61" t="s">
        <v>531</v>
      </c>
    </row>
    <row r="3380" ht="15.75" customHeight="1">
      <c r="A3380" s="146">
        <v>319205.0</v>
      </c>
      <c r="B3380" s="61" t="s">
        <v>531</v>
      </c>
    </row>
    <row r="3381" ht="15.75" customHeight="1">
      <c r="A3381" s="146">
        <v>318147.0</v>
      </c>
      <c r="B3381" s="61" t="s">
        <v>531</v>
      </c>
    </row>
    <row r="3382" ht="15.75" customHeight="1">
      <c r="A3382" s="146">
        <v>318770.0</v>
      </c>
      <c r="B3382" s="61" t="s">
        <v>534</v>
      </c>
    </row>
    <row r="3383" ht="15.75" customHeight="1">
      <c r="A3383" s="146">
        <v>318368.0</v>
      </c>
      <c r="B3383" s="61" t="s">
        <v>531</v>
      </c>
    </row>
    <row r="3384" ht="15.75" customHeight="1">
      <c r="A3384" s="146">
        <v>319204.0</v>
      </c>
      <c r="B3384" s="61" t="s">
        <v>531</v>
      </c>
    </row>
    <row r="3385" ht="15.75" customHeight="1">
      <c r="A3385" s="146">
        <v>319159.0</v>
      </c>
      <c r="B3385" s="61" t="s">
        <v>511</v>
      </c>
    </row>
    <row r="3386" ht="15.75" customHeight="1">
      <c r="A3386" s="146">
        <v>319117.0</v>
      </c>
      <c r="B3386" s="61" t="s">
        <v>511</v>
      </c>
    </row>
    <row r="3387" ht="15.75" customHeight="1">
      <c r="A3387" s="146">
        <v>318851.0</v>
      </c>
      <c r="B3387" s="61" t="s">
        <v>531</v>
      </c>
    </row>
    <row r="3388" ht="15.75" customHeight="1">
      <c r="A3388" s="146">
        <v>318433.0</v>
      </c>
      <c r="B3388" s="61" t="s">
        <v>531</v>
      </c>
    </row>
    <row r="3389" ht="15.75" customHeight="1">
      <c r="A3389" s="146">
        <v>318892.0</v>
      </c>
      <c r="B3389" s="61" t="s">
        <v>531</v>
      </c>
    </row>
    <row r="3390" ht="15.75" customHeight="1">
      <c r="A3390" s="146">
        <v>318729.0</v>
      </c>
      <c r="B3390" s="61" t="s">
        <v>531</v>
      </c>
    </row>
    <row r="3391" ht="15.75" customHeight="1">
      <c r="A3391" s="146">
        <v>318255.0</v>
      </c>
      <c r="B3391" s="61" t="s">
        <v>531</v>
      </c>
    </row>
    <row r="3392" ht="15.75" customHeight="1">
      <c r="A3392" s="146">
        <v>318523.0</v>
      </c>
      <c r="B3392" s="61" t="s">
        <v>531</v>
      </c>
    </row>
    <row r="3393" ht="15.75" customHeight="1">
      <c r="A3393" s="146">
        <v>318876.0</v>
      </c>
      <c r="B3393" s="61" t="s">
        <v>531</v>
      </c>
    </row>
    <row r="3394" ht="15.75" customHeight="1">
      <c r="A3394" s="146">
        <v>318317.0</v>
      </c>
      <c r="B3394" s="61" t="s">
        <v>511</v>
      </c>
    </row>
    <row r="3395" ht="15.75" customHeight="1">
      <c r="A3395" s="146">
        <v>317989.0</v>
      </c>
      <c r="B3395" s="61" t="s">
        <v>531</v>
      </c>
    </row>
    <row r="3396" ht="15.75" customHeight="1">
      <c r="A3396" s="146">
        <v>318310.0</v>
      </c>
      <c r="B3396" s="61" t="s">
        <v>531</v>
      </c>
    </row>
    <row r="3397" ht="15.75" customHeight="1">
      <c r="A3397" s="146">
        <v>319525.0</v>
      </c>
      <c r="B3397" s="61" t="s">
        <v>531</v>
      </c>
    </row>
    <row r="3398" ht="15.75" customHeight="1">
      <c r="A3398" s="146">
        <v>319064.0</v>
      </c>
      <c r="B3398" s="61" t="s">
        <v>531</v>
      </c>
    </row>
    <row r="3399" ht="15.75" customHeight="1">
      <c r="A3399" s="146">
        <v>319719.0</v>
      </c>
      <c r="B3399" s="61" t="s">
        <v>531</v>
      </c>
    </row>
    <row r="3400" ht="15.75" customHeight="1">
      <c r="A3400" s="146">
        <v>317994.0</v>
      </c>
      <c r="B3400" s="61" t="s">
        <v>531</v>
      </c>
    </row>
    <row r="3401" ht="15.75" customHeight="1">
      <c r="A3401" s="146">
        <v>319538.0</v>
      </c>
      <c r="B3401" s="61" t="s">
        <v>531</v>
      </c>
    </row>
    <row r="3402" ht="15.75" customHeight="1">
      <c r="A3402" s="146">
        <v>319518.0</v>
      </c>
      <c r="B3402" s="61" t="s">
        <v>531</v>
      </c>
    </row>
    <row r="3403" ht="15.75" customHeight="1">
      <c r="A3403" s="146">
        <v>318247.0</v>
      </c>
      <c r="B3403" s="61" t="s">
        <v>531</v>
      </c>
    </row>
    <row r="3404" ht="15.75" customHeight="1">
      <c r="A3404" s="146">
        <v>318242.0</v>
      </c>
      <c r="B3404" s="61" t="s">
        <v>511</v>
      </c>
    </row>
    <row r="3405" ht="15.75" customHeight="1">
      <c r="A3405" s="146">
        <v>318359.0</v>
      </c>
      <c r="B3405" s="61" t="s">
        <v>531</v>
      </c>
    </row>
    <row r="3406" ht="15.75" customHeight="1">
      <c r="A3406" s="146">
        <v>317908.0</v>
      </c>
      <c r="B3406" s="61" t="s">
        <v>531</v>
      </c>
    </row>
    <row r="3407" ht="15.75" customHeight="1">
      <c r="A3407" s="146">
        <v>319110.0</v>
      </c>
      <c r="B3407" s="61" t="s">
        <v>531</v>
      </c>
    </row>
    <row r="3408" ht="15.75" customHeight="1">
      <c r="A3408" s="146">
        <v>319091.0</v>
      </c>
      <c r="B3408" s="61" t="s">
        <v>531</v>
      </c>
    </row>
    <row r="3409" ht="15.75" customHeight="1">
      <c r="A3409" s="146">
        <v>318265.0</v>
      </c>
      <c r="B3409" s="61" t="s">
        <v>531</v>
      </c>
    </row>
    <row r="3410" ht="15.75" customHeight="1">
      <c r="A3410" s="146">
        <v>319545.0</v>
      </c>
      <c r="B3410" s="61" t="s">
        <v>531</v>
      </c>
    </row>
    <row r="3411" ht="15.75" customHeight="1">
      <c r="A3411" s="146">
        <v>318772.0</v>
      </c>
      <c r="B3411" s="61" t="s">
        <v>531</v>
      </c>
    </row>
    <row r="3412" ht="15.75" customHeight="1">
      <c r="A3412" s="146">
        <v>319277.0</v>
      </c>
      <c r="B3412" s="61" t="s">
        <v>531</v>
      </c>
    </row>
    <row r="3413" ht="15.75" customHeight="1">
      <c r="A3413" s="146">
        <v>318521.0</v>
      </c>
      <c r="B3413" s="61" t="s">
        <v>531</v>
      </c>
    </row>
    <row r="3414" ht="15.75" customHeight="1">
      <c r="A3414" s="146">
        <v>318495.0</v>
      </c>
      <c r="B3414" s="61" t="s">
        <v>531</v>
      </c>
    </row>
    <row r="3415" ht="15.75" customHeight="1">
      <c r="A3415" s="146">
        <v>317829.0</v>
      </c>
      <c r="B3415" s="61" t="s">
        <v>531</v>
      </c>
    </row>
    <row r="3416" ht="15.75" customHeight="1">
      <c r="A3416" s="146">
        <v>317798.0</v>
      </c>
      <c r="B3416" s="61" t="s">
        <v>511</v>
      </c>
    </row>
    <row r="3417" ht="15.75" customHeight="1">
      <c r="A3417" s="146">
        <v>318759.0</v>
      </c>
      <c r="B3417" s="61" t="s">
        <v>531</v>
      </c>
    </row>
    <row r="3418" ht="15.75" customHeight="1">
      <c r="A3418" s="146">
        <v>319532.0</v>
      </c>
      <c r="B3418" s="61" t="s">
        <v>531</v>
      </c>
    </row>
    <row r="3419" ht="15.75" customHeight="1">
      <c r="A3419" s="146">
        <v>318758.0</v>
      </c>
      <c r="B3419" s="61" t="s">
        <v>531</v>
      </c>
    </row>
    <row r="3420" ht="15.75" customHeight="1">
      <c r="A3420" s="146">
        <v>318718.0</v>
      </c>
      <c r="B3420" s="61" t="s">
        <v>511</v>
      </c>
    </row>
    <row r="3421" ht="15.75" customHeight="1">
      <c r="A3421" s="146">
        <v>317925.0</v>
      </c>
      <c r="B3421" s="61" t="s">
        <v>531</v>
      </c>
    </row>
    <row r="3422" ht="15.75" customHeight="1">
      <c r="A3422" s="146">
        <v>314557.0</v>
      </c>
      <c r="B3422" s="61" t="s">
        <v>534</v>
      </c>
    </row>
    <row r="3423" ht="15.75" customHeight="1">
      <c r="A3423" s="146">
        <v>318997.0</v>
      </c>
      <c r="B3423" s="61" t="s">
        <v>534</v>
      </c>
    </row>
    <row r="3424" ht="15.75" customHeight="1">
      <c r="A3424" s="146">
        <v>319569.0</v>
      </c>
      <c r="B3424" s="61" t="s">
        <v>531</v>
      </c>
    </row>
    <row r="3425" ht="15.75" customHeight="1">
      <c r="A3425" s="146">
        <v>318549.0</v>
      </c>
      <c r="B3425" s="61" t="s">
        <v>531</v>
      </c>
    </row>
    <row r="3426" ht="15.75" customHeight="1">
      <c r="A3426" s="146">
        <v>319416.0</v>
      </c>
      <c r="B3426" s="61" t="s">
        <v>531</v>
      </c>
    </row>
    <row r="3427" ht="15.75" customHeight="1">
      <c r="A3427" s="146">
        <v>319401.0</v>
      </c>
      <c r="B3427" s="61" t="s">
        <v>531</v>
      </c>
    </row>
    <row r="3428" ht="15.75" customHeight="1">
      <c r="A3428" s="146">
        <v>317911.0</v>
      </c>
      <c r="B3428" s="61" t="s">
        <v>531</v>
      </c>
    </row>
    <row r="3429" ht="15.75" customHeight="1">
      <c r="A3429" s="146">
        <v>319231.0</v>
      </c>
      <c r="B3429" s="61" t="s">
        <v>531</v>
      </c>
    </row>
    <row r="3430" ht="15.75" customHeight="1">
      <c r="A3430" s="146">
        <v>318528.0</v>
      </c>
      <c r="B3430" s="61" t="s">
        <v>531</v>
      </c>
    </row>
    <row r="3431" ht="15.75" customHeight="1">
      <c r="A3431" s="146">
        <v>318723.0</v>
      </c>
      <c r="B3431" s="61" t="s">
        <v>531</v>
      </c>
    </row>
    <row r="3432" ht="15.75" customHeight="1">
      <c r="A3432" s="146">
        <v>317813.0</v>
      </c>
      <c r="B3432" s="61" t="s">
        <v>531</v>
      </c>
    </row>
    <row r="3433" ht="15.75" customHeight="1">
      <c r="A3433" s="146">
        <v>318472.0</v>
      </c>
      <c r="B3433" s="61" t="s">
        <v>531</v>
      </c>
    </row>
    <row r="3434" ht="15.75" customHeight="1">
      <c r="A3434" s="146">
        <v>318031.0</v>
      </c>
      <c r="B3434" s="61" t="s">
        <v>531</v>
      </c>
    </row>
    <row r="3435" ht="15.75" customHeight="1">
      <c r="A3435" s="146">
        <v>319601.0</v>
      </c>
      <c r="B3435" s="61" t="s">
        <v>531</v>
      </c>
    </row>
    <row r="3436" ht="15.75" customHeight="1">
      <c r="A3436" s="146">
        <v>319101.0</v>
      </c>
      <c r="B3436" s="61" t="s">
        <v>531</v>
      </c>
    </row>
    <row r="3437" ht="15.75" customHeight="1">
      <c r="A3437" s="146">
        <v>317902.0</v>
      </c>
      <c r="B3437" s="61" t="s">
        <v>509</v>
      </c>
    </row>
    <row r="3438" ht="15.75" customHeight="1">
      <c r="A3438" s="146">
        <v>319503.0</v>
      </c>
      <c r="B3438" s="61" t="s">
        <v>531</v>
      </c>
    </row>
    <row r="3439" ht="15.75" customHeight="1">
      <c r="A3439" s="146">
        <v>318259.0</v>
      </c>
      <c r="B3439" s="61" t="s">
        <v>531</v>
      </c>
    </row>
    <row r="3440" ht="15.75" customHeight="1">
      <c r="A3440" s="146">
        <v>319389.0</v>
      </c>
      <c r="B3440" s="61" t="s">
        <v>531</v>
      </c>
    </row>
    <row r="3441" ht="15.75" customHeight="1">
      <c r="A3441" s="146">
        <v>319708.0</v>
      </c>
      <c r="B3441" s="61" t="s">
        <v>531</v>
      </c>
    </row>
    <row r="3442" ht="15.75" customHeight="1">
      <c r="A3442" s="146">
        <v>319528.0</v>
      </c>
      <c r="B3442" s="61" t="s">
        <v>531</v>
      </c>
    </row>
    <row r="3443" ht="15.75" customHeight="1">
      <c r="A3443" s="146">
        <v>319171.0</v>
      </c>
      <c r="B3443" s="61" t="s">
        <v>531</v>
      </c>
    </row>
    <row r="3444" ht="15.75" customHeight="1">
      <c r="A3444" s="146">
        <v>318316.0</v>
      </c>
      <c r="B3444" s="61" t="s">
        <v>531</v>
      </c>
    </row>
    <row r="3445" ht="15.75" customHeight="1">
      <c r="A3445" s="146">
        <v>317921.0</v>
      </c>
      <c r="B3445" s="61" t="s">
        <v>531</v>
      </c>
    </row>
    <row r="3446" ht="15.75" customHeight="1">
      <c r="A3446" s="146">
        <v>317980.0</v>
      </c>
      <c r="B3446" s="61" t="s">
        <v>531</v>
      </c>
    </row>
    <row r="3447" ht="15.75" customHeight="1">
      <c r="A3447" s="146">
        <v>319550.0</v>
      </c>
      <c r="B3447" s="61" t="s">
        <v>531</v>
      </c>
    </row>
    <row r="3448" ht="15.75" customHeight="1">
      <c r="A3448" s="146">
        <v>318731.0</v>
      </c>
      <c r="B3448" s="61" t="s">
        <v>531</v>
      </c>
    </row>
    <row r="3449" ht="15.75" customHeight="1">
      <c r="A3449" s="146">
        <v>317845.0</v>
      </c>
      <c r="B3449" s="61" t="s">
        <v>531</v>
      </c>
    </row>
    <row r="3450" ht="15.75" customHeight="1">
      <c r="A3450" s="146">
        <v>319068.0</v>
      </c>
      <c r="B3450" s="61" t="s">
        <v>531</v>
      </c>
    </row>
    <row r="3451" ht="15.75" customHeight="1">
      <c r="A3451" s="146">
        <v>319363.0</v>
      </c>
      <c r="B3451" s="61" t="s">
        <v>531</v>
      </c>
    </row>
    <row r="3452" ht="15.75" customHeight="1">
      <c r="A3452" s="146">
        <v>318618.0</v>
      </c>
      <c r="B3452" s="61" t="s">
        <v>531</v>
      </c>
    </row>
    <row r="3453" ht="15.75" customHeight="1">
      <c r="A3453" s="146">
        <v>318313.0</v>
      </c>
      <c r="B3453" s="61" t="s">
        <v>531</v>
      </c>
    </row>
    <row r="3454" ht="15.75" customHeight="1">
      <c r="A3454" s="146">
        <v>319233.0</v>
      </c>
      <c r="B3454" s="61" t="s">
        <v>531</v>
      </c>
    </row>
    <row r="3455" ht="15.75" customHeight="1">
      <c r="A3455" s="146">
        <v>318244.0</v>
      </c>
      <c r="B3455" s="61" t="s">
        <v>531</v>
      </c>
    </row>
    <row r="3456" ht="15.75" customHeight="1">
      <c r="A3456" s="146">
        <v>318163.0</v>
      </c>
      <c r="B3456" s="61" t="s">
        <v>531</v>
      </c>
    </row>
    <row r="3457" ht="15.75" customHeight="1">
      <c r="A3457" s="146">
        <v>319527.0</v>
      </c>
      <c r="B3457" s="61" t="s">
        <v>531</v>
      </c>
    </row>
    <row r="3458" ht="15.75" customHeight="1">
      <c r="A3458" s="146">
        <v>318569.0</v>
      </c>
      <c r="B3458" s="61" t="s">
        <v>531</v>
      </c>
    </row>
    <row r="3459" ht="15.75" customHeight="1">
      <c r="A3459" s="146">
        <v>319326.0</v>
      </c>
      <c r="B3459" s="61" t="s">
        <v>531</v>
      </c>
    </row>
    <row r="3460" ht="15.75" customHeight="1">
      <c r="A3460" s="146">
        <v>318263.0</v>
      </c>
      <c r="B3460" s="61" t="s">
        <v>543</v>
      </c>
    </row>
    <row r="3461" ht="15.75" customHeight="1">
      <c r="A3461" s="146">
        <v>319259.0</v>
      </c>
      <c r="B3461" s="61" t="s">
        <v>511</v>
      </c>
    </row>
    <row r="3462" ht="15.75" customHeight="1">
      <c r="A3462" s="146">
        <v>319305.0</v>
      </c>
      <c r="B3462" s="61" t="s">
        <v>531</v>
      </c>
    </row>
    <row r="3463" ht="15.75" customHeight="1">
      <c r="A3463" s="146">
        <v>319098.0</v>
      </c>
      <c r="B3463" s="61" t="s">
        <v>543</v>
      </c>
    </row>
    <row r="3464" ht="15.75" customHeight="1">
      <c r="A3464" s="146">
        <v>317810.0</v>
      </c>
      <c r="B3464" s="61" t="s">
        <v>531</v>
      </c>
    </row>
    <row r="3465" ht="15.75" customHeight="1">
      <c r="A3465" s="146">
        <v>318006.0</v>
      </c>
      <c r="B3465" s="61" t="s">
        <v>531</v>
      </c>
    </row>
    <row r="3466" ht="15.75" customHeight="1">
      <c r="A3466" s="146">
        <v>318105.0</v>
      </c>
      <c r="B3466" s="61" t="s">
        <v>531</v>
      </c>
    </row>
    <row r="3467" ht="15.75" customHeight="1">
      <c r="A3467" s="146">
        <v>317843.0</v>
      </c>
      <c r="B3467" s="61" t="s">
        <v>531</v>
      </c>
    </row>
    <row r="3468" ht="15.75" customHeight="1">
      <c r="A3468" s="146">
        <v>319170.0</v>
      </c>
      <c r="B3468" s="61" t="s">
        <v>531</v>
      </c>
    </row>
    <row r="3469" ht="15.75" customHeight="1">
      <c r="A3469" s="146">
        <v>319039.0</v>
      </c>
      <c r="B3469" s="61" t="s">
        <v>543</v>
      </c>
    </row>
    <row r="3470" ht="15.75" customHeight="1">
      <c r="A3470" s="146">
        <v>318994.0</v>
      </c>
      <c r="B3470" s="61" t="s">
        <v>531</v>
      </c>
    </row>
    <row r="3471" ht="15.75" customHeight="1">
      <c r="A3471" s="146">
        <v>318598.0</v>
      </c>
      <c r="B3471" s="61" t="s">
        <v>531</v>
      </c>
    </row>
    <row r="3472" ht="15.75" customHeight="1">
      <c r="A3472" s="146">
        <v>318455.0</v>
      </c>
      <c r="B3472" s="61" t="s">
        <v>534</v>
      </c>
    </row>
    <row r="3473" ht="15.75" customHeight="1">
      <c r="A3473" s="146">
        <v>318053.0</v>
      </c>
      <c r="B3473" s="61" t="s">
        <v>511</v>
      </c>
    </row>
    <row r="3474" ht="15.75" customHeight="1">
      <c r="A3474" s="146">
        <v>319264.0</v>
      </c>
      <c r="B3474" s="61" t="s">
        <v>531</v>
      </c>
    </row>
    <row r="3475" ht="15.75" customHeight="1">
      <c r="A3475" s="146">
        <v>318262.0</v>
      </c>
      <c r="B3475" s="61" t="s">
        <v>531</v>
      </c>
    </row>
    <row r="3476" ht="15.75" customHeight="1">
      <c r="A3476" s="146">
        <v>318286.0</v>
      </c>
      <c r="B3476" s="61" t="s">
        <v>531</v>
      </c>
    </row>
    <row r="3477" ht="15.75" customHeight="1">
      <c r="A3477" s="146">
        <v>271703.0</v>
      </c>
      <c r="B3477" s="61" t="s">
        <v>534</v>
      </c>
    </row>
    <row r="3478" ht="15.75" customHeight="1">
      <c r="A3478" s="146">
        <v>180655.0</v>
      </c>
      <c r="B3478" s="61" t="s">
        <v>534</v>
      </c>
    </row>
    <row r="3479" ht="15.75" customHeight="1">
      <c r="A3479" s="146">
        <v>237860.0</v>
      </c>
      <c r="B3479" s="61" t="s">
        <v>543</v>
      </c>
    </row>
    <row r="3480" ht="15.75" customHeight="1">
      <c r="A3480" s="146">
        <v>252407.0</v>
      </c>
      <c r="B3480" s="61" t="s">
        <v>534</v>
      </c>
    </row>
    <row r="3481" ht="15.75" customHeight="1">
      <c r="A3481" s="146">
        <v>223388.0</v>
      </c>
      <c r="B3481" s="61" t="s">
        <v>531</v>
      </c>
    </row>
    <row r="3482" ht="15.75" customHeight="1">
      <c r="A3482" s="146">
        <v>282792.0</v>
      </c>
      <c r="B3482" s="61" t="s">
        <v>531</v>
      </c>
    </row>
    <row r="3483" ht="15.75" customHeight="1">
      <c r="A3483" s="146">
        <v>276859.0</v>
      </c>
      <c r="B3483" s="61" t="s">
        <v>531</v>
      </c>
    </row>
    <row r="3484" ht="15.75" customHeight="1">
      <c r="A3484" s="146">
        <v>282695.0</v>
      </c>
      <c r="B3484" s="61" t="s">
        <v>531</v>
      </c>
    </row>
    <row r="3485" ht="15.75" customHeight="1">
      <c r="A3485" s="146">
        <v>282823.0</v>
      </c>
      <c r="B3485" s="61" t="s">
        <v>509</v>
      </c>
    </row>
    <row r="3486" ht="15.75" customHeight="1">
      <c r="A3486" s="65" t="s">
        <v>906</v>
      </c>
      <c r="B3486" s="61" t="s">
        <v>509</v>
      </c>
    </row>
    <row r="3487" ht="15.75" customHeight="1">
      <c r="A3487" s="65" t="s">
        <v>907</v>
      </c>
      <c r="B3487" s="61" t="s">
        <v>509</v>
      </c>
    </row>
    <row r="3488" ht="15.75" customHeight="1">
      <c r="A3488" s="65" t="s">
        <v>908</v>
      </c>
      <c r="B3488" s="61" t="s">
        <v>531</v>
      </c>
    </row>
    <row r="3489" ht="15.75" customHeight="1">
      <c r="A3489" s="65" t="s">
        <v>909</v>
      </c>
      <c r="B3489" s="61" t="s">
        <v>531</v>
      </c>
    </row>
    <row r="3490" ht="15.75" customHeight="1">
      <c r="A3490" s="65" t="s">
        <v>910</v>
      </c>
      <c r="B3490" s="61" t="s">
        <v>531</v>
      </c>
    </row>
    <row r="3491" ht="15.75" customHeight="1">
      <c r="A3491" s="65" t="s">
        <v>911</v>
      </c>
      <c r="B3491" s="61" t="s">
        <v>531</v>
      </c>
    </row>
    <row r="3492" ht="15.75" customHeight="1">
      <c r="A3492" s="146">
        <v>303221.0</v>
      </c>
      <c r="B3492" s="61" t="s">
        <v>543</v>
      </c>
    </row>
    <row r="3493" ht="15.75" customHeight="1">
      <c r="A3493" s="146">
        <v>320158.0</v>
      </c>
      <c r="B3493" s="61" t="s">
        <v>509</v>
      </c>
    </row>
    <row r="3494" ht="15.75" customHeight="1">
      <c r="A3494" s="65" t="s">
        <v>912</v>
      </c>
      <c r="B3494" s="61" t="s">
        <v>531</v>
      </c>
    </row>
    <row r="3495" ht="15.75" customHeight="1">
      <c r="A3495" s="65" t="s">
        <v>913</v>
      </c>
      <c r="B3495" s="61" t="s">
        <v>511</v>
      </c>
    </row>
    <row r="3496" ht="15.75" customHeight="1">
      <c r="A3496" s="65" t="s">
        <v>914</v>
      </c>
      <c r="B3496" s="61" t="s">
        <v>509</v>
      </c>
    </row>
    <row r="3497" ht="15.75" customHeight="1">
      <c r="A3497" s="65" t="s">
        <v>915</v>
      </c>
      <c r="B3497" s="61" t="s">
        <v>511</v>
      </c>
    </row>
    <row r="3498" ht="15.75" customHeight="1">
      <c r="A3498" s="65" t="s">
        <v>916</v>
      </c>
      <c r="B3498" s="61" t="s">
        <v>511</v>
      </c>
    </row>
    <row r="3499" ht="15.75" customHeight="1">
      <c r="A3499" s="65" t="s">
        <v>917</v>
      </c>
      <c r="B3499" s="61" t="s">
        <v>509</v>
      </c>
    </row>
    <row r="3500" ht="15.75" customHeight="1">
      <c r="A3500" s="65" t="s">
        <v>918</v>
      </c>
      <c r="B3500" s="61" t="s">
        <v>531</v>
      </c>
    </row>
    <row r="3501" ht="15.75" customHeight="1">
      <c r="A3501" s="65" t="s">
        <v>919</v>
      </c>
      <c r="B3501" s="61" t="s">
        <v>531</v>
      </c>
    </row>
    <row r="3502" ht="15.75" customHeight="1">
      <c r="A3502" s="65" t="s">
        <v>920</v>
      </c>
      <c r="B3502" s="61" t="s">
        <v>509</v>
      </c>
    </row>
    <row r="3503" ht="15.75" customHeight="1">
      <c r="A3503" s="65" t="s">
        <v>921</v>
      </c>
      <c r="B3503" s="61" t="s">
        <v>531</v>
      </c>
    </row>
    <row r="3504" ht="15.75" customHeight="1">
      <c r="A3504" s="65" t="s">
        <v>922</v>
      </c>
      <c r="B3504" s="61" t="s">
        <v>509</v>
      </c>
    </row>
    <row r="3505" ht="15.75" customHeight="1">
      <c r="A3505" s="65" t="s">
        <v>923</v>
      </c>
      <c r="B3505" s="61" t="s">
        <v>509</v>
      </c>
    </row>
    <row r="3506" ht="15.75" customHeight="1">
      <c r="A3506" s="65" t="s">
        <v>924</v>
      </c>
      <c r="B3506" s="61" t="s">
        <v>509</v>
      </c>
    </row>
    <row r="3507" ht="15.75" customHeight="1">
      <c r="A3507" s="65" t="s">
        <v>925</v>
      </c>
      <c r="B3507" s="61" t="s">
        <v>531</v>
      </c>
    </row>
    <row r="3508" ht="15.75" customHeight="1">
      <c r="A3508" s="65" t="s">
        <v>926</v>
      </c>
      <c r="B3508" s="61" t="s">
        <v>531</v>
      </c>
    </row>
    <row r="3509" ht="15.75" customHeight="1">
      <c r="A3509" s="65" t="s">
        <v>927</v>
      </c>
      <c r="B3509" s="61" t="s">
        <v>531</v>
      </c>
    </row>
    <row r="3510" ht="15.75" customHeight="1">
      <c r="A3510" s="65" t="s">
        <v>928</v>
      </c>
      <c r="B3510" s="61" t="s">
        <v>511</v>
      </c>
    </row>
    <row r="3511" ht="15.75" customHeight="1">
      <c r="A3511" s="65" t="s">
        <v>929</v>
      </c>
      <c r="B3511" s="61" t="s">
        <v>509</v>
      </c>
    </row>
    <row r="3512" ht="15.75" customHeight="1">
      <c r="A3512" s="65" t="s">
        <v>930</v>
      </c>
      <c r="B3512" s="61" t="s">
        <v>509</v>
      </c>
    </row>
    <row r="3513" ht="15.75" customHeight="1">
      <c r="A3513" s="65" t="s">
        <v>931</v>
      </c>
      <c r="B3513" s="61" t="s">
        <v>509</v>
      </c>
    </row>
    <row r="3514" ht="15.75" customHeight="1">
      <c r="A3514" s="65" t="s">
        <v>932</v>
      </c>
      <c r="B3514" s="61" t="s">
        <v>531</v>
      </c>
    </row>
    <row r="3515" ht="15.75" customHeight="1">
      <c r="A3515" s="65" t="s">
        <v>933</v>
      </c>
      <c r="B3515" s="61" t="s">
        <v>509</v>
      </c>
    </row>
    <row r="3516" ht="15.75" customHeight="1">
      <c r="A3516" s="146">
        <v>268988.0</v>
      </c>
      <c r="B3516" s="61" t="s">
        <v>534</v>
      </c>
    </row>
    <row r="3517" ht="15.75" customHeight="1">
      <c r="A3517" s="65" t="s">
        <v>934</v>
      </c>
      <c r="B3517" s="61" t="s">
        <v>531</v>
      </c>
    </row>
    <row r="3518" ht="15.75" customHeight="1">
      <c r="A3518" s="65" t="s">
        <v>935</v>
      </c>
      <c r="B3518" s="61" t="s">
        <v>531</v>
      </c>
    </row>
    <row r="3519" ht="15.75" customHeight="1">
      <c r="A3519" s="146">
        <v>319245.0</v>
      </c>
      <c r="B3519" s="61" t="s">
        <v>531</v>
      </c>
    </row>
    <row r="3520" ht="15.75" customHeight="1">
      <c r="A3520" s="146">
        <v>321355.0</v>
      </c>
      <c r="B3520" s="61" t="s">
        <v>534</v>
      </c>
    </row>
    <row r="3521" ht="15.75" customHeight="1">
      <c r="A3521" s="146">
        <v>321606.0</v>
      </c>
      <c r="B3521" s="61" t="s">
        <v>531</v>
      </c>
    </row>
    <row r="3522" ht="15.75" customHeight="1">
      <c r="A3522" s="146">
        <v>321628.0</v>
      </c>
      <c r="B3522" s="61" t="s">
        <v>531</v>
      </c>
    </row>
    <row r="3523" ht="15.75" customHeight="1">
      <c r="A3523" s="146">
        <v>318155.0</v>
      </c>
      <c r="B3523" s="61" t="s">
        <v>531</v>
      </c>
    </row>
    <row r="3524" ht="15.75" customHeight="1">
      <c r="A3524" s="146">
        <v>321616.0</v>
      </c>
      <c r="B3524" s="61" t="s">
        <v>531</v>
      </c>
    </row>
    <row r="3525" ht="15.75" customHeight="1">
      <c r="A3525" s="146">
        <v>319780.0</v>
      </c>
      <c r="B3525" s="61" t="s">
        <v>531</v>
      </c>
    </row>
    <row r="3526" ht="15.75" customHeight="1">
      <c r="A3526" s="146">
        <v>317910.0</v>
      </c>
      <c r="B3526" s="61" t="s">
        <v>531</v>
      </c>
    </row>
    <row r="3527" ht="15.75" customHeight="1">
      <c r="A3527" s="146">
        <v>317070.0</v>
      </c>
      <c r="B3527" s="61" t="s">
        <v>531</v>
      </c>
    </row>
    <row r="3528" ht="15.75" customHeight="1">
      <c r="A3528" s="146">
        <v>320920.0</v>
      </c>
      <c r="B3528" s="61" t="s">
        <v>531</v>
      </c>
    </row>
    <row r="3529" ht="15.75" customHeight="1">
      <c r="A3529" s="146">
        <v>321550.0</v>
      </c>
      <c r="B3529" s="61" t="s">
        <v>531</v>
      </c>
    </row>
    <row r="3530" ht="15.75" customHeight="1">
      <c r="A3530" s="146">
        <v>316959.0</v>
      </c>
      <c r="B3530" s="61" t="s">
        <v>531</v>
      </c>
    </row>
    <row r="3531" ht="15.75" customHeight="1">
      <c r="A3531" s="146">
        <v>321709.0</v>
      </c>
      <c r="B3531" s="61" t="s">
        <v>531</v>
      </c>
    </row>
    <row r="3532" ht="15.75" customHeight="1">
      <c r="A3532" s="146">
        <v>321717.0</v>
      </c>
      <c r="B3532" s="61" t="s">
        <v>531</v>
      </c>
    </row>
    <row r="3533" ht="15.75" customHeight="1">
      <c r="A3533" s="146">
        <v>316889.0</v>
      </c>
      <c r="B3533" s="61" t="s">
        <v>543</v>
      </c>
    </row>
    <row r="3534" ht="15.75" customHeight="1">
      <c r="A3534" s="146">
        <v>316948.0</v>
      </c>
      <c r="B3534" s="61" t="s">
        <v>531</v>
      </c>
    </row>
    <row r="3535" ht="15.75" customHeight="1">
      <c r="A3535" s="146">
        <v>316887.0</v>
      </c>
      <c r="B3535" s="61" t="s">
        <v>531</v>
      </c>
    </row>
    <row r="3536" ht="15.75" customHeight="1">
      <c r="A3536" s="146">
        <v>316841.0</v>
      </c>
      <c r="B3536" s="61" t="s">
        <v>531</v>
      </c>
    </row>
    <row r="3537" ht="15.75" customHeight="1">
      <c r="A3537" s="146">
        <v>319111.0</v>
      </c>
      <c r="B3537" s="61" t="s">
        <v>531</v>
      </c>
    </row>
    <row r="3538" ht="15.75" customHeight="1">
      <c r="A3538" s="146">
        <v>321282.0</v>
      </c>
      <c r="B3538" s="61" t="s">
        <v>531</v>
      </c>
    </row>
    <row r="3539" ht="15.75" customHeight="1">
      <c r="A3539" s="146">
        <v>317089.0</v>
      </c>
      <c r="B3539" s="61" t="s">
        <v>509</v>
      </c>
    </row>
    <row r="3540" ht="15.75" customHeight="1">
      <c r="A3540" s="146">
        <v>321739.0</v>
      </c>
      <c r="B3540" s="61" t="s">
        <v>531</v>
      </c>
    </row>
    <row r="3541" ht="15.75" customHeight="1">
      <c r="A3541" s="146">
        <v>321781.0</v>
      </c>
      <c r="B3541" s="61" t="s">
        <v>531</v>
      </c>
    </row>
    <row r="3542" ht="15.75" customHeight="1">
      <c r="A3542" s="146">
        <v>319086.0</v>
      </c>
      <c r="B3542" s="61" t="s">
        <v>531</v>
      </c>
    </row>
    <row r="3543" ht="15.75" customHeight="1">
      <c r="A3543" s="146">
        <v>317270.0</v>
      </c>
      <c r="B3543" s="61" t="s">
        <v>531</v>
      </c>
    </row>
    <row r="3544" ht="15.75" customHeight="1">
      <c r="A3544" s="146">
        <v>317928.0</v>
      </c>
      <c r="B3544" s="61" t="s">
        <v>531</v>
      </c>
    </row>
    <row r="3545" ht="15.75" customHeight="1">
      <c r="A3545" s="146">
        <v>319280.0</v>
      </c>
      <c r="B3545" s="61" t="s">
        <v>531</v>
      </c>
    </row>
    <row r="3546" ht="15.75" customHeight="1">
      <c r="A3546" s="146">
        <v>318545.0</v>
      </c>
      <c r="B3546" s="61" t="s">
        <v>531</v>
      </c>
    </row>
    <row r="3547" ht="15.75" customHeight="1">
      <c r="A3547" s="146">
        <v>320283.0</v>
      </c>
      <c r="B3547" s="61" t="s">
        <v>531</v>
      </c>
    </row>
    <row r="3548" ht="15.75" customHeight="1">
      <c r="A3548" s="146">
        <v>321441.0</v>
      </c>
      <c r="B3548" s="61" t="s">
        <v>511</v>
      </c>
    </row>
    <row r="3549" ht="15.75" customHeight="1">
      <c r="A3549" s="146">
        <v>318112.0</v>
      </c>
      <c r="B3549" s="61" t="s">
        <v>531</v>
      </c>
    </row>
    <row r="3550" ht="15.75" customHeight="1">
      <c r="A3550" s="146">
        <v>318418.0</v>
      </c>
      <c r="B3550" s="61" t="s">
        <v>531</v>
      </c>
    </row>
    <row r="3551" ht="15.75" customHeight="1">
      <c r="A3551" s="146">
        <v>319593.0</v>
      </c>
      <c r="B3551" s="61" t="s">
        <v>511</v>
      </c>
    </row>
    <row r="3552" ht="15.75" customHeight="1">
      <c r="A3552" s="146">
        <v>319760.0</v>
      </c>
      <c r="B3552" s="61" t="s">
        <v>531</v>
      </c>
    </row>
    <row r="3553" ht="15.75" customHeight="1">
      <c r="A3553" s="146">
        <v>318080.0</v>
      </c>
      <c r="B3553" s="61" t="s">
        <v>511</v>
      </c>
    </row>
    <row r="3554" ht="15.75" customHeight="1">
      <c r="A3554" s="146">
        <v>317272.0</v>
      </c>
      <c r="B3554" s="61" t="s">
        <v>531</v>
      </c>
    </row>
    <row r="3555" ht="15.75" customHeight="1">
      <c r="A3555" s="146">
        <v>315873.0</v>
      </c>
      <c r="B3555" s="61" t="s">
        <v>531</v>
      </c>
    </row>
    <row r="3556" ht="15.75" customHeight="1">
      <c r="A3556" s="146">
        <v>317024.0</v>
      </c>
      <c r="B3556" s="61" t="s">
        <v>511</v>
      </c>
    </row>
    <row r="3557" ht="15.75" customHeight="1">
      <c r="A3557" s="146">
        <v>317314.0</v>
      </c>
      <c r="B3557" s="61" t="s">
        <v>531</v>
      </c>
    </row>
    <row r="3558" ht="15.75" customHeight="1">
      <c r="A3558" s="146">
        <v>318146.0</v>
      </c>
      <c r="B3558" s="61" t="s">
        <v>511</v>
      </c>
    </row>
    <row r="3559" ht="15.75" customHeight="1">
      <c r="A3559" s="146">
        <v>320407.0</v>
      </c>
      <c r="B3559" s="61" t="s">
        <v>511</v>
      </c>
    </row>
    <row r="3560" ht="15.75" customHeight="1">
      <c r="A3560" s="146">
        <v>321668.0</v>
      </c>
      <c r="B3560" s="61" t="s">
        <v>509</v>
      </c>
    </row>
    <row r="3561" ht="15.75" customHeight="1">
      <c r="A3561" s="146">
        <v>317336.0</v>
      </c>
      <c r="B3561" s="61" t="s">
        <v>531</v>
      </c>
    </row>
    <row r="3562" ht="15.75" customHeight="1">
      <c r="A3562" s="146">
        <v>317728.0</v>
      </c>
      <c r="B3562" s="61" t="s">
        <v>511</v>
      </c>
    </row>
    <row r="3563" ht="15.75" customHeight="1">
      <c r="A3563" s="146">
        <v>318550.0</v>
      </c>
      <c r="B3563" s="61" t="s">
        <v>531</v>
      </c>
    </row>
    <row r="3564" ht="15.75" customHeight="1">
      <c r="A3564" s="146">
        <v>317507.0</v>
      </c>
      <c r="B3564" s="61" t="s">
        <v>509</v>
      </c>
    </row>
    <row r="3565" ht="15.75" customHeight="1">
      <c r="A3565" s="146">
        <v>321705.0</v>
      </c>
      <c r="B3565" s="61" t="s">
        <v>531</v>
      </c>
    </row>
    <row r="3566" ht="15.75" customHeight="1">
      <c r="A3566" s="146">
        <v>320790.0</v>
      </c>
      <c r="B3566" s="61" t="s">
        <v>531</v>
      </c>
    </row>
    <row r="3567" ht="15.75" customHeight="1">
      <c r="A3567" s="146">
        <v>318075.0</v>
      </c>
      <c r="B3567" s="61" t="s">
        <v>531</v>
      </c>
    </row>
    <row r="3568" ht="15.75" customHeight="1">
      <c r="A3568" s="146">
        <v>317068.0</v>
      </c>
      <c r="B3568" s="61" t="s">
        <v>531</v>
      </c>
    </row>
    <row r="3569" ht="15.75" customHeight="1">
      <c r="A3569" s="146">
        <v>320835.0</v>
      </c>
      <c r="B3569" s="61" t="s">
        <v>531</v>
      </c>
    </row>
    <row r="3570" ht="15.75" customHeight="1">
      <c r="A3570" s="146">
        <v>317614.0</v>
      </c>
      <c r="B3570" s="61" t="s">
        <v>531</v>
      </c>
    </row>
    <row r="3571" ht="15.75" customHeight="1">
      <c r="A3571" s="146">
        <v>321735.0</v>
      </c>
      <c r="B3571" s="61" t="s">
        <v>531</v>
      </c>
    </row>
    <row r="3572" ht="15.75" customHeight="1">
      <c r="A3572" s="146">
        <v>316891.0</v>
      </c>
      <c r="B3572" s="61" t="s">
        <v>511</v>
      </c>
    </row>
    <row r="3573" ht="15.75" customHeight="1">
      <c r="A3573" s="146">
        <v>316977.0</v>
      </c>
      <c r="B3573" s="61" t="s">
        <v>511</v>
      </c>
    </row>
    <row r="3574" ht="15.75" customHeight="1">
      <c r="A3574" s="146">
        <v>319334.0</v>
      </c>
      <c r="B3574" s="61" t="s">
        <v>532</v>
      </c>
    </row>
    <row r="3575" ht="15.75" customHeight="1">
      <c r="A3575" s="146">
        <v>320098.0</v>
      </c>
      <c r="B3575" s="61" t="s">
        <v>531</v>
      </c>
    </row>
    <row r="3576" ht="15.75" customHeight="1">
      <c r="A3576" s="146">
        <v>320801.0</v>
      </c>
      <c r="B3576" s="61" t="s">
        <v>531</v>
      </c>
    </row>
    <row r="3577" ht="15.75" customHeight="1">
      <c r="A3577" s="146">
        <v>321707.0</v>
      </c>
      <c r="B3577" s="61" t="s">
        <v>531</v>
      </c>
    </row>
    <row r="3578" ht="15.75" customHeight="1">
      <c r="A3578" s="146">
        <v>321752.0</v>
      </c>
      <c r="B3578" s="61" t="s">
        <v>531</v>
      </c>
    </row>
    <row r="3579" ht="15.75" customHeight="1">
      <c r="A3579" s="146">
        <v>321749.0</v>
      </c>
      <c r="B3579" s="61" t="s">
        <v>531</v>
      </c>
    </row>
    <row r="3580" ht="15.75" customHeight="1">
      <c r="A3580" s="146">
        <v>318574.0</v>
      </c>
      <c r="B3580" s="61" t="s">
        <v>543</v>
      </c>
    </row>
    <row r="3581" ht="15.75" customHeight="1">
      <c r="A3581" s="146">
        <v>311062.0</v>
      </c>
      <c r="B3581" s="61" t="s">
        <v>511</v>
      </c>
    </row>
    <row r="3582" ht="15.75" customHeight="1">
      <c r="A3582" s="146">
        <v>311053.0</v>
      </c>
      <c r="B3582" s="61" t="s">
        <v>511</v>
      </c>
    </row>
    <row r="3583" ht="15.75" customHeight="1">
      <c r="A3583" s="146">
        <v>319680.0</v>
      </c>
      <c r="B3583" s="61" t="s">
        <v>531</v>
      </c>
    </row>
    <row r="3584" ht="15.75" customHeight="1">
      <c r="A3584" s="146">
        <v>316853.0</v>
      </c>
      <c r="B3584" s="61" t="s">
        <v>511</v>
      </c>
    </row>
    <row r="3585" ht="15.75" customHeight="1">
      <c r="A3585" s="146">
        <v>321722.0</v>
      </c>
      <c r="B3585" s="61" t="s">
        <v>531</v>
      </c>
    </row>
    <row r="3586" ht="15.75" customHeight="1">
      <c r="A3586" s="146">
        <v>317685.0</v>
      </c>
      <c r="B3586" s="61" t="s">
        <v>531</v>
      </c>
    </row>
    <row r="3587" ht="15.75" customHeight="1">
      <c r="A3587" s="146">
        <v>320755.0</v>
      </c>
      <c r="B3587" s="61" t="s">
        <v>531</v>
      </c>
    </row>
    <row r="3588" ht="15.75" customHeight="1">
      <c r="A3588" s="146">
        <v>321723.0</v>
      </c>
      <c r="B3588" s="61" t="s">
        <v>531</v>
      </c>
    </row>
    <row r="3589" ht="15.75" customHeight="1">
      <c r="A3589" s="146">
        <v>319026.0</v>
      </c>
      <c r="B3589" s="61" t="s">
        <v>511</v>
      </c>
    </row>
    <row r="3590" ht="15.75" customHeight="1">
      <c r="A3590" s="146">
        <v>317294.0</v>
      </c>
      <c r="B3590" s="61" t="s">
        <v>531</v>
      </c>
    </row>
    <row r="3591" ht="15.75" customHeight="1">
      <c r="A3591" s="146">
        <v>319221.0</v>
      </c>
      <c r="B3591" s="61" t="s">
        <v>531</v>
      </c>
    </row>
    <row r="3592" ht="15.75" customHeight="1">
      <c r="A3592" s="146">
        <v>317111.0</v>
      </c>
      <c r="B3592" s="61" t="s">
        <v>509</v>
      </c>
    </row>
    <row r="3593" ht="15.75" customHeight="1">
      <c r="A3593" s="146">
        <v>319863.0</v>
      </c>
      <c r="B3593" s="61" t="s">
        <v>531</v>
      </c>
    </row>
    <row r="3594" ht="15.75" customHeight="1">
      <c r="A3594" s="146">
        <v>320732.0</v>
      </c>
      <c r="B3594" s="61" t="s">
        <v>531</v>
      </c>
    </row>
    <row r="3595" ht="15.75" customHeight="1">
      <c r="A3595" s="146">
        <v>320792.0</v>
      </c>
      <c r="B3595" s="61" t="s">
        <v>531</v>
      </c>
    </row>
    <row r="3596" ht="15.75" customHeight="1">
      <c r="A3596" s="146">
        <v>317751.0</v>
      </c>
      <c r="B3596" s="61" t="s">
        <v>531</v>
      </c>
    </row>
    <row r="3597" ht="15.75" customHeight="1">
      <c r="A3597" s="146">
        <v>321274.0</v>
      </c>
      <c r="B3597" s="61" t="s">
        <v>531</v>
      </c>
    </row>
    <row r="3598" ht="15.75" customHeight="1">
      <c r="A3598" s="146">
        <v>318311.0</v>
      </c>
      <c r="B3598" s="61" t="s">
        <v>531</v>
      </c>
    </row>
    <row r="3599" ht="15.75" customHeight="1">
      <c r="A3599" s="146">
        <v>320921.0</v>
      </c>
      <c r="B3599" s="61" t="s">
        <v>531</v>
      </c>
    </row>
    <row r="3600" ht="15.75" customHeight="1">
      <c r="A3600" s="146">
        <v>319108.0</v>
      </c>
      <c r="B3600" s="61" t="s">
        <v>511</v>
      </c>
    </row>
    <row r="3601" ht="15.75" customHeight="1">
      <c r="A3601" s="146">
        <v>314549.0</v>
      </c>
      <c r="B3601" s="61" t="s">
        <v>531</v>
      </c>
    </row>
    <row r="3602" ht="15.75" customHeight="1">
      <c r="A3602" s="146">
        <v>318690.0</v>
      </c>
      <c r="B3602" s="61" t="s">
        <v>531</v>
      </c>
    </row>
    <row r="3603" ht="15.75" customHeight="1">
      <c r="A3603" s="146">
        <v>321052.0</v>
      </c>
      <c r="B3603" s="61" t="s">
        <v>531</v>
      </c>
    </row>
    <row r="3604" ht="15.75" customHeight="1">
      <c r="A3604" s="146">
        <v>317383.0</v>
      </c>
      <c r="B3604" s="61" t="s">
        <v>531</v>
      </c>
    </row>
    <row r="3605" ht="15.75" customHeight="1">
      <c r="A3605" s="146">
        <v>318301.0</v>
      </c>
      <c r="B3605" s="61" t="s">
        <v>531</v>
      </c>
    </row>
    <row r="3606" ht="15.75" customHeight="1">
      <c r="A3606" s="146">
        <v>320383.0</v>
      </c>
      <c r="B3606" s="61" t="s">
        <v>531</v>
      </c>
    </row>
    <row r="3607" ht="15.75" customHeight="1">
      <c r="A3607" s="146">
        <v>319899.0</v>
      </c>
      <c r="B3607" s="61" t="s">
        <v>531</v>
      </c>
    </row>
    <row r="3608" ht="15.75" customHeight="1">
      <c r="A3608" s="146">
        <v>318732.0</v>
      </c>
      <c r="B3608" s="61" t="s">
        <v>511</v>
      </c>
    </row>
    <row r="3609" ht="15.75" customHeight="1">
      <c r="A3609" s="146">
        <v>318726.0</v>
      </c>
      <c r="B3609" s="61" t="s">
        <v>543</v>
      </c>
    </row>
    <row r="3610" ht="15.75" customHeight="1">
      <c r="A3610" s="146">
        <v>321872.0</v>
      </c>
      <c r="B3610" s="61" t="s">
        <v>531</v>
      </c>
    </row>
    <row r="3611" ht="15.75" customHeight="1">
      <c r="A3611" s="146">
        <v>321551.0</v>
      </c>
      <c r="B3611" s="61" t="s">
        <v>531</v>
      </c>
    </row>
    <row r="3612" ht="15.75" customHeight="1">
      <c r="A3612" s="146">
        <v>317368.0</v>
      </c>
      <c r="B3612" s="61" t="s">
        <v>511</v>
      </c>
    </row>
    <row r="3613" ht="15.75" customHeight="1">
      <c r="A3613" s="146">
        <v>321370.0</v>
      </c>
      <c r="B3613" s="61" t="s">
        <v>531</v>
      </c>
    </row>
    <row r="3614" ht="15.75" customHeight="1">
      <c r="A3614" s="146">
        <v>317808.0</v>
      </c>
      <c r="B3614" s="61" t="s">
        <v>531</v>
      </c>
    </row>
    <row r="3615" ht="15.75" customHeight="1">
      <c r="A3615" s="146">
        <v>318187.0</v>
      </c>
      <c r="B3615" s="61" t="s">
        <v>531</v>
      </c>
    </row>
    <row r="3616" ht="15.75" customHeight="1">
      <c r="A3616" s="146">
        <v>318520.0</v>
      </c>
      <c r="B3616" s="61" t="s">
        <v>543</v>
      </c>
    </row>
    <row r="3617" ht="15.75" customHeight="1">
      <c r="A3617" s="146">
        <v>317248.0</v>
      </c>
      <c r="B3617" s="61" t="s">
        <v>531</v>
      </c>
    </row>
    <row r="3618" ht="15.75" customHeight="1">
      <c r="A3618" s="146">
        <v>317214.0</v>
      </c>
      <c r="B3618" s="61" t="s">
        <v>543</v>
      </c>
    </row>
    <row r="3619" ht="15.75" customHeight="1">
      <c r="A3619" s="146">
        <v>321688.0</v>
      </c>
      <c r="B3619" s="61" t="s">
        <v>511</v>
      </c>
    </row>
    <row r="3620" ht="15.75" customHeight="1">
      <c r="A3620" s="146">
        <v>319155.0</v>
      </c>
      <c r="B3620" s="61" t="s">
        <v>531</v>
      </c>
    </row>
    <row r="3621" ht="15.75" customHeight="1">
      <c r="A3621" s="146">
        <v>318273.0</v>
      </c>
      <c r="B3621" s="61" t="s">
        <v>511</v>
      </c>
    </row>
    <row r="3622" ht="15.75" customHeight="1">
      <c r="A3622" s="146">
        <v>320380.0</v>
      </c>
      <c r="B3622" s="61" t="s">
        <v>531</v>
      </c>
    </row>
    <row r="3623" ht="15.75" customHeight="1">
      <c r="A3623" s="146">
        <v>318305.0</v>
      </c>
      <c r="B3623" s="61" t="s">
        <v>531</v>
      </c>
    </row>
    <row r="3624" ht="15.75" customHeight="1">
      <c r="A3624" s="146">
        <v>321538.0</v>
      </c>
      <c r="B3624" s="61" t="s">
        <v>531</v>
      </c>
    </row>
    <row r="3625" ht="15.75" customHeight="1">
      <c r="A3625" s="146">
        <v>319154.0</v>
      </c>
      <c r="B3625" s="61" t="s">
        <v>511</v>
      </c>
    </row>
    <row r="3626" ht="15.75" customHeight="1">
      <c r="A3626" s="146">
        <v>316846.0</v>
      </c>
      <c r="B3626" s="61" t="s">
        <v>543</v>
      </c>
    </row>
    <row r="3627" ht="15.75" customHeight="1">
      <c r="A3627" s="146">
        <v>317059.0</v>
      </c>
      <c r="B3627" s="61" t="s">
        <v>509</v>
      </c>
    </row>
    <row r="3628" ht="15.75" customHeight="1">
      <c r="A3628" s="146">
        <v>319786.0</v>
      </c>
      <c r="B3628" s="61" t="s">
        <v>531</v>
      </c>
    </row>
    <row r="3629" ht="15.75" customHeight="1">
      <c r="A3629" s="146">
        <v>320507.0</v>
      </c>
      <c r="B3629" s="61" t="s">
        <v>531</v>
      </c>
    </row>
    <row r="3630" ht="15.75" customHeight="1">
      <c r="A3630" s="146">
        <v>321593.0</v>
      </c>
      <c r="B3630" s="61" t="s">
        <v>531</v>
      </c>
    </row>
    <row r="3631" ht="15.75" customHeight="1">
      <c r="A3631" s="146">
        <v>321506.0</v>
      </c>
      <c r="B3631" s="61" t="s">
        <v>531</v>
      </c>
    </row>
    <row r="3632" ht="15.75" customHeight="1">
      <c r="A3632" s="146">
        <v>319230.0</v>
      </c>
      <c r="B3632" s="61" t="s">
        <v>531</v>
      </c>
    </row>
    <row r="3633" ht="15.75" customHeight="1">
      <c r="A3633" s="146">
        <v>318458.0</v>
      </c>
      <c r="B3633" s="61" t="s">
        <v>531</v>
      </c>
    </row>
    <row r="3634" ht="15.75" customHeight="1">
      <c r="A3634" s="146">
        <v>319333.0</v>
      </c>
      <c r="B3634" s="61" t="s">
        <v>531</v>
      </c>
    </row>
    <row r="3635" ht="15.75" customHeight="1">
      <c r="A3635" s="146">
        <v>320728.0</v>
      </c>
      <c r="B3635" s="61" t="s">
        <v>531</v>
      </c>
    </row>
    <row r="3636" ht="15.75" customHeight="1">
      <c r="A3636" s="146">
        <v>320577.0</v>
      </c>
      <c r="B3636" s="61" t="s">
        <v>531</v>
      </c>
    </row>
    <row r="3637" ht="15.75" customHeight="1">
      <c r="A3637" s="146">
        <v>321577.0</v>
      </c>
      <c r="B3637" s="61" t="s">
        <v>531</v>
      </c>
    </row>
    <row r="3638" ht="15.75" customHeight="1">
      <c r="A3638" s="146">
        <v>319850.0</v>
      </c>
      <c r="B3638" s="61" t="s">
        <v>534</v>
      </c>
    </row>
    <row r="3639" ht="15.75" customHeight="1">
      <c r="A3639" s="146">
        <v>319085.0</v>
      </c>
      <c r="B3639" s="61" t="s">
        <v>531</v>
      </c>
    </row>
    <row r="3640" ht="15.75" customHeight="1">
      <c r="A3640" s="146">
        <v>318730.0</v>
      </c>
      <c r="B3640" s="61" t="s">
        <v>531</v>
      </c>
    </row>
    <row r="3641" ht="15.75" customHeight="1">
      <c r="A3641" s="146">
        <v>318566.0</v>
      </c>
      <c r="B3641" s="61" t="s">
        <v>511</v>
      </c>
    </row>
    <row r="3642" ht="15.75" customHeight="1">
      <c r="A3642" s="146">
        <v>321283.0</v>
      </c>
      <c r="B3642" s="61" t="s">
        <v>531</v>
      </c>
    </row>
    <row r="3643" ht="15.75" customHeight="1">
      <c r="A3643" s="146">
        <v>320546.0</v>
      </c>
      <c r="B3643" s="61" t="s">
        <v>531</v>
      </c>
    </row>
    <row r="3644" ht="15.75" customHeight="1">
      <c r="A3644" s="146">
        <v>320384.0</v>
      </c>
      <c r="B3644" s="61" t="s">
        <v>531</v>
      </c>
    </row>
    <row r="3645" ht="15.75" customHeight="1">
      <c r="A3645" s="146">
        <v>321719.0</v>
      </c>
      <c r="B3645" s="61" t="s">
        <v>531</v>
      </c>
    </row>
    <row r="3646" ht="15.75" customHeight="1">
      <c r="A3646" s="146">
        <v>318308.0</v>
      </c>
      <c r="B3646" s="61" t="s">
        <v>531</v>
      </c>
    </row>
    <row r="3647" ht="15.75" customHeight="1">
      <c r="A3647" s="146">
        <v>321968.0</v>
      </c>
      <c r="B3647" s="61" t="s">
        <v>531</v>
      </c>
    </row>
    <row r="3648" ht="15.75" customHeight="1">
      <c r="A3648" s="146">
        <v>317208.0</v>
      </c>
      <c r="B3648" s="61" t="s">
        <v>531</v>
      </c>
    </row>
    <row r="3649" ht="15.75" customHeight="1">
      <c r="A3649" s="146">
        <v>320773.0</v>
      </c>
      <c r="B3649" s="61" t="s">
        <v>531</v>
      </c>
    </row>
    <row r="3650" ht="15.75" customHeight="1">
      <c r="A3650" s="146">
        <v>318251.0</v>
      </c>
      <c r="B3650" s="61" t="s">
        <v>531</v>
      </c>
    </row>
    <row r="3651" ht="15.75" customHeight="1">
      <c r="A3651" s="146">
        <v>320481.0</v>
      </c>
      <c r="B3651" s="61" t="s">
        <v>531</v>
      </c>
    </row>
    <row r="3652" ht="15.75" customHeight="1">
      <c r="A3652" s="146">
        <v>320422.0</v>
      </c>
      <c r="B3652" s="61" t="s">
        <v>531</v>
      </c>
    </row>
    <row r="3653" ht="15.75" customHeight="1">
      <c r="A3653" s="146">
        <v>321359.0</v>
      </c>
      <c r="B3653" s="61" t="s">
        <v>511</v>
      </c>
    </row>
    <row r="3654" ht="15.75" customHeight="1">
      <c r="A3654" s="146">
        <v>316850.0</v>
      </c>
      <c r="B3654" s="61" t="s">
        <v>531</v>
      </c>
    </row>
    <row r="3655" ht="15.75" customHeight="1">
      <c r="A3655" s="146">
        <v>321724.0</v>
      </c>
      <c r="B3655" s="61" t="s">
        <v>531</v>
      </c>
    </row>
    <row r="3656" ht="15.75" customHeight="1">
      <c r="A3656" s="146">
        <v>320381.0</v>
      </c>
      <c r="B3656" s="61" t="s">
        <v>531</v>
      </c>
    </row>
    <row r="3657" ht="15.75" customHeight="1">
      <c r="A3657" s="146">
        <v>317123.0</v>
      </c>
      <c r="B3657" s="61" t="s">
        <v>543</v>
      </c>
    </row>
    <row r="3658" ht="15.75" customHeight="1">
      <c r="A3658" s="146">
        <v>316976.0</v>
      </c>
      <c r="B3658" s="61" t="s">
        <v>531</v>
      </c>
    </row>
    <row r="3659" ht="15.75" customHeight="1">
      <c r="A3659" s="146">
        <v>319198.0</v>
      </c>
      <c r="B3659" s="61" t="s">
        <v>534</v>
      </c>
    </row>
    <row r="3660" ht="15.75" customHeight="1">
      <c r="A3660" s="146">
        <v>320442.0</v>
      </c>
      <c r="B3660" s="61" t="s">
        <v>531</v>
      </c>
    </row>
    <row r="3661" ht="15.75" customHeight="1">
      <c r="A3661" s="146">
        <v>320393.0</v>
      </c>
      <c r="B3661" s="61" t="s">
        <v>531</v>
      </c>
    </row>
    <row r="3662" ht="15.75" customHeight="1">
      <c r="A3662" s="146">
        <v>320701.0</v>
      </c>
      <c r="B3662" s="61" t="s">
        <v>531</v>
      </c>
    </row>
    <row r="3663" ht="15.75" customHeight="1">
      <c r="A3663" s="146">
        <v>321483.0</v>
      </c>
      <c r="B3663" s="61" t="s">
        <v>531</v>
      </c>
    </row>
    <row r="3664" ht="15.75" customHeight="1">
      <c r="A3664" s="146">
        <v>320756.0</v>
      </c>
      <c r="B3664" s="61" t="s">
        <v>531</v>
      </c>
    </row>
    <row r="3665" ht="15.75" customHeight="1">
      <c r="A3665" s="146">
        <v>319021.0</v>
      </c>
      <c r="B3665" s="61" t="s">
        <v>511</v>
      </c>
    </row>
    <row r="3666" ht="15.75" customHeight="1">
      <c r="A3666" s="146">
        <v>319839.0</v>
      </c>
      <c r="B3666" s="61" t="s">
        <v>531</v>
      </c>
    </row>
    <row r="3667" ht="15.75" customHeight="1">
      <c r="A3667" s="146">
        <v>321582.0</v>
      </c>
      <c r="B3667" s="61" t="s">
        <v>531</v>
      </c>
    </row>
    <row r="3668" ht="15.75" customHeight="1">
      <c r="A3668" s="146">
        <v>320905.0</v>
      </c>
      <c r="B3668" s="61" t="s">
        <v>531</v>
      </c>
    </row>
    <row r="3669" ht="15.75" customHeight="1">
      <c r="A3669" s="146">
        <v>321367.0</v>
      </c>
      <c r="B3669" s="61" t="s">
        <v>531</v>
      </c>
    </row>
    <row r="3670" ht="15.75" customHeight="1">
      <c r="A3670" s="146">
        <v>320514.0</v>
      </c>
      <c r="B3670" s="61" t="s">
        <v>531</v>
      </c>
    </row>
    <row r="3671" ht="15.75" customHeight="1">
      <c r="A3671" s="146">
        <v>320314.0</v>
      </c>
      <c r="B3671" s="61" t="s">
        <v>531</v>
      </c>
    </row>
    <row r="3672" ht="15.75" customHeight="1">
      <c r="A3672" s="146">
        <v>320789.0</v>
      </c>
      <c r="B3672" s="61" t="s">
        <v>531</v>
      </c>
    </row>
    <row r="3673" ht="15.75" customHeight="1">
      <c r="A3673" s="146">
        <v>320191.0</v>
      </c>
      <c r="B3673" s="61" t="s">
        <v>531</v>
      </c>
    </row>
    <row r="3674" ht="15.75" customHeight="1">
      <c r="A3674" s="146">
        <v>318952.0</v>
      </c>
      <c r="B3674" s="61" t="s">
        <v>511</v>
      </c>
    </row>
    <row r="3675" ht="15.75" customHeight="1">
      <c r="A3675" s="146">
        <v>321284.0</v>
      </c>
      <c r="B3675" s="61" t="s">
        <v>531</v>
      </c>
    </row>
    <row r="3676" ht="15.75" customHeight="1">
      <c r="A3676" s="146">
        <v>321635.0</v>
      </c>
      <c r="B3676" s="61" t="s">
        <v>531</v>
      </c>
    </row>
    <row r="3677" ht="15.75" customHeight="1">
      <c r="A3677" s="146">
        <v>319149.0</v>
      </c>
      <c r="B3677" s="61" t="s">
        <v>511</v>
      </c>
    </row>
    <row r="3678" ht="15.75" customHeight="1">
      <c r="A3678" s="146">
        <v>321562.0</v>
      </c>
      <c r="B3678" s="61" t="s">
        <v>531</v>
      </c>
    </row>
    <row r="3679" ht="15.75" customHeight="1">
      <c r="A3679" s="146">
        <v>320821.0</v>
      </c>
      <c r="B3679" s="61" t="s">
        <v>531</v>
      </c>
    </row>
    <row r="3680" ht="15.75" customHeight="1">
      <c r="A3680" s="146">
        <v>317671.0</v>
      </c>
      <c r="B3680" s="61" t="s">
        <v>531</v>
      </c>
    </row>
    <row r="3681" ht="15.75" customHeight="1">
      <c r="A3681" s="146">
        <v>312222.0</v>
      </c>
      <c r="B3681" s="61" t="s">
        <v>531</v>
      </c>
    </row>
    <row r="3682" ht="15.75" customHeight="1">
      <c r="A3682" s="146">
        <v>291576.0</v>
      </c>
      <c r="B3682" s="61" t="s">
        <v>531</v>
      </c>
    </row>
    <row r="3683" ht="15.75" customHeight="1">
      <c r="A3683" s="146">
        <v>317712.0</v>
      </c>
      <c r="B3683" s="61" t="s">
        <v>531</v>
      </c>
    </row>
    <row r="3684" ht="15.75" customHeight="1">
      <c r="A3684" s="146">
        <v>316987.0</v>
      </c>
      <c r="B3684" s="61" t="s">
        <v>531</v>
      </c>
    </row>
    <row r="3685" ht="15.75" customHeight="1">
      <c r="A3685" s="146">
        <v>317253.0</v>
      </c>
      <c r="B3685" s="61" t="s">
        <v>531</v>
      </c>
    </row>
    <row r="3686" ht="15.75" customHeight="1">
      <c r="A3686" s="146">
        <v>317277.0</v>
      </c>
      <c r="B3686" s="61" t="s">
        <v>531</v>
      </c>
    </row>
    <row r="3687" ht="15.75" customHeight="1">
      <c r="A3687" s="146">
        <v>318447.0</v>
      </c>
      <c r="B3687" s="61" t="s">
        <v>531</v>
      </c>
    </row>
    <row r="3688" ht="15.75" customHeight="1">
      <c r="A3688" s="146">
        <v>320845.0</v>
      </c>
      <c r="B3688" s="61" t="s">
        <v>531</v>
      </c>
    </row>
    <row r="3689" ht="15.75" customHeight="1">
      <c r="A3689" s="146">
        <v>321590.0</v>
      </c>
      <c r="B3689" s="61" t="s">
        <v>531</v>
      </c>
    </row>
    <row r="3690" ht="15.75" customHeight="1">
      <c r="A3690" s="146">
        <v>317741.0</v>
      </c>
      <c r="B3690" s="61" t="s">
        <v>531</v>
      </c>
    </row>
    <row r="3691" ht="15.75" customHeight="1">
      <c r="A3691" s="146">
        <v>317205.0</v>
      </c>
      <c r="B3691" s="61" t="s">
        <v>531</v>
      </c>
    </row>
    <row r="3692" ht="15.75" customHeight="1">
      <c r="A3692" s="146">
        <v>320573.0</v>
      </c>
      <c r="B3692" s="61" t="s">
        <v>534</v>
      </c>
    </row>
    <row r="3693" ht="15.75" customHeight="1">
      <c r="A3693" s="146">
        <v>316599.0</v>
      </c>
      <c r="B3693" s="61" t="s">
        <v>511</v>
      </c>
    </row>
    <row r="3694" ht="15.75" customHeight="1">
      <c r="A3694" s="146">
        <v>320775.0</v>
      </c>
      <c r="B3694" s="61" t="s">
        <v>511</v>
      </c>
    </row>
    <row r="3695" ht="15.75" customHeight="1">
      <c r="A3695" s="146">
        <v>320571.0</v>
      </c>
      <c r="B3695" s="61" t="s">
        <v>531</v>
      </c>
    </row>
    <row r="3696" ht="15.75" customHeight="1">
      <c r="A3696" s="65" t="s">
        <v>936</v>
      </c>
      <c r="B3696" s="61" t="s">
        <v>509</v>
      </c>
    </row>
    <row r="3697" ht="15.75" customHeight="1">
      <c r="A3697" s="65" t="s">
        <v>937</v>
      </c>
      <c r="B3697" s="61" t="s">
        <v>509</v>
      </c>
    </row>
    <row r="3698" ht="15.75" customHeight="1">
      <c r="A3698" s="65" t="s">
        <v>938</v>
      </c>
      <c r="B3698" s="61" t="s">
        <v>531</v>
      </c>
    </row>
    <row r="3699" ht="15.75" customHeight="1">
      <c r="A3699" s="146">
        <v>276003.0</v>
      </c>
      <c r="B3699" s="61" t="s">
        <v>509</v>
      </c>
    </row>
    <row r="3700" ht="15.75" customHeight="1">
      <c r="A3700" s="65" t="s">
        <v>939</v>
      </c>
      <c r="B3700" s="61" t="s">
        <v>531</v>
      </c>
    </row>
    <row r="3701" ht="15.75" customHeight="1">
      <c r="A3701" s="65" t="s">
        <v>940</v>
      </c>
      <c r="B3701" s="61" t="s">
        <v>509</v>
      </c>
    </row>
    <row r="3702" ht="15.75" customHeight="1">
      <c r="A3702" s="65" t="s">
        <v>941</v>
      </c>
      <c r="B3702" s="61" t="s">
        <v>531</v>
      </c>
    </row>
    <row r="3703" ht="15.75" customHeight="1">
      <c r="A3703" s="65" t="s">
        <v>942</v>
      </c>
      <c r="B3703" s="61" t="s">
        <v>531</v>
      </c>
    </row>
    <row r="3704" ht="15.75" customHeight="1">
      <c r="A3704" s="65" t="s">
        <v>943</v>
      </c>
      <c r="B3704" s="61" t="s">
        <v>509</v>
      </c>
    </row>
    <row r="3705" ht="15.75" customHeight="1">
      <c r="A3705" s="65" t="s">
        <v>944</v>
      </c>
      <c r="B3705" s="61" t="s">
        <v>509</v>
      </c>
    </row>
    <row r="3706" ht="15.75" customHeight="1">
      <c r="A3706" s="65" t="s">
        <v>945</v>
      </c>
      <c r="B3706" s="61" t="s">
        <v>509</v>
      </c>
    </row>
    <row r="3707" ht="15.75" customHeight="1">
      <c r="A3707" s="65" t="s">
        <v>946</v>
      </c>
      <c r="B3707" s="61" t="s">
        <v>509</v>
      </c>
    </row>
    <row r="3708" ht="15.75" customHeight="1">
      <c r="A3708" s="65" t="s">
        <v>947</v>
      </c>
      <c r="B3708" s="61" t="s">
        <v>509</v>
      </c>
    </row>
    <row r="3709" ht="15.75" customHeight="1">
      <c r="A3709" s="65" t="s">
        <v>948</v>
      </c>
      <c r="B3709" s="61" t="s">
        <v>509</v>
      </c>
    </row>
    <row r="3710" ht="15.75" customHeight="1">
      <c r="A3710" s="65" t="s">
        <v>949</v>
      </c>
      <c r="B3710" s="61" t="s">
        <v>509</v>
      </c>
    </row>
    <row r="3711" ht="15.75" customHeight="1">
      <c r="A3711" s="65" t="s">
        <v>950</v>
      </c>
      <c r="B3711" s="61" t="s">
        <v>509</v>
      </c>
    </row>
    <row r="3712" ht="15.75" customHeight="1">
      <c r="A3712" s="65" t="s">
        <v>951</v>
      </c>
      <c r="B3712" s="61" t="s">
        <v>509</v>
      </c>
    </row>
    <row r="3713" ht="15.75" customHeight="1">
      <c r="A3713" s="65" t="s">
        <v>952</v>
      </c>
      <c r="B3713" s="61" t="s">
        <v>509</v>
      </c>
    </row>
    <row r="3714" ht="15.75" customHeight="1">
      <c r="A3714" s="65" t="s">
        <v>953</v>
      </c>
      <c r="B3714" s="61" t="s">
        <v>531</v>
      </c>
    </row>
    <row r="3715" ht="15.75" customHeight="1">
      <c r="A3715" s="65" t="s">
        <v>954</v>
      </c>
      <c r="B3715" s="61" t="s">
        <v>509</v>
      </c>
    </row>
    <row r="3716" ht="15.75" customHeight="1">
      <c r="A3716" s="65" t="s">
        <v>955</v>
      </c>
      <c r="B3716" s="61" t="s">
        <v>509</v>
      </c>
    </row>
    <row r="3717" ht="15.75" customHeight="1">
      <c r="A3717" s="65" t="s">
        <v>956</v>
      </c>
      <c r="B3717" s="61" t="s">
        <v>509</v>
      </c>
    </row>
    <row r="3718" ht="15.75" customHeight="1">
      <c r="A3718" s="65" t="s">
        <v>957</v>
      </c>
      <c r="B3718" s="61" t="s">
        <v>531</v>
      </c>
    </row>
    <row r="3719" ht="15.75" customHeight="1">
      <c r="A3719" s="65" t="s">
        <v>958</v>
      </c>
      <c r="B3719" s="61" t="s">
        <v>509</v>
      </c>
    </row>
    <row r="3720" ht="15.75" customHeight="1">
      <c r="A3720" s="65" t="s">
        <v>959</v>
      </c>
      <c r="B3720" s="61" t="s">
        <v>509</v>
      </c>
    </row>
    <row r="3721" ht="15.75" customHeight="1">
      <c r="A3721" s="146">
        <v>319254.0</v>
      </c>
      <c r="B3721" s="61" t="s">
        <v>543</v>
      </c>
    </row>
    <row r="3722" ht="15.75" customHeight="1">
      <c r="A3722" s="146">
        <v>322340.0</v>
      </c>
      <c r="B3722" s="61" t="s">
        <v>543</v>
      </c>
    </row>
    <row r="3723" ht="15.75" customHeight="1">
      <c r="A3723" s="146">
        <v>322325.0</v>
      </c>
      <c r="B3723" s="61" t="s">
        <v>511</v>
      </c>
    </row>
    <row r="3724" ht="15.75" customHeight="1">
      <c r="A3724" s="65" t="s">
        <v>960</v>
      </c>
      <c r="B3724" s="61" t="s">
        <v>531</v>
      </c>
    </row>
    <row r="3725" ht="15.75" customHeight="1">
      <c r="A3725" s="146">
        <v>322373.0</v>
      </c>
      <c r="B3725" s="61" t="s">
        <v>531</v>
      </c>
    </row>
    <row r="3726" ht="15.75" customHeight="1">
      <c r="A3726" s="65" t="s">
        <v>961</v>
      </c>
      <c r="B3726" s="61" t="s">
        <v>531</v>
      </c>
    </row>
    <row r="3727" ht="15.75" customHeight="1">
      <c r="A3727" s="65" t="s">
        <v>962</v>
      </c>
      <c r="B3727" s="61" t="s">
        <v>531</v>
      </c>
    </row>
    <row r="3728" ht="15.75" customHeight="1">
      <c r="A3728" s="65" t="s">
        <v>963</v>
      </c>
      <c r="B3728" s="61" t="s">
        <v>531</v>
      </c>
    </row>
    <row r="3729" ht="15.75" customHeight="1">
      <c r="A3729" s="65" t="s">
        <v>964</v>
      </c>
      <c r="B3729" s="61" t="s">
        <v>531</v>
      </c>
    </row>
    <row r="3730" ht="15.75" customHeight="1">
      <c r="A3730" s="65" t="s">
        <v>965</v>
      </c>
      <c r="B3730" s="61" t="s">
        <v>509</v>
      </c>
    </row>
    <row r="3731" ht="15.75" customHeight="1">
      <c r="A3731" s="65" t="s">
        <v>966</v>
      </c>
      <c r="B3731" s="61" t="s">
        <v>531</v>
      </c>
    </row>
    <row r="3732" ht="15.75" customHeight="1">
      <c r="A3732" s="65" t="s">
        <v>967</v>
      </c>
      <c r="B3732" s="61" t="s">
        <v>509</v>
      </c>
    </row>
    <row r="3733" ht="15.75" customHeight="1">
      <c r="A3733" s="65" t="s">
        <v>968</v>
      </c>
      <c r="B3733" s="61" t="s">
        <v>511</v>
      </c>
    </row>
    <row r="3734" ht="15.75" customHeight="1">
      <c r="A3734" s="65" t="s">
        <v>969</v>
      </c>
      <c r="B3734" s="61" t="s">
        <v>531</v>
      </c>
    </row>
    <row r="3735" ht="15.75" customHeight="1">
      <c r="A3735" s="65" t="s">
        <v>970</v>
      </c>
      <c r="B3735" s="61" t="s">
        <v>531</v>
      </c>
    </row>
    <row r="3736" ht="15.75" customHeight="1">
      <c r="A3736" s="65" t="s">
        <v>971</v>
      </c>
      <c r="B3736" s="61" t="s">
        <v>509</v>
      </c>
    </row>
    <row r="3737" ht="15.75" customHeight="1">
      <c r="A3737" s="65" t="s">
        <v>972</v>
      </c>
      <c r="B3737" s="61" t="s">
        <v>509</v>
      </c>
    </row>
    <row r="3738" ht="15.75" customHeight="1">
      <c r="A3738" s="65" t="s">
        <v>973</v>
      </c>
      <c r="B3738" s="61" t="s">
        <v>509</v>
      </c>
    </row>
    <row r="3739" ht="15.75" customHeight="1">
      <c r="A3739" s="65" t="s">
        <v>974</v>
      </c>
      <c r="B3739" s="61" t="s">
        <v>531</v>
      </c>
    </row>
    <row r="3740" ht="15.75" customHeight="1">
      <c r="A3740" s="65" t="s">
        <v>975</v>
      </c>
      <c r="B3740" s="61" t="s">
        <v>531</v>
      </c>
    </row>
    <row r="3741" ht="15.75" customHeight="1">
      <c r="A3741" s="65" t="s">
        <v>976</v>
      </c>
      <c r="B3741" s="61" t="s">
        <v>509</v>
      </c>
    </row>
    <row r="3742" ht="15.75" customHeight="1">
      <c r="A3742" s="65" t="s">
        <v>977</v>
      </c>
      <c r="B3742" s="61" t="s">
        <v>511</v>
      </c>
    </row>
    <row r="3743" ht="15.75" customHeight="1">
      <c r="A3743" s="65" t="s">
        <v>978</v>
      </c>
      <c r="B3743" s="61" t="s">
        <v>511</v>
      </c>
    </row>
    <row r="3744" ht="15.75" customHeight="1">
      <c r="A3744" s="65" t="s">
        <v>979</v>
      </c>
      <c r="B3744" s="61" t="s">
        <v>531</v>
      </c>
    </row>
    <row r="3745" ht="15.75" customHeight="1">
      <c r="A3745" s="65" t="s">
        <v>980</v>
      </c>
      <c r="B3745" s="61" t="s">
        <v>531</v>
      </c>
    </row>
    <row r="3746" ht="15.75" customHeight="1">
      <c r="A3746" s="65" t="s">
        <v>981</v>
      </c>
      <c r="B3746" s="61" t="s">
        <v>511</v>
      </c>
    </row>
    <row r="3747" ht="15.75" customHeight="1">
      <c r="A3747" s="65" t="s">
        <v>982</v>
      </c>
      <c r="B3747" s="61" t="s">
        <v>511</v>
      </c>
    </row>
    <row r="3748" ht="15.75" customHeight="1">
      <c r="A3748" s="65" t="s">
        <v>983</v>
      </c>
      <c r="B3748" s="61" t="s">
        <v>531</v>
      </c>
    </row>
    <row r="3749" ht="15.75" customHeight="1">
      <c r="A3749" s="146">
        <v>279356.0</v>
      </c>
      <c r="B3749" s="61" t="s">
        <v>531</v>
      </c>
    </row>
    <row r="3750" ht="15.75" customHeight="1">
      <c r="A3750" s="65" t="s">
        <v>984</v>
      </c>
      <c r="B3750" s="61" t="s">
        <v>511</v>
      </c>
    </row>
    <row r="3751" ht="15.75" customHeight="1">
      <c r="A3751" s="65" t="s">
        <v>985</v>
      </c>
      <c r="B3751" s="61" t="s">
        <v>509</v>
      </c>
    </row>
    <row r="3752" ht="15.75" customHeight="1">
      <c r="A3752" s="65" t="s">
        <v>986</v>
      </c>
      <c r="B3752" s="61" t="s">
        <v>509</v>
      </c>
    </row>
    <row r="3753" ht="15.75" customHeight="1">
      <c r="A3753" s="65" t="s">
        <v>987</v>
      </c>
      <c r="B3753" s="61" t="s">
        <v>509</v>
      </c>
    </row>
    <row r="3754" ht="15.75" customHeight="1">
      <c r="A3754" s="65" t="s">
        <v>988</v>
      </c>
      <c r="B3754" s="61" t="s">
        <v>531</v>
      </c>
    </row>
    <row r="3755" ht="15.75" customHeight="1">
      <c r="A3755" s="65" t="s">
        <v>989</v>
      </c>
      <c r="B3755" s="61" t="s">
        <v>531</v>
      </c>
    </row>
    <row r="3756" ht="15.75" customHeight="1">
      <c r="A3756" s="65" t="s">
        <v>990</v>
      </c>
      <c r="B3756" s="61" t="s">
        <v>511</v>
      </c>
    </row>
    <row r="3757" ht="15.75" customHeight="1">
      <c r="A3757" s="65" t="s">
        <v>991</v>
      </c>
      <c r="B3757" s="61" t="s">
        <v>509</v>
      </c>
    </row>
    <row r="3758" ht="15.75" customHeight="1">
      <c r="A3758" s="146">
        <v>1.0</v>
      </c>
      <c r="B3758" s="61" t="s">
        <v>509</v>
      </c>
    </row>
    <row r="3759" ht="15.75" customHeight="1">
      <c r="A3759" s="65" t="s">
        <v>992</v>
      </c>
      <c r="B3759" s="61" t="s">
        <v>531</v>
      </c>
    </row>
    <row r="3760" ht="15.75" customHeight="1">
      <c r="A3760" s="65" t="s">
        <v>993</v>
      </c>
      <c r="B3760" s="61" t="s">
        <v>531</v>
      </c>
    </row>
    <row r="3761" ht="15.75" customHeight="1">
      <c r="A3761" s="65" t="s">
        <v>994</v>
      </c>
      <c r="B3761" s="61" t="s">
        <v>531</v>
      </c>
    </row>
    <row r="3762" ht="15.75" customHeight="1">
      <c r="A3762" s="65" t="s">
        <v>995</v>
      </c>
      <c r="B3762" s="61" t="s">
        <v>531</v>
      </c>
    </row>
    <row r="3763" ht="15.75" customHeight="1">
      <c r="A3763" s="65" t="s">
        <v>996</v>
      </c>
      <c r="B3763" s="61" t="s">
        <v>531</v>
      </c>
    </row>
    <row r="3764" ht="15.75" customHeight="1">
      <c r="A3764" s="65" t="s">
        <v>997</v>
      </c>
      <c r="B3764" s="61" t="s">
        <v>538</v>
      </c>
    </row>
    <row r="3765" ht="15.75" customHeight="1">
      <c r="A3765" s="146">
        <v>270773.0</v>
      </c>
      <c r="B3765" s="61" t="s">
        <v>509</v>
      </c>
    </row>
    <row r="3766" ht="15.75" customHeight="1">
      <c r="A3766" s="65" t="s">
        <v>998</v>
      </c>
      <c r="B3766" s="61" t="s">
        <v>761</v>
      </c>
    </row>
    <row r="3767" ht="15.75" customHeight="1">
      <c r="A3767" s="65" t="s">
        <v>999</v>
      </c>
      <c r="B3767" s="61" t="s">
        <v>531</v>
      </c>
    </row>
    <row r="3768" ht="15.75" customHeight="1">
      <c r="A3768" s="65" t="s">
        <v>1000</v>
      </c>
      <c r="B3768" s="61" t="s">
        <v>531</v>
      </c>
    </row>
    <row r="3769" ht="15.75" customHeight="1">
      <c r="A3769" s="65" t="s">
        <v>1001</v>
      </c>
      <c r="B3769" s="61" t="s">
        <v>531</v>
      </c>
    </row>
    <row r="3770" ht="15.75" customHeight="1">
      <c r="A3770" s="65" t="s">
        <v>1002</v>
      </c>
      <c r="B3770" s="61" t="s">
        <v>531</v>
      </c>
    </row>
    <row r="3771" ht="15.75" customHeight="1">
      <c r="A3771" s="65" t="s">
        <v>1003</v>
      </c>
      <c r="B3771" s="61" t="s">
        <v>761</v>
      </c>
    </row>
    <row r="3772" ht="15.75" customHeight="1">
      <c r="A3772" s="146">
        <v>315414.0</v>
      </c>
      <c r="B3772" s="61" t="s">
        <v>511</v>
      </c>
    </row>
    <row r="3773" ht="15.75" customHeight="1">
      <c r="A3773" s="146">
        <v>319827.0</v>
      </c>
      <c r="B3773" s="61" t="s">
        <v>531</v>
      </c>
    </row>
    <row r="3774" ht="15.75" customHeight="1">
      <c r="A3774" s="146">
        <v>318416.0</v>
      </c>
      <c r="B3774" s="61" t="s">
        <v>531</v>
      </c>
    </row>
    <row r="3775" ht="15.75" customHeight="1">
      <c r="A3775" s="65" t="s">
        <v>1004</v>
      </c>
      <c r="B3775" s="61" t="s">
        <v>509</v>
      </c>
    </row>
    <row r="3776" ht="15.75" customHeight="1">
      <c r="A3776" s="65" t="s">
        <v>1005</v>
      </c>
      <c r="B3776" s="61" t="s">
        <v>509</v>
      </c>
    </row>
    <row r="3777" ht="15.75" customHeight="1">
      <c r="A3777" s="65" t="s">
        <v>1006</v>
      </c>
      <c r="B3777" s="61" t="s">
        <v>531</v>
      </c>
    </row>
    <row r="3778" ht="15.75" customHeight="1">
      <c r="A3778" s="65" t="s">
        <v>1007</v>
      </c>
      <c r="B3778" s="61" t="s">
        <v>509</v>
      </c>
    </row>
    <row r="3779" ht="15.75" customHeight="1">
      <c r="A3779" s="146">
        <v>321599.0</v>
      </c>
      <c r="B3779" s="61" t="s">
        <v>531</v>
      </c>
    </row>
    <row r="3780" ht="15.75" customHeight="1">
      <c r="A3780" s="146">
        <v>318869.0</v>
      </c>
      <c r="B3780" s="61" t="s">
        <v>531</v>
      </c>
    </row>
    <row r="3781" ht="15.75" customHeight="1">
      <c r="A3781" s="146">
        <v>322129.0</v>
      </c>
      <c r="B3781" s="61" t="s">
        <v>531</v>
      </c>
    </row>
    <row r="3782" ht="15.75" customHeight="1">
      <c r="A3782" s="146">
        <v>322085.0</v>
      </c>
      <c r="B3782" s="61" t="s">
        <v>531</v>
      </c>
    </row>
    <row r="3783" ht="15.75" customHeight="1">
      <c r="A3783" s="146">
        <v>319609.0</v>
      </c>
      <c r="B3783" s="61" t="s">
        <v>531</v>
      </c>
    </row>
    <row r="3784" ht="15.75" customHeight="1">
      <c r="A3784" s="146">
        <v>315591.0</v>
      </c>
      <c r="B3784" s="61" t="s">
        <v>531</v>
      </c>
    </row>
    <row r="3785" ht="15.75" customHeight="1">
      <c r="A3785" s="146">
        <v>315461.0</v>
      </c>
      <c r="B3785" s="61" t="s">
        <v>511</v>
      </c>
    </row>
    <row r="3786" ht="15.75" customHeight="1">
      <c r="A3786" s="146">
        <v>321961.0</v>
      </c>
      <c r="B3786" s="61" t="s">
        <v>511</v>
      </c>
    </row>
    <row r="3787" ht="15.75" customHeight="1">
      <c r="A3787" s="146">
        <v>322208.0</v>
      </c>
      <c r="B3787" s="61" t="s">
        <v>531</v>
      </c>
    </row>
    <row r="3788" ht="15.75" customHeight="1">
      <c r="A3788" s="146">
        <v>320700.0</v>
      </c>
      <c r="B3788" s="61" t="s">
        <v>531</v>
      </c>
    </row>
    <row r="3789" ht="15.75" customHeight="1">
      <c r="A3789" s="146">
        <v>319275.0</v>
      </c>
      <c r="B3789" s="61" t="s">
        <v>511</v>
      </c>
    </row>
    <row r="3790" ht="15.75" customHeight="1">
      <c r="A3790" s="146">
        <v>318956.0</v>
      </c>
      <c r="B3790" s="61" t="s">
        <v>531</v>
      </c>
    </row>
    <row r="3791" ht="15.75" customHeight="1">
      <c r="A3791" s="146">
        <v>321268.0</v>
      </c>
      <c r="B3791" s="61" t="s">
        <v>543</v>
      </c>
    </row>
    <row r="3792" ht="15.75" customHeight="1">
      <c r="A3792" s="146">
        <v>318949.0</v>
      </c>
      <c r="B3792" s="61" t="s">
        <v>543</v>
      </c>
    </row>
    <row r="3793" ht="15.75" customHeight="1">
      <c r="A3793" s="146">
        <v>319410.0</v>
      </c>
      <c r="B3793" s="61" t="s">
        <v>511</v>
      </c>
    </row>
    <row r="3794" ht="15.75" customHeight="1">
      <c r="A3794" s="146">
        <v>309179.0</v>
      </c>
      <c r="B3794" s="61" t="s">
        <v>531</v>
      </c>
    </row>
    <row r="3795" ht="15.75" customHeight="1">
      <c r="A3795" s="146">
        <v>322120.0</v>
      </c>
      <c r="B3795" s="61" t="s">
        <v>511</v>
      </c>
    </row>
    <row r="3796" ht="15.75" customHeight="1">
      <c r="A3796" s="146">
        <v>321280.0</v>
      </c>
      <c r="B3796" s="61" t="s">
        <v>511</v>
      </c>
    </row>
    <row r="3797" ht="15.75" customHeight="1">
      <c r="A3797" s="146">
        <v>319697.0</v>
      </c>
      <c r="B3797" s="61" t="s">
        <v>531</v>
      </c>
    </row>
    <row r="3798" ht="15.75" customHeight="1">
      <c r="A3798" s="146">
        <v>321963.0</v>
      </c>
      <c r="B3798" s="61" t="s">
        <v>531</v>
      </c>
    </row>
    <row r="3799" ht="15.75" customHeight="1">
      <c r="A3799" s="146">
        <v>322053.0</v>
      </c>
      <c r="B3799" s="61" t="s">
        <v>531</v>
      </c>
    </row>
    <row r="3800" ht="15.75" customHeight="1">
      <c r="A3800" s="146">
        <v>318943.0</v>
      </c>
      <c r="B3800" s="61" t="s">
        <v>531</v>
      </c>
    </row>
    <row r="3801" ht="15.75" customHeight="1">
      <c r="A3801" s="146">
        <v>322306.0</v>
      </c>
      <c r="B3801" s="61" t="s">
        <v>531</v>
      </c>
    </row>
    <row r="3802" ht="15.75" customHeight="1">
      <c r="A3802" s="146">
        <v>322296.0</v>
      </c>
      <c r="B3802" s="61" t="s">
        <v>531</v>
      </c>
    </row>
    <row r="3803" ht="15.75" customHeight="1">
      <c r="A3803" s="146">
        <v>322152.0</v>
      </c>
      <c r="B3803" s="61" t="s">
        <v>531</v>
      </c>
    </row>
    <row r="3804" ht="15.75" customHeight="1">
      <c r="A3804" s="146">
        <v>322166.0</v>
      </c>
      <c r="B3804" s="61" t="s">
        <v>531</v>
      </c>
    </row>
    <row r="3805" ht="15.75" customHeight="1">
      <c r="A3805" s="146">
        <v>320272.0</v>
      </c>
      <c r="B3805" s="61" t="s">
        <v>684</v>
      </c>
    </row>
    <row r="3806" ht="15.75" customHeight="1">
      <c r="A3806" s="146">
        <v>321592.0</v>
      </c>
      <c r="B3806" s="61" t="s">
        <v>531</v>
      </c>
    </row>
    <row r="3807" ht="15.75" customHeight="1">
      <c r="A3807" s="146">
        <v>321992.0</v>
      </c>
      <c r="B3807" s="61" t="s">
        <v>531</v>
      </c>
    </row>
    <row r="3808" ht="15.75" customHeight="1">
      <c r="A3808" s="146">
        <v>322022.0</v>
      </c>
      <c r="B3808" s="61" t="s">
        <v>511</v>
      </c>
    </row>
    <row r="3809" ht="15.75" customHeight="1">
      <c r="A3809" s="146">
        <v>321995.0</v>
      </c>
      <c r="B3809" s="61" t="s">
        <v>543</v>
      </c>
    </row>
    <row r="3810" ht="15.75" customHeight="1">
      <c r="A3810" s="146">
        <v>321731.0</v>
      </c>
      <c r="B3810" s="61" t="s">
        <v>531</v>
      </c>
    </row>
    <row r="3811" ht="15.75" customHeight="1">
      <c r="A3811" s="146">
        <v>297499.0</v>
      </c>
      <c r="B3811" s="61" t="s">
        <v>531</v>
      </c>
    </row>
    <row r="3812" ht="15.75" customHeight="1">
      <c r="A3812" s="146">
        <v>319892.0</v>
      </c>
      <c r="B3812" s="61" t="s">
        <v>543</v>
      </c>
    </row>
    <row r="3813" ht="15.75" customHeight="1">
      <c r="A3813" s="146">
        <v>322529.0</v>
      </c>
      <c r="B3813" s="61" t="s">
        <v>531</v>
      </c>
    </row>
    <row r="3814" ht="15.75" customHeight="1">
      <c r="A3814" s="146">
        <v>320576.0</v>
      </c>
      <c r="B3814" s="61" t="s">
        <v>531</v>
      </c>
    </row>
    <row r="3815" ht="15.75" customHeight="1">
      <c r="A3815" s="146">
        <v>322106.0</v>
      </c>
      <c r="B3815" s="61" t="s">
        <v>531</v>
      </c>
    </row>
    <row r="3816" ht="15.75" customHeight="1">
      <c r="A3816" s="146">
        <v>319414.0</v>
      </c>
      <c r="B3816" s="61" t="s">
        <v>509</v>
      </c>
    </row>
    <row r="3817" ht="15.75" customHeight="1">
      <c r="A3817" s="146">
        <v>320696.0</v>
      </c>
      <c r="B3817" s="61" t="s">
        <v>543</v>
      </c>
    </row>
    <row r="3818" ht="15.75" customHeight="1">
      <c r="A3818" s="146">
        <v>322613.0</v>
      </c>
      <c r="B3818" s="61" t="s">
        <v>531</v>
      </c>
    </row>
    <row r="3819" ht="15.75" customHeight="1">
      <c r="A3819" s="146">
        <v>322225.0</v>
      </c>
      <c r="B3819" s="61" t="s">
        <v>511</v>
      </c>
    </row>
    <row r="3820" ht="15.75" customHeight="1">
      <c r="A3820" s="146">
        <v>317729.0</v>
      </c>
      <c r="B3820" s="61" t="s">
        <v>509</v>
      </c>
    </row>
    <row r="3821" ht="15.75" customHeight="1">
      <c r="A3821" s="146">
        <v>320493.0</v>
      </c>
      <c r="B3821" s="61" t="s">
        <v>531</v>
      </c>
    </row>
    <row r="3822" ht="15.75" customHeight="1">
      <c r="A3822" s="146">
        <v>317369.0</v>
      </c>
      <c r="B3822" s="61" t="s">
        <v>511</v>
      </c>
    </row>
    <row r="3823" ht="15.75" customHeight="1">
      <c r="A3823" s="146">
        <v>322384.0</v>
      </c>
      <c r="B3823" s="61" t="s">
        <v>543</v>
      </c>
    </row>
    <row r="3824" ht="15.75" customHeight="1">
      <c r="A3824" s="146">
        <v>322839.0</v>
      </c>
      <c r="B3824" s="61" t="s">
        <v>531</v>
      </c>
    </row>
    <row r="3825" ht="15.75" customHeight="1">
      <c r="A3825" s="146">
        <v>318891.0</v>
      </c>
      <c r="B3825" s="61" t="s">
        <v>531</v>
      </c>
    </row>
    <row r="3826" ht="15.75" customHeight="1">
      <c r="A3826" s="146">
        <v>318210.0</v>
      </c>
      <c r="B3826" s="61" t="s">
        <v>531</v>
      </c>
    </row>
    <row r="3827" ht="15.75" customHeight="1">
      <c r="A3827" s="146">
        <v>320734.0</v>
      </c>
      <c r="B3827" s="61" t="s">
        <v>543</v>
      </c>
    </row>
    <row r="3828" ht="15.75" customHeight="1">
      <c r="A3828" s="146">
        <v>322966.0</v>
      </c>
      <c r="B3828" s="61" t="s">
        <v>531</v>
      </c>
    </row>
    <row r="3829" ht="15.75" customHeight="1">
      <c r="A3829" s="146">
        <v>319739.0</v>
      </c>
      <c r="B3829" s="61" t="s">
        <v>531</v>
      </c>
    </row>
    <row r="3830" ht="15.75" customHeight="1">
      <c r="A3830" s="146">
        <v>322848.0</v>
      </c>
      <c r="B3830" s="61" t="s">
        <v>531</v>
      </c>
    </row>
    <row r="3831" ht="15.75" customHeight="1">
      <c r="A3831" s="146">
        <v>322289.0</v>
      </c>
      <c r="B3831" s="61" t="s">
        <v>511</v>
      </c>
    </row>
    <row r="3832" ht="15.75" customHeight="1">
      <c r="A3832" s="146">
        <v>320411.0</v>
      </c>
      <c r="B3832" s="61" t="s">
        <v>531</v>
      </c>
    </row>
    <row r="3833" ht="15.75" customHeight="1">
      <c r="A3833" s="146">
        <v>319315.0</v>
      </c>
      <c r="B3833" s="61" t="s">
        <v>531</v>
      </c>
    </row>
    <row r="3834" ht="15.75" customHeight="1">
      <c r="A3834" s="146">
        <v>322205.0</v>
      </c>
      <c r="B3834" s="61" t="s">
        <v>531</v>
      </c>
    </row>
    <row r="3835" ht="15.75" customHeight="1">
      <c r="A3835" s="146">
        <v>322506.0</v>
      </c>
      <c r="B3835" s="61" t="s">
        <v>531</v>
      </c>
    </row>
    <row r="3836" ht="15.75" customHeight="1">
      <c r="A3836" s="146">
        <v>322407.0</v>
      </c>
      <c r="B3836" s="61" t="s">
        <v>531</v>
      </c>
    </row>
    <row r="3837" ht="15.75" customHeight="1">
      <c r="A3837" s="146">
        <v>322638.0</v>
      </c>
      <c r="B3837" s="61" t="s">
        <v>531</v>
      </c>
    </row>
    <row r="3838" ht="15.75" customHeight="1">
      <c r="A3838" s="146">
        <v>322351.0</v>
      </c>
      <c r="B3838" s="61" t="s">
        <v>511</v>
      </c>
    </row>
    <row r="3839" ht="15.75" customHeight="1">
      <c r="A3839" s="146">
        <v>320757.0</v>
      </c>
      <c r="B3839" s="61" t="s">
        <v>531</v>
      </c>
    </row>
    <row r="3840" ht="15.75" customHeight="1">
      <c r="A3840" s="146">
        <v>321264.0</v>
      </c>
      <c r="B3840" s="61" t="s">
        <v>531</v>
      </c>
    </row>
    <row r="3841" ht="15.75" customHeight="1">
      <c r="A3841" s="146">
        <v>320901.0</v>
      </c>
      <c r="B3841" s="61" t="s">
        <v>511</v>
      </c>
    </row>
    <row r="3842" ht="15.75" customHeight="1">
      <c r="A3842" s="146">
        <v>321669.0</v>
      </c>
      <c r="B3842" s="61" t="s">
        <v>531</v>
      </c>
    </row>
    <row r="3843" ht="15.75" customHeight="1">
      <c r="A3843" s="146">
        <v>322181.0</v>
      </c>
      <c r="B3843" s="61" t="s">
        <v>531</v>
      </c>
    </row>
    <row r="3844" ht="15.75" customHeight="1">
      <c r="A3844" s="146">
        <v>322007.0</v>
      </c>
      <c r="B3844" s="61" t="s">
        <v>531</v>
      </c>
    </row>
    <row r="3845" ht="15.75" customHeight="1">
      <c r="A3845" s="146">
        <v>320854.0</v>
      </c>
      <c r="B3845" s="61" t="s">
        <v>531</v>
      </c>
    </row>
    <row r="3846" ht="15.75" customHeight="1">
      <c r="A3846" s="146">
        <v>320495.0</v>
      </c>
      <c r="B3846" s="61" t="s">
        <v>543</v>
      </c>
    </row>
    <row r="3847" ht="15.75" customHeight="1">
      <c r="A3847" s="146">
        <v>319395.0</v>
      </c>
      <c r="B3847" s="61" t="s">
        <v>543</v>
      </c>
    </row>
    <row r="3848" ht="15.75" customHeight="1">
      <c r="A3848" s="146">
        <v>320443.0</v>
      </c>
      <c r="B3848" s="61" t="s">
        <v>531</v>
      </c>
    </row>
    <row r="3849" ht="15.75" customHeight="1">
      <c r="A3849" s="146">
        <v>320847.0</v>
      </c>
      <c r="B3849" s="61" t="s">
        <v>531</v>
      </c>
    </row>
    <row r="3850" ht="15.75" customHeight="1">
      <c r="A3850" s="146">
        <v>322231.0</v>
      </c>
      <c r="B3850" s="61" t="s">
        <v>531</v>
      </c>
    </row>
    <row r="3851" ht="15.75" customHeight="1">
      <c r="A3851" s="146">
        <v>319422.0</v>
      </c>
      <c r="B3851" s="61" t="s">
        <v>531</v>
      </c>
    </row>
    <row r="3852" ht="15.75" customHeight="1">
      <c r="A3852" s="146">
        <v>321263.0</v>
      </c>
      <c r="B3852" s="61" t="s">
        <v>531</v>
      </c>
    </row>
    <row r="3853" ht="15.75" customHeight="1">
      <c r="A3853" s="146">
        <v>323130.0</v>
      </c>
      <c r="B3853" s="61" t="s">
        <v>509</v>
      </c>
    </row>
    <row r="3854" ht="15.75" customHeight="1">
      <c r="A3854" s="146">
        <v>321974.0</v>
      </c>
      <c r="B3854" s="61" t="s">
        <v>511</v>
      </c>
    </row>
    <row r="3855" ht="15.75" customHeight="1">
      <c r="A3855" s="146">
        <v>322933.0</v>
      </c>
      <c r="B3855" s="61" t="s">
        <v>509</v>
      </c>
    </row>
    <row r="3856" ht="15.75" customHeight="1">
      <c r="A3856" s="146">
        <v>321727.0</v>
      </c>
      <c r="B3856" s="61" t="s">
        <v>511</v>
      </c>
    </row>
    <row r="3857" ht="15.75" customHeight="1">
      <c r="A3857" s="146">
        <v>322931.0</v>
      </c>
      <c r="B3857" s="61" t="s">
        <v>511</v>
      </c>
    </row>
    <row r="3858" ht="15.75" customHeight="1">
      <c r="A3858" s="146">
        <v>323639.0</v>
      </c>
      <c r="B3858" s="61" t="s">
        <v>543</v>
      </c>
    </row>
    <row r="3859" ht="15.75" customHeight="1">
      <c r="A3859" s="146">
        <v>323638.0</v>
      </c>
      <c r="B3859" s="61" t="s">
        <v>509</v>
      </c>
    </row>
    <row r="3860" ht="15.75" customHeight="1">
      <c r="A3860" s="146">
        <v>322898.0</v>
      </c>
      <c r="B3860" s="61" t="s">
        <v>543</v>
      </c>
    </row>
    <row r="3861" ht="15.75" customHeight="1">
      <c r="A3861" s="146">
        <v>321351.0</v>
      </c>
      <c r="B3861" s="61" t="s">
        <v>531</v>
      </c>
    </row>
    <row r="3862" ht="15.75" customHeight="1">
      <c r="A3862" s="146">
        <v>319888.0</v>
      </c>
      <c r="B3862" s="61" t="s">
        <v>509</v>
      </c>
    </row>
    <row r="3863" ht="15.75" customHeight="1">
      <c r="A3863" s="146">
        <v>322903.0</v>
      </c>
      <c r="B3863" s="61" t="s">
        <v>531</v>
      </c>
    </row>
    <row r="3864" ht="15.75" customHeight="1">
      <c r="A3864" s="146">
        <v>322861.0</v>
      </c>
      <c r="B3864" s="61" t="s">
        <v>511</v>
      </c>
    </row>
    <row r="3865" ht="15.75" customHeight="1">
      <c r="A3865" s="146">
        <v>320016.0</v>
      </c>
      <c r="B3865" s="61" t="s">
        <v>511</v>
      </c>
    </row>
    <row r="3866" ht="15.75" customHeight="1">
      <c r="A3866" s="146">
        <v>318314.0</v>
      </c>
      <c r="B3866" s="61" t="s">
        <v>531</v>
      </c>
    </row>
    <row r="3867" ht="15.75" customHeight="1">
      <c r="A3867" s="146">
        <v>321890.0</v>
      </c>
      <c r="B3867" s="61" t="s">
        <v>531</v>
      </c>
    </row>
    <row r="3868" ht="15.75" customHeight="1">
      <c r="A3868" s="146">
        <v>321472.0</v>
      </c>
      <c r="B3868" s="61" t="s">
        <v>543</v>
      </c>
    </row>
    <row r="3869" ht="15.75" customHeight="1">
      <c r="A3869" s="146">
        <v>320539.0</v>
      </c>
      <c r="B3869" s="61" t="s">
        <v>531</v>
      </c>
    </row>
    <row r="3870" ht="15.75" customHeight="1">
      <c r="A3870" s="146">
        <v>322589.0</v>
      </c>
      <c r="B3870" s="61" t="s">
        <v>531</v>
      </c>
    </row>
    <row r="3871" ht="15.75" customHeight="1">
      <c r="A3871" s="146">
        <v>321908.0</v>
      </c>
      <c r="B3871" s="61" t="s">
        <v>531</v>
      </c>
    </row>
    <row r="3872" ht="15.75" customHeight="1">
      <c r="A3872" s="146">
        <v>318256.0</v>
      </c>
      <c r="B3872" s="61" t="s">
        <v>531</v>
      </c>
    </row>
    <row r="3873" ht="15.75" customHeight="1">
      <c r="A3873" s="146">
        <v>315664.0</v>
      </c>
      <c r="B3873" s="61" t="s">
        <v>531</v>
      </c>
    </row>
    <row r="3874" ht="15.75" customHeight="1">
      <c r="A3874" s="146">
        <v>318319.0</v>
      </c>
      <c r="B3874" s="61" t="s">
        <v>531</v>
      </c>
    </row>
    <row r="3875" ht="15.75" customHeight="1">
      <c r="A3875" s="146">
        <v>319613.0</v>
      </c>
      <c r="B3875" s="61" t="s">
        <v>531</v>
      </c>
    </row>
    <row r="3876" ht="15.75" customHeight="1">
      <c r="A3876" s="146">
        <v>322068.0</v>
      </c>
      <c r="B3876" s="61" t="s">
        <v>531</v>
      </c>
    </row>
    <row r="3877" ht="15.75" customHeight="1">
      <c r="A3877" s="146">
        <v>318754.0</v>
      </c>
      <c r="B3877" s="61" t="s">
        <v>509</v>
      </c>
    </row>
    <row r="3878" ht="15.75" customHeight="1">
      <c r="A3878" s="146">
        <v>322197.0</v>
      </c>
      <c r="B3878" s="61" t="s">
        <v>531</v>
      </c>
    </row>
    <row r="3879" ht="15.75" customHeight="1">
      <c r="A3879" s="146">
        <v>322245.0</v>
      </c>
      <c r="B3879" s="61" t="s">
        <v>531</v>
      </c>
    </row>
    <row r="3880" ht="15.75" customHeight="1">
      <c r="A3880" s="146">
        <v>322631.0</v>
      </c>
      <c r="B3880" s="61" t="s">
        <v>531</v>
      </c>
    </row>
    <row r="3881" ht="15.75" customHeight="1">
      <c r="A3881" s="146">
        <v>321744.0</v>
      </c>
      <c r="B3881" s="61" t="s">
        <v>531</v>
      </c>
    </row>
    <row r="3882" ht="15.75" customHeight="1">
      <c r="A3882" s="146">
        <v>320827.0</v>
      </c>
      <c r="B3882" s="61" t="s">
        <v>531</v>
      </c>
    </row>
    <row r="3883" ht="15.75" customHeight="1">
      <c r="A3883" s="146">
        <v>316151.0</v>
      </c>
      <c r="B3883" s="61" t="s">
        <v>531</v>
      </c>
    </row>
    <row r="3884" ht="15.75" customHeight="1">
      <c r="A3884" s="146">
        <v>319578.0</v>
      </c>
      <c r="B3884" s="61" t="s">
        <v>534</v>
      </c>
    </row>
    <row r="3885" ht="15.75" customHeight="1">
      <c r="A3885" s="146">
        <v>322352.0</v>
      </c>
      <c r="B3885" s="61" t="s">
        <v>531</v>
      </c>
    </row>
    <row r="3886" ht="15.75" customHeight="1">
      <c r="A3886" s="146">
        <v>319455.0</v>
      </c>
      <c r="B3886" s="61" t="s">
        <v>531</v>
      </c>
    </row>
    <row r="3887" ht="15.75" customHeight="1">
      <c r="A3887" s="146">
        <v>322115.0</v>
      </c>
      <c r="B3887" s="61" t="s">
        <v>531</v>
      </c>
    </row>
    <row r="3888" ht="15.75" customHeight="1">
      <c r="A3888" s="146">
        <v>318295.0</v>
      </c>
      <c r="B3888" s="61" t="s">
        <v>534</v>
      </c>
    </row>
    <row r="3889" ht="15.75" customHeight="1">
      <c r="A3889" s="146">
        <v>318774.0</v>
      </c>
      <c r="B3889" s="61" t="s">
        <v>531</v>
      </c>
    </row>
    <row r="3890" ht="15.75" customHeight="1">
      <c r="A3890" s="146">
        <v>321611.0</v>
      </c>
      <c r="B3890" s="61" t="s">
        <v>531</v>
      </c>
    </row>
    <row r="3891" ht="15.75" customHeight="1">
      <c r="A3891" s="146">
        <v>322531.0</v>
      </c>
      <c r="B3891" s="61" t="s">
        <v>531</v>
      </c>
    </row>
    <row r="3892" ht="15.75" customHeight="1">
      <c r="A3892" s="146">
        <v>320908.0</v>
      </c>
      <c r="B3892" s="61" t="s">
        <v>531</v>
      </c>
    </row>
    <row r="3893" ht="15.75" customHeight="1">
      <c r="A3893" s="146">
        <v>318771.0</v>
      </c>
      <c r="B3893" s="61" t="s">
        <v>531</v>
      </c>
    </row>
    <row r="3894" ht="15.75" customHeight="1">
      <c r="A3894" s="146">
        <v>321976.0</v>
      </c>
      <c r="B3894" s="61" t="s">
        <v>531</v>
      </c>
    </row>
    <row r="3895" ht="15.75" customHeight="1">
      <c r="A3895" s="146">
        <v>322055.0</v>
      </c>
      <c r="B3895" s="61" t="s">
        <v>684</v>
      </c>
    </row>
    <row r="3896" ht="15.75" customHeight="1">
      <c r="A3896" s="146">
        <v>318291.0</v>
      </c>
      <c r="B3896" s="61" t="s">
        <v>531</v>
      </c>
    </row>
    <row r="3897" ht="15.75" customHeight="1">
      <c r="A3897" s="146">
        <v>318320.0</v>
      </c>
      <c r="B3897" s="61" t="s">
        <v>531</v>
      </c>
    </row>
    <row r="3898" ht="15.75" customHeight="1">
      <c r="A3898" s="146">
        <v>319505.0</v>
      </c>
      <c r="B3898" s="61" t="s">
        <v>534</v>
      </c>
    </row>
    <row r="3899" ht="15.75" customHeight="1">
      <c r="A3899" s="146">
        <v>318290.0</v>
      </c>
      <c r="B3899" s="61" t="s">
        <v>531</v>
      </c>
    </row>
    <row r="3900" ht="15.75" customHeight="1">
      <c r="A3900" s="146">
        <v>322260.0</v>
      </c>
      <c r="B3900" s="61" t="s">
        <v>511</v>
      </c>
    </row>
    <row r="3901" ht="15.75" customHeight="1">
      <c r="A3901" s="146">
        <v>321605.0</v>
      </c>
      <c r="B3901" s="61" t="s">
        <v>531</v>
      </c>
    </row>
    <row r="3902" ht="15.75" customHeight="1">
      <c r="A3902" s="146">
        <v>323089.0</v>
      </c>
      <c r="B3902" s="61" t="s">
        <v>531</v>
      </c>
    </row>
    <row r="3903" ht="15.75" customHeight="1">
      <c r="A3903" s="146">
        <v>322315.0</v>
      </c>
      <c r="B3903" s="61" t="s">
        <v>531</v>
      </c>
    </row>
    <row r="3904" ht="15.75" customHeight="1">
      <c r="A3904" s="146">
        <v>322552.0</v>
      </c>
      <c r="B3904" s="61" t="s">
        <v>509</v>
      </c>
    </row>
    <row r="3905" ht="15.75" customHeight="1">
      <c r="A3905" s="146">
        <v>323034.0</v>
      </c>
      <c r="B3905" s="61" t="s">
        <v>531</v>
      </c>
    </row>
    <row r="3906" ht="15.75" customHeight="1">
      <c r="A3906" s="146">
        <v>322346.0</v>
      </c>
      <c r="B3906" s="61" t="s">
        <v>531</v>
      </c>
    </row>
    <row r="3907" ht="15.75" customHeight="1">
      <c r="A3907" s="146">
        <v>322023.0</v>
      </c>
      <c r="B3907" s="61" t="s">
        <v>531</v>
      </c>
    </row>
    <row r="3908" ht="15.75" customHeight="1">
      <c r="A3908" s="146">
        <v>322545.0</v>
      </c>
      <c r="B3908" s="61" t="s">
        <v>531</v>
      </c>
    </row>
    <row r="3909" ht="15.75" customHeight="1">
      <c r="A3909" s="146">
        <v>323015.0</v>
      </c>
      <c r="B3909" s="61" t="s">
        <v>531</v>
      </c>
    </row>
    <row r="3910" ht="15.75" customHeight="1">
      <c r="A3910" s="146">
        <v>318302.0</v>
      </c>
      <c r="B3910" s="61" t="s">
        <v>543</v>
      </c>
    </row>
    <row r="3911" ht="15.75" customHeight="1">
      <c r="A3911" s="146">
        <v>322252.0</v>
      </c>
      <c r="B3911" s="61" t="s">
        <v>531</v>
      </c>
    </row>
    <row r="3912" ht="15.75" customHeight="1">
      <c r="A3912" s="146">
        <v>319453.0</v>
      </c>
      <c r="B3912" s="61" t="s">
        <v>509</v>
      </c>
    </row>
    <row r="3913" ht="15.75" customHeight="1">
      <c r="A3913" s="146">
        <v>322745.0</v>
      </c>
      <c r="B3913" s="61" t="s">
        <v>531</v>
      </c>
    </row>
    <row r="3914" ht="15.75" customHeight="1">
      <c r="A3914" s="146">
        <v>320766.0</v>
      </c>
      <c r="B3914" s="61" t="s">
        <v>511</v>
      </c>
    </row>
    <row r="3915" ht="15.75" customHeight="1">
      <c r="A3915" s="146">
        <v>322159.0</v>
      </c>
      <c r="B3915" s="61" t="s">
        <v>531</v>
      </c>
    </row>
    <row r="3916" ht="15.75" customHeight="1">
      <c r="A3916" s="146">
        <v>319612.0</v>
      </c>
      <c r="B3916" s="61" t="s">
        <v>531</v>
      </c>
    </row>
    <row r="3917" ht="15.75" customHeight="1">
      <c r="A3917" s="146">
        <v>322008.0</v>
      </c>
      <c r="B3917" s="61" t="s">
        <v>531</v>
      </c>
    </row>
    <row r="3918" ht="15.75" customHeight="1">
      <c r="A3918" s="146">
        <v>319162.0</v>
      </c>
      <c r="B3918" s="61" t="s">
        <v>531</v>
      </c>
    </row>
    <row r="3919" ht="15.75" customHeight="1">
      <c r="A3919" s="146">
        <v>322299.0</v>
      </c>
      <c r="B3919" s="61" t="s">
        <v>531</v>
      </c>
    </row>
    <row r="3920" ht="15.75" customHeight="1">
      <c r="A3920" s="146">
        <v>321901.0</v>
      </c>
      <c r="B3920" s="61" t="s">
        <v>531</v>
      </c>
    </row>
    <row r="3921" ht="15.75" customHeight="1">
      <c r="A3921" s="146">
        <v>318742.0</v>
      </c>
      <c r="B3921" s="61" t="s">
        <v>531</v>
      </c>
    </row>
    <row r="3922" ht="15.75" customHeight="1">
      <c r="A3922" s="146">
        <v>322275.0</v>
      </c>
      <c r="B3922" s="61" t="s">
        <v>531</v>
      </c>
    </row>
    <row r="3923" ht="15.75" customHeight="1">
      <c r="A3923" s="146">
        <v>322114.0</v>
      </c>
      <c r="B3923" s="61" t="s">
        <v>511</v>
      </c>
    </row>
    <row r="3924" ht="15.75" customHeight="1">
      <c r="A3924" s="146">
        <v>322133.0</v>
      </c>
      <c r="B3924" s="61" t="s">
        <v>531</v>
      </c>
    </row>
    <row r="3925" ht="15.75" customHeight="1">
      <c r="A3925" s="146">
        <v>322010.0</v>
      </c>
      <c r="B3925" s="61" t="s">
        <v>511</v>
      </c>
    </row>
    <row r="3926" ht="15.75" customHeight="1">
      <c r="A3926" s="146">
        <v>314474.0</v>
      </c>
      <c r="B3926" s="61" t="s">
        <v>531</v>
      </c>
    </row>
    <row r="3927" ht="15.75" customHeight="1">
      <c r="A3927" s="146">
        <v>322135.0</v>
      </c>
      <c r="B3927" s="61" t="s">
        <v>531</v>
      </c>
    </row>
    <row r="3928" ht="15.75" customHeight="1">
      <c r="A3928" s="146">
        <v>322277.0</v>
      </c>
      <c r="B3928" s="61" t="s">
        <v>531</v>
      </c>
    </row>
    <row r="3929" ht="15.75" customHeight="1">
      <c r="A3929" s="146">
        <v>323158.0</v>
      </c>
      <c r="B3929" s="61" t="s">
        <v>531</v>
      </c>
    </row>
    <row r="3930" ht="15.75" customHeight="1">
      <c r="A3930" s="146">
        <v>322028.0</v>
      </c>
      <c r="B3930" s="61" t="s">
        <v>531</v>
      </c>
    </row>
    <row r="3931" ht="15.75" customHeight="1">
      <c r="A3931" s="146">
        <v>322305.0</v>
      </c>
      <c r="B3931" s="61" t="s">
        <v>531</v>
      </c>
    </row>
    <row r="3932" ht="15.75" customHeight="1">
      <c r="A3932" s="146">
        <v>321736.0</v>
      </c>
      <c r="B3932" s="61" t="s">
        <v>531</v>
      </c>
    </row>
    <row r="3933" ht="15.75" customHeight="1">
      <c r="A3933" s="146">
        <v>321665.0</v>
      </c>
      <c r="B3933" s="61" t="s">
        <v>543</v>
      </c>
    </row>
    <row r="3934" ht="15.75" customHeight="1">
      <c r="A3934" s="146">
        <v>322362.0</v>
      </c>
      <c r="B3934" s="61" t="s">
        <v>511</v>
      </c>
    </row>
    <row r="3935" ht="15.75" customHeight="1">
      <c r="A3935" s="146">
        <v>319017.0</v>
      </c>
      <c r="B3935" s="61" t="s">
        <v>531</v>
      </c>
    </row>
    <row r="3936" ht="15.75" customHeight="1">
      <c r="A3936" s="146">
        <v>322288.0</v>
      </c>
      <c r="B3936" s="61" t="s">
        <v>531</v>
      </c>
    </row>
    <row r="3937" ht="15.75" customHeight="1">
      <c r="A3937" s="146">
        <v>321927.0</v>
      </c>
      <c r="B3937" s="61" t="s">
        <v>543</v>
      </c>
    </row>
    <row r="3938" ht="15.75" customHeight="1">
      <c r="A3938" s="146">
        <v>321787.0</v>
      </c>
      <c r="B3938" s="61" t="s">
        <v>543</v>
      </c>
    </row>
    <row r="3939" ht="15.75" customHeight="1">
      <c r="A3939" s="146">
        <v>318889.0</v>
      </c>
      <c r="B3939" s="61" t="s">
        <v>531</v>
      </c>
    </row>
    <row r="3940" ht="15.75" customHeight="1">
      <c r="A3940" s="146">
        <v>323029.0</v>
      </c>
      <c r="B3940" s="61" t="s">
        <v>531</v>
      </c>
    </row>
    <row r="3941" ht="15.75" customHeight="1">
      <c r="A3941" s="146">
        <v>316412.0</v>
      </c>
      <c r="B3941" s="61" t="s">
        <v>543</v>
      </c>
    </row>
    <row r="3942" ht="15.75" customHeight="1">
      <c r="A3942" s="146">
        <v>319049.0</v>
      </c>
      <c r="B3942" s="61" t="s">
        <v>531</v>
      </c>
    </row>
    <row r="3943" ht="15.75" customHeight="1">
      <c r="A3943" s="146">
        <v>323058.0</v>
      </c>
      <c r="B3943" s="61" t="s">
        <v>509</v>
      </c>
    </row>
    <row r="3944" ht="15.75" customHeight="1">
      <c r="A3944" s="146">
        <v>322187.0</v>
      </c>
      <c r="B3944" s="61" t="s">
        <v>538</v>
      </c>
    </row>
    <row r="3945" ht="15.75" customHeight="1">
      <c r="A3945" s="146">
        <v>321746.0</v>
      </c>
      <c r="B3945" s="61" t="s">
        <v>531</v>
      </c>
    </row>
    <row r="3946" ht="15.75" customHeight="1">
      <c r="A3946" s="146">
        <v>320730.0</v>
      </c>
      <c r="B3946" s="61" t="s">
        <v>543</v>
      </c>
    </row>
    <row r="3947" ht="15.75" customHeight="1">
      <c r="A3947" s="146">
        <v>318984.0</v>
      </c>
      <c r="B3947" s="61" t="s">
        <v>531</v>
      </c>
    </row>
    <row r="3948" ht="15.75" customHeight="1">
      <c r="A3948" s="146">
        <v>320735.0</v>
      </c>
      <c r="B3948" s="61" t="s">
        <v>509</v>
      </c>
    </row>
    <row r="3949" ht="15.75" customHeight="1">
      <c r="A3949" s="146">
        <v>311839.0</v>
      </c>
      <c r="B3949" s="61" t="s">
        <v>531</v>
      </c>
    </row>
    <row r="3950" ht="15.75" customHeight="1">
      <c r="A3950" s="146">
        <v>320009.0</v>
      </c>
      <c r="B3950" s="61" t="s">
        <v>509</v>
      </c>
    </row>
    <row r="3951" ht="15.75" customHeight="1">
      <c r="A3951" s="146">
        <v>315693.0</v>
      </c>
      <c r="B3951" s="61" t="s">
        <v>531</v>
      </c>
    </row>
    <row r="3952" ht="15.75" customHeight="1">
      <c r="A3952" s="146">
        <v>321649.0</v>
      </c>
      <c r="B3952" s="61" t="s">
        <v>509</v>
      </c>
    </row>
    <row r="3953" ht="15.75" customHeight="1">
      <c r="A3953" s="146">
        <v>321926.0</v>
      </c>
      <c r="B3953" s="61" t="s">
        <v>531</v>
      </c>
    </row>
    <row r="3954" ht="15.75" customHeight="1">
      <c r="A3954" s="146">
        <v>319544.0</v>
      </c>
      <c r="B3954" s="61" t="s">
        <v>531</v>
      </c>
    </row>
    <row r="3955" ht="15.75" customHeight="1">
      <c r="A3955" s="146">
        <v>322368.0</v>
      </c>
      <c r="B3955" s="61" t="s">
        <v>531</v>
      </c>
    </row>
    <row r="3956" ht="15.75" customHeight="1">
      <c r="A3956" s="146">
        <v>322484.0</v>
      </c>
      <c r="B3956" s="61" t="s">
        <v>509</v>
      </c>
    </row>
    <row r="3957" ht="15.75" customHeight="1">
      <c r="A3957" s="146">
        <v>322364.0</v>
      </c>
      <c r="B3957" s="61" t="s">
        <v>531</v>
      </c>
    </row>
    <row r="3958" ht="15.75" customHeight="1">
      <c r="A3958" s="146">
        <v>323112.0</v>
      </c>
      <c r="B3958" s="61" t="s">
        <v>531</v>
      </c>
    </row>
    <row r="3959" ht="15.75" customHeight="1">
      <c r="A3959" s="146">
        <v>323047.0</v>
      </c>
      <c r="B3959" s="61" t="s">
        <v>531</v>
      </c>
    </row>
    <row r="3960" ht="15.75" customHeight="1">
      <c r="A3960" s="146">
        <v>319683.0</v>
      </c>
      <c r="B3960" s="61" t="s">
        <v>531</v>
      </c>
    </row>
    <row r="3961" ht="15.75" customHeight="1">
      <c r="A3961" s="146">
        <v>323035.0</v>
      </c>
      <c r="B3961" s="61" t="s">
        <v>531</v>
      </c>
    </row>
    <row r="3962" ht="15.75" customHeight="1">
      <c r="A3962" s="146">
        <v>323073.0</v>
      </c>
      <c r="B3962" s="61" t="s">
        <v>531</v>
      </c>
    </row>
    <row r="3963" ht="15.75" customHeight="1">
      <c r="A3963" s="146">
        <v>322341.0</v>
      </c>
      <c r="B3963" s="61" t="s">
        <v>531</v>
      </c>
    </row>
    <row r="3964" ht="15.75" customHeight="1">
      <c r="A3964" s="146">
        <v>316169.0</v>
      </c>
      <c r="B3964" s="61" t="s">
        <v>531</v>
      </c>
    </row>
    <row r="3965" ht="15.75" customHeight="1">
      <c r="A3965" s="146">
        <v>322354.0</v>
      </c>
      <c r="B3965" s="61" t="s">
        <v>531</v>
      </c>
    </row>
    <row r="3966" ht="15.75" customHeight="1">
      <c r="A3966" s="146">
        <v>322541.0</v>
      </c>
      <c r="B3966" s="61" t="s">
        <v>534</v>
      </c>
    </row>
    <row r="3967" ht="15.75" customHeight="1">
      <c r="A3967" s="146">
        <v>323017.0</v>
      </c>
      <c r="B3967" s="61" t="s">
        <v>531</v>
      </c>
    </row>
    <row r="3968" ht="15.75" customHeight="1">
      <c r="A3968" s="146">
        <v>322399.0</v>
      </c>
      <c r="B3968" s="61" t="s">
        <v>531</v>
      </c>
    </row>
    <row r="3969" ht="15.75" customHeight="1">
      <c r="A3969" s="146">
        <v>322799.0</v>
      </c>
      <c r="B3969" s="61" t="s">
        <v>543</v>
      </c>
    </row>
    <row r="3970" ht="15.75" customHeight="1">
      <c r="A3970" s="146">
        <v>322830.0</v>
      </c>
      <c r="B3970" s="61" t="s">
        <v>531</v>
      </c>
    </row>
    <row r="3971" ht="15.75" customHeight="1">
      <c r="A3971" s="146">
        <v>322087.0</v>
      </c>
      <c r="B3971" s="61" t="s">
        <v>531</v>
      </c>
    </row>
    <row r="3972" ht="15.75" customHeight="1">
      <c r="A3972" s="146">
        <v>322405.0</v>
      </c>
      <c r="B3972" s="61" t="s">
        <v>509</v>
      </c>
    </row>
    <row r="3973" ht="15.75" customHeight="1">
      <c r="A3973" s="146">
        <v>319614.0</v>
      </c>
      <c r="B3973" s="61" t="s">
        <v>652</v>
      </c>
    </row>
    <row r="3974" ht="15.75" customHeight="1">
      <c r="A3974" s="146">
        <v>323083.0</v>
      </c>
      <c r="B3974" s="61" t="s">
        <v>531</v>
      </c>
    </row>
    <row r="3975" ht="15.75" customHeight="1">
      <c r="A3975" s="146">
        <v>322905.0</v>
      </c>
      <c r="B3975" s="61" t="s">
        <v>509</v>
      </c>
    </row>
    <row r="3976" ht="15.75" customHeight="1">
      <c r="A3976" s="146">
        <v>320711.0</v>
      </c>
      <c r="B3976" s="61" t="s">
        <v>511</v>
      </c>
    </row>
    <row r="3977" ht="15.75" customHeight="1">
      <c r="A3977" s="146">
        <v>320714.0</v>
      </c>
      <c r="B3977" s="61" t="s">
        <v>543</v>
      </c>
    </row>
    <row r="3978" ht="15.75" customHeight="1">
      <c r="A3978" s="146">
        <v>320489.0</v>
      </c>
      <c r="B3978" s="61" t="s">
        <v>509</v>
      </c>
    </row>
    <row r="3979" ht="15.75" customHeight="1">
      <c r="A3979" s="146">
        <v>320562.0</v>
      </c>
      <c r="B3979" s="61" t="s">
        <v>509</v>
      </c>
    </row>
    <row r="3980" ht="15.75" customHeight="1">
      <c r="A3980" s="146">
        <v>320720.0</v>
      </c>
      <c r="B3980" s="61" t="s">
        <v>531</v>
      </c>
    </row>
    <row r="3981" ht="15.75" customHeight="1">
      <c r="A3981" s="146">
        <v>320668.0</v>
      </c>
      <c r="B3981" s="61" t="s">
        <v>531</v>
      </c>
    </row>
    <row r="3982" ht="15.75" customHeight="1">
      <c r="A3982" s="146">
        <v>320685.0</v>
      </c>
      <c r="B3982" s="61" t="s">
        <v>531</v>
      </c>
    </row>
    <row r="3983" ht="15.75" customHeight="1">
      <c r="A3983" s="146">
        <v>320448.0</v>
      </c>
      <c r="B3983" s="61" t="s">
        <v>509</v>
      </c>
    </row>
    <row r="3984" ht="15.75" customHeight="1">
      <c r="A3984" s="146">
        <v>320460.0</v>
      </c>
      <c r="B3984" s="61" t="s">
        <v>511</v>
      </c>
    </row>
    <row r="3985" ht="15.75" customHeight="1">
      <c r="A3985" s="146">
        <v>320522.0</v>
      </c>
      <c r="B3985" s="61" t="s">
        <v>531</v>
      </c>
    </row>
    <row r="3986" ht="15.75" customHeight="1">
      <c r="A3986" s="146">
        <v>322019.0</v>
      </c>
      <c r="B3986" s="61" t="s">
        <v>531</v>
      </c>
    </row>
    <row r="3987" ht="15.75" customHeight="1">
      <c r="A3987" s="146">
        <v>322011.0</v>
      </c>
      <c r="B3987" s="61" t="s">
        <v>543</v>
      </c>
    </row>
    <row r="3988" ht="15.75" customHeight="1">
      <c r="A3988" s="146">
        <v>322016.0</v>
      </c>
      <c r="B3988" s="61" t="s">
        <v>511</v>
      </c>
    </row>
    <row r="3989" ht="15.75" customHeight="1">
      <c r="A3989" s="146">
        <v>322952.0</v>
      </c>
      <c r="B3989" s="61" t="s">
        <v>534</v>
      </c>
    </row>
    <row r="3990" ht="15.75" customHeight="1">
      <c r="A3990" s="65" t="s">
        <v>1008</v>
      </c>
      <c r="B3990" s="61" t="s">
        <v>509</v>
      </c>
    </row>
    <row r="3991" ht="15.75" customHeight="1">
      <c r="A3991" s="65" t="s">
        <v>1009</v>
      </c>
      <c r="B3991" s="61" t="s">
        <v>538</v>
      </c>
    </row>
    <row r="3992" ht="15.75" customHeight="1">
      <c r="A3992" s="65" t="s">
        <v>1010</v>
      </c>
      <c r="B3992" s="61" t="s">
        <v>538</v>
      </c>
    </row>
    <row r="3993" ht="15.75" customHeight="1">
      <c r="A3993" s="146">
        <v>777777.0</v>
      </c>
      <c r="B3993" s="61" t="s">
        <v>509</v>
      </c>
    </row>
    <row r="3994" ht="15.75" customHeight="1">
      <c r="A3994" s="65" t="s">
        <v>1011</v>
      </c>
      <c r="B3994" s="61" t="s">
        <v>509</v>
      </c>
    </row>
    <row r="3995" ht="15.75" customHeight="1">
      <c r="A3995" s="65" t="s">
        <v>1012</v>
      </c>
      <c r="B3995" s="61" t="s">
        <v>531</v>
      </c>
    </row>
    <row r="3996" ht="15.75" customHeight="1">
      <c r="A3996" s="65" t="s">
        <v>1013</v>
      </c>
      <c r="B3996" s="61" t="s">
        <v>531</v>
      </c>
    </row>
    <row r="3997" ht="15.75" customHeight="1">
      <c r="A3997" s="146">
        <v>321777.0</v>
      </c>
      <c r="B3997" s="61" t="s">
        <v>509</v>
      </c>
    </row>
    <row r="3998" ht="15.75" customHeight="1">
      <c r="A3998" s="146">
        <v>889910.0</v>
      </c>
      <c r="B3998" s="61" t="s">
        <v>509</v>
      </c>
    </row>
    <row r="3999" ht="15.75" customHeight="1">
      <c r="A3999" s="146">
        <v>778899.0</v>
      </c>
      <c r="B3999" s="61" t="s">
        <v>509</v>
      </c>
    </row>
    <row r="4000" ht="15.75" customHeight="1">
      <c r="A4000" s="65" t="s">
        <v>1014</v>
      </c>
      <c r="B4000" s="61" t="s">
        <v>509</v>
      </c>
    </row>
    <row r="4001" ht="15.75" customHeight="1">
      <c r="A4001" s="65" t="s">
        <v>1015</v>
      </c>
      <c r="B4001" s="61" t="s">
        <v>538</v>
      </c>
    </row>
    <row r="4002" ht="15.75" customHeight="1">
      <c r="A4002" s="65" t="s">
        <v>1016</v>
      </c>
      <c r="B4002" s="61" t="s">
        <v>538</v>
      </c>
    </row>
    <row r="4003" ht="15.75" customHeight="1">
      <c r="A4003" s="65" t="s">
        <v>1017</v>
      </c>
      <c r="B4003" s="61" t="s">
        <v>538</v>
      </c>
    </row>
    <row r="4004" ht="15.75" customHeight="1">
      <c r="A4004" s="65" t="s">
        <v>1018</v>
      </c>
      <c r="B4004" s="61" t="s">
        <v>538</v>
      </c>
    </row>
    <row r="4005" ht="15.75" customHeight="1">
      <c r="A4005" s="65" t="s">
        <v>1019</v>
      </c>
      <c r="B4005" s="61" t="s">
        <v>538</v>
      </c>
    </row>
    <row r="4006" ht="15.75" customHeight="1">
      <c r="A4006" s="65" t="s">
        <v>1020</v>
      </c>
      <c r="B4006" s="61" t="s">
        <v>531</v>
      </c>
    </row>
    <row r="4007" ht="15.75" customHeight="1">
      <c r="A4007" s="65" t="s">
        <v>1021</v>
      </c>
      <c r="B4007" s="61" t="s">
        <v>531</v>
      </c>
    </row>
    <row r="4008" ht="15.75" customHeight="1">
      <c r="A4008" s="65" t="s">
        <v>1022</v>
      </c>
      <c r="B4008" s="61" t="s">
        <v>531</v>
      </c>
    </row>
    <row r="4009" ht="15.75" customHeight="1">
      <c r="A4009" s="65" t="s">
        <v>1023</v>
      </c>
      <c r="B4009" s="61" t="s">
        <v>531</v>
      </c>
    </row>
    <row r="4010" ht="15.75" customHeight="1">
      <c r="A4010" s="65" t="s">
        <v>1024</v>
      </c>
      <c r="B4010" s="61" t="s">
        <v>509</v>
      </c>
    </row>
    <row r="4011" ht="15.75" customHeight="1">
      <c r="A4011" s="65" t="s">
        <v>1025</v>
      </c>
      <c r="B4011" s="61" t="s">
        <v>531</v>
      </c>
    </row>
    <row r="4012" ht="15.75" customHeight="1">
      <c r="A4012" s="65" t="s">
        <v>1026</v>
      </c>
      <c r="B4012" s="61" t="s">
        <v>531</v>
      </c>
    </row>
    <row r="4013" ht="15.75" customHeight="1">
      <c r="A4013" s="65" t="s">
        <v>1027</v>
      </c>
      <c r="B4013" s="61" t="s">
        <v>531</v>
      </c>
    </row>
    <row r="4014" ht="15.75" customHeight="1">
      <c r="A4014" s="65" t="s">
        <v>1028</v>
      </c>
      <c r="B4014" s="61" t="s">
        <v>531</v>
      </c>
    </row>
    <row r="4015" ht="15.75" customHeight="1">
      <c r="A4015" s="65" t="s">
        <v>1029</v>
      </c>
      <c r="B4015" s="61" t="s">
        <v>531</v>
      </c>
    </row>
    <row r="4016" ht="15.75" customHeight="1">
      <c r="A4016" s="146">
        <v>322477.0</v>
      </c>
      <c r="B4016" s="61" t="s">
        <v>531</v>
      </c>
    </row>
    <row r="4017" ht="15.75" customHeight="1">
      <c r="A4017" s="65" t="s">
        <v>1030</v>
      </c>
      <c r="B4017" s="61" t="s">
        <v>509</v>
      </c>
    </row>
    <row r="4018" ht="15.75" customHeight="1">
      <c r="A4018" s="146">
        <v>294938.0</v>
      </c>
      <c r="B4018" s="61" t="s">
        <v>531</v>
      </c>
    </row>
    <row r="4019" ht="15.75" customHeight="1">
      <c r="A4019" s="65" t="s">
        <v>1031</v>
      </c>
      <c r="B4019" s="61" t="s">
        <v>509</v>
      </c>
    </row>
    <row r="4020" ht="15.75" customHeight="1">
      <c r="A4020" s="146">
        <v>121314.0</v>
      </c>
      <c r="B4020" s="61" t="s">
        <v>509</v>
      </c>
    </row>
    <row r="4021" ht="15.75" customHeight="1">
      <c r="A4021" s="146">
        <v>230589.0</v>
      </c>
      <c r="B4021" s="61" t="s">
        <v>509</v>
      </c>
    </row>
    <row r="4022" ht="15.75" customHeight="1">
      <c r="A4022" s="146">
        <v>282641.0</v>
      </c>
      <c r="B4022" s="61" t="s">
        <v>509</v>
      </c>
    </row>
    <row r="4023" ht="15.75" customHeight="1">
      <c r="A4023" s="146">
        <v>323176.0</v>
      </c>
      <c r="B4023" s="61" t="s">
        <v>531</v>
      </c>
    </row>
    <row r="4024" ht="15.75" customHeight="1">
      <c r="A4024" s="146">
        <v>323461.0</v>
      </c>
      <c r="B4024" s="61" t="s">
        <v>531</v>
      </c>
    </row>
    <row r="4025" ht="15.75" customHeight="1">
      <c r="A4025" s="146">
        <v>323503.0</v>
      </c>
      <c r="B4025" s="61" t="s">
        <v>531</v>
      </c>
    </row>
    <row r="4026" ht="15.75" customHeight="1">
      <c r="A4026" s="146">
        <v>323489.0</v>
      </c>
      <c r="B4026" s="61" t="s">
        <v>531</v>
      </c>
    </row>
    <row r="4027" ht="15.75" customHeight="1">
      <c r="A4027" s="146">
        <v>323628.0</v>
      </c>
      <c r="B4027" s="61" t="s">
        <v>531</v>
      </c>
    </row>
    <row r="4028" ht="15.75" customHeight="1">
      <c r="A4028" s="146">
        <v>323619.0</v>
      </c>
      <c r="B4028" s="61" t="s">
        <v>531</v>
      </c>
    </row>
    <row r="4029" ht="15.75" customHeight="1">
      <c r="A4029" s="146">
        <v>323491.0</v>
      </c>
      <c r="B4029" s="61" t="s">
        <v>531</v>
      </c>
    </row>
    <row r="4030" ht="15.75" customHeight="1">
      <c r="A4030" s="146">
        <v>323481.0</v>
      </c>
      <c r="B4030" s="61" t="s">
        <v>543</v>
      </c>
    </row>
    <row r="4031" ht="15.75" customHeight="1">
      <c r="A4031" s="146">
        <v>294558.0</v>
      </c>
      <c r="B4031" s="61" t="s">
        <v>531</v>
      </c>
    </row>
    <row r="4032" ht="15.75" customHeight="1">
      <c r="A4032" s="146">
        <v>323432.0</v>
      </c>
      <c r="B4032" s="61" t="s">
        <v>531</v>
      </c>
    </row>
    <row r="4033" ht="15.75" customHeight="1">
      <c r="A4033" s="146">
        <v>323495.0</v>
      </c>
      <c r="B4033" s="61" t="s">
        <v>531</v>
      </c>
    </row>
    <row r="4034" ht="15.75" customHeight="1">
      <c r="A4034" s="146">
        <v>323180.0</v>
      </c>
      <c r="B4034" s="61" t="s">
        <v>511</v>
      </c>
    </row>
    <row r="4035" ht="15.75" customHeight="1">
      <c r="A4035" s="65" t="s">
        <v>1032</v>
      </c>
      <c r="B4035" s="61" t="s">
        <v>531</v>
      </c>
    </row>
    <row r="4036" ht="15.75" customHeight="1">
      <c r="A4036" s="146">
        <v>323860.0</v>
      </c>
      <c r="B4036" s="61" t="s">
        <v>531</v>
      </c>
    </row>
    <row r="4037" ht="15.75" customHeight="1">
      <c r="A4037" s="146">
        <v>323194.0</v>
      </c>
      <c r="B4037" s="61" t="s">
        <v>531</v>
      </c>
    </row>
    <row r="4038" ht="15.75" customHeight="1">
      <c r="A4038" s="146">
        <v>324002.0</v>
      </c>
      <c r="B4038" s="61" t="s">
        <v>511</v>
      </c>
    </row>
    <row r="4039" ht="15.75" customHeight="1">
      <c r="A4039" s="146">
        <v>323892.0</v>
      </c>
      <c r="B4039" s="61" t="s">
        <v>531</v>
      </c>
    </row>
    <row r="4040" ht="15.75" customHeight="1">
      <c r="A4040" s="146">
        <v>322681.0</v>
      </c>
      <c r="B4040" s="61" t="s">
        <v>531</v>
      </c>
    </row>
    <row r="4041" ht="15.75" customHeight="1">
      <c r="A4041" s="146">
        <v>323900.0</v>
      </c>
      <c r="B4041" s="61" t="s">
        <v>531</v>
      </c>
    </row>
    <row r="4042" ht="15.75" customHeight="1">
      <c r="A4042" s="146">
        <v>323443.0</v>
      </c>
      <c r="B4042" s="61" t="s">
        <v>531</v>
      </c>
    </row>
    <row r="4043" ht="15.75" customHeight="1">
      <c r="A4043" s="146">
        <v>323622.0</v>
      </c>
      <c r="B4043" s="61" t="s">
        <v>511</v>
      </c>
    </row>
    <row r="4044" ht="15.75" customHeight="1">
      <c r="A4044" s="146">
        <v>323915.0</v>
      </c>
      <c r="B4044" s="61" t="s">
        <v>511</v>
      </c>
    </row>
    <row r="4045" ht="15.75" customHeight="1">
      <c r="A4045" s="146">
        <v>323921.0</v>
      </c>
      <c r="B4045" s="61" t="s">
        <v>511</v>
      </c>
    </row>
    <row r="4046" ht="15.75" customHeight="1">
      <c r="A4046" s="146">
        <v>323819.0</v>
      </c>
      <c r="B4046" s="61" t="s">
        <v>531</v>
      </c>
    </row>
    <row r="4047" ht="15.75" customHeight="1">
      <c r="A4047" s="146">
        <v>250716.0</v>
      </c>
      <c r="B4047" s="61" t="s">
        <v>509</v>
      </c>
    </row>
    <row r="4048" ht="15.75" customHeight="1">
      <c r="A4048" s="146">
        <v>300910.0</v>
      </c>
      <c r="B4048" s="61" t="s">
        <v>509</v>
      </c>
    </row>
    <row r="4049" ht="15.75" customHeight="1">
      <c r="A4049" s="146">
        <v>625456.0</v>
      </c>
      <c r="B4049" s="61" t="s">
        <v>509</v>
      </c>
    </row>
    <row r="4050" ht="15.75" customHeight="1">
      <c r="A4050" s="146">
        <v>635353.0</v>
      </c>
      <c r="B4050" s="61" t="s">
        <v>509</v>
      </c>
    </row>
    <row r="4051" ht="15.75" customHeight="1">
      <c r="A4051" s="146">
        <v>654321.0</v>
      </c>
      <c r="B4051" s="61" t="s">
        <v>509</v>
      </c>
    </row>
    <row r="4052" ht="15.75" customHeight="1">
      <c r="A4052" s="146">
        <v>987456.0</v>
      </c>
      <c r="B4052" s="61" t="s">
        <v>509</v>
      </c>
    </row>
    <row r="4053" ht="15.75" customHeight="1">
      <c r="A4053" s="65" t="s">
        <v>1033</v>
      </c>
      <c r="B4053" s="61" t="s">
        <v>531</v>
      </c>
    </row>
    <row r="4054" ht="15.75" customHeight="1">
      <c r="A4054" s="65" t="s">
        <v>1034</v>
      </c>
      <c r="B4054" s="61" t="s">
        <v>531</v>
      </c>
    </row>
    <row r="4055" ht="15.75" customHeight="1">
      <c r="A4055" s="146">
        <v>320810.0</v>
      </c>
      <c r="B4055" s="61" t="s">
        <v>531</v>
      </c>
    </row>
    <row r="4056" ht="15.75" customHeight="1">
      <c r="A4056" s="65" t="s">
        <v>1035</v>
      </c>
      <c r="B4056" s="61" t="s">
        <v>511</v>
      </c>
    </row>
    <row r="4057" ht="15.75" customHeight="1">
      <c r="A4057" s="65" t="s">
        <v>1036</v>
      </c>
      <c r="B4057" s="61" t="s">
        <v>531</v>
      </c>
    </row>
    <row r="4058" ht="15.75" customHeight="1">
      <c r="A4058" s="65" t="s">
        <v>1037</v>
      </c>
      <c r="B4058" s="61" t="s">
        <v>509</v>
      </c>
    </row>
    <row r="4059" ht="15.75" customHeight="1">
      <c r="A4059" s="65" t="s">
        <v>1038</v>
      </c>
      <c r="B4059" s="61" t="s">
        <v>509</v>
      </c>
    </row>
    <row r="4060" ht="15.75" customHeight="1">
      <c r="A4060" s="65" t="s">
        <v>1039</v>
      </c>
      <c r="B4060" s="61" t="s">
        <v>509</v>
      </c>
    </row>
    <row r="4061" ht="15.75" customHeight="1">
      <c r="A4061" s="65" t="s">
        <v>1040</v>
      </c>
      <c r="B4061" s="61" t="s">
        <v>531</v>
      </c>
    </row>
    <row r="4062" ht="15.75" customHeight="1">
      <c r="A4062" s="65" t="s">
        <v>1041</v>
      </c>
      <c r="B4062" s="61" t="s">
        <v>531</v>
      </c>
    </row>
    <row r="4063" ht="15.75" customHeight="1">
      <c r="A4063" s="65" t="s">
        <v>1042</v>
      </c>
      <c r="B4063" s="61" t="s">
        <v>531</v>
      </c>
    </row>
    <row r="4064" ht="15.75" customHeight="1">
      <c r="A4064" s="65" t="s">
        <v>1043</v>
      </c>
      <c r="B4064" s="61" t="s">
        <v>531</v>
      </c>
    </row>
    <row r="4065" ht="15.75" customHeight="1">
      <c r="A4065" s="65" t="s">
        <v>1044</v>
      </c>
      <c r="B4065" s="61" t="s">
        <v>531</v>
      </c>
    </row>
    <row r="4066" ht="15.75" customHeight="1">
      <c r="A4066" s="65" t="s">
        <v>1045</v>
      </c>
      <c r="B4066" s="61" t="s">
        <v>531</v>
      </c>
    </row>
    <row r="4067" ht="15.75" customHeight="1">
      <c r="A4067" s="65" t="s">
        <v>1046</v>
      </c>
      <c r="B4067" s="61" t="s">
        <v>509</v>
      </c>
    </row>
    <row r="4068" ht="15.75" customHeight="1">
      <c r="A4068" s="65" t="s">
        <v>1047</v>
      </c>
      <c r="B4068" s="61" t="s">
        <v>509</v>
      </c>
    </row>
    <row r="4069" ht="15.75" customHeight="1">
      <c r="A4069" s="146">
        <v>324874.0</v>
      </c>
      <c r="B4069" s="61" t="s">
        <v>509</v>
      </c>
    </row>
    <row r="4070" ht="15.75" customHeight="1">
      <c r="A4070" s="65" t="s">
        <v>1048</v>
      </c>
      <c r="B4070" s="61" t="s">
        <v>509</v>
      </c>
    </row>
    <row r="4071" ht="15.75" customHeight="1">
      <c r="A4071" s="65" t="s">
        <v>1049</v>
      </c>
      <c r="B4071" s="61" t="s">
        <v>531</v>
      </c>
    </row>
    <row r="4072" ht="15.75" customHeight="1">
      <c r="A4072" s="65" t="s">
        <v>1050</v>
      </c>
      <c r="B4072" s="61" t="s">
        <v>531</v>
      </c>
    </row>
    <row r="4073" ht="15.75" customHeight="1">
      <c r="A4073" s="65" t="s">
        <v>1051</v>
      </c>
      <c r="B4073" s="61" t="s">
        <v>531</v>
      </c>
    </row>
    <row r="4074" ht="15.75" customHeight="1">
      <c r="A4074" s="65" t="s">
        <v>1052</v>
      </c>
      <c r="B4074" s="61" t="s">
        <v>509</v>
      </c>
    </row>
    <row r="4075" ht="15.75" customHeight="1">
      <c r="A4075" s="65" t="s">
        <v>1053</v>
      </c>
      <c r="B4075" s="61" t="s">
        <v>531</v>
      </c>
    </row>
    <row r="4076" ht="15.75" customHeight="1">
      <c r="A4076" s="65" t="s">
        <v>1054</v>
      </c>
      <c r="B4076" s="61" t="s">
        <v>509</v>
      </c>
    </row>
    <row r="4077" ht="15.75" customHeight="1">
      <c r="A4077" s="65" t="s">
        <v>1055</v>
      </c>
      <c r="B4077" s="61" t="s">
        <v>531</v>
      </c>
    </row>
    <row r="4078" ht="15.75" customHeight="1">
      <c r="A4078" s="65" t="s">
        <v>1056</v>
      </c>
      <c r="B4078" s="61" t="s">
        <v>531</v>
      </c>
    </row>
    <row r="4079" ht="15.75" customHeight="1">
      <c r="A4079" s="65" t="s">
        <v>1057</v>
      </c>
      <c r="B4079" s="61" t="s">
        <v>511</v>
      </c>
    </row>
    <row r="4080" ht="15.75" customHeight="1">
      <c r="A4080" s="65" t="s">
        <v>1058</v>
      </c>
      <c r="B4080" s="61" t="s">
        <v>761</v>
      </c>
    </row>
    <row r="4081" ht="15.75" customHeight="1">
      <c r="A4081" s="65" t="s">
        <v>1059</v>
      </c>
      <c r="B4081" s="61" t="s">
        <v>509</v>
      </c>
    </row>
    <row r="4082" ht="15.75" customHeight="1">
      <c r="A4082" s="146">
        <v>323331.0</v>
      </c>
      <c r="B4082" s="61" t="s">
        <v>511</v>
      </c>
    </row>
    <row r="4083" ht="15.75" customHeight="1">
      <c r="A4083" s="146">
        <v>322464.0</v>
      </c>
      <c r="B4083" s="61" t="s">
        <v>511</v>
      </c>
    </row>
    <row r="4084" ht="15.75" customHeight="1">
      <c r="A4084" s="146">
        <v>316781.0</v>
      </c>
      <c r="B4084" s="61" t="s">
        <v>531</v>
      </c>
    </row>
    <row r="4085" ht="15.75" customHeight="1">
      <c r="A4085" s="146">
        <v>322821.0</v>
      </c>
      <c r="B4085" s="61" t="s">
        <v>543</v>
      </c>
    </row>
    <row r="4086" ht="15.75" customHeight="1">
      <c r="A4086" s="146">
        <v>320015.0</v>
      </c>
      <c r="B4086" s="61" t="s">
        <v>531</v>
      </c>
    </row>
    <row r="4087" ht="15.75" customHeight="1">
      <c r="A4087" s="146">
        <v>322473.0</v>
      </c>
      <c r="B4087" s="61" t="s">
        <v>531</v>
      </c>
    </row>
    <row r="4088" ht="15.75" customHeight="1">
      <c r="A4088" s="146">
        <v>324362.0</v>
      </c>
      <c r="B4088" s="61" t="s">
        <v>543</v>
      </c>
    </row>
    <row r="4089" ht="15.75" customHeight="1">
      <c r="A4089" s="146">
        <v>324087.0</v>
      </c>
      <c r="B4089" s="61" t="s">
        <v>531</v>
      </c>
    </row>
    <row r="4090" ht="15.75" customHeight="1">
      <c r="A4090" s="146">
        <v>323255.0</v>
      </c>
      <c r="B4090" s="61" t="s">
        <v>531</v>
      </c>
    </row>
    <row r="4091" ht="15.75" customHeight="1">
      <c r="A4091" s="146">
        <v>324341.0</v>
      </c>
      <c r="B4091" s="61" t="s">
        <v>531</v>
      </c>
    </row>
    <row r="4092" ht="15.75" customHeight="1">
      <c r="A4092" s="146">
        <v>322640.0</v>
      </c>
      <c r="B4092" s="61" t="s">
        <v>511</v>
      </c>
    </row>
    <row r="4093" ht="15.75" customHeight="1">
      <c r="A4093" s="146">
        <v>323970.0</v>
      </c>
      <c r="B4093" s="61" t="s">
        <v>543</v>
      </c>
    </row>
    <row r="4094" ht="15.75" customHeight="1">
      <c r="A4094" s="146">
        <v>323364.0</v>
      </c>
      <c r="B4094" s="61" t="s">
        <v>534</v>
      </c>
    </row>
    <row r="4095" ht="15.75" customHeight="1">
      <c r="A4095" s="146">
        <v>323256.0</v>
      </c>
      <c r="B4095" s="61" t="s">
        <v>543</v>
      </c>
    </row>
    <row r="4096" ht="15.75" customHeight="1">
      <c r="A4096" s="146">
        <v>323926.0</v>
      </c>
      <c r="B4096" s="61" t="s">
        <v>511</v>
      </c>
    </row>
    <row r="4097" ht="15.75" customHeight="1">
      <c r="A4097" s="146">
        <v>324505.0</v>
      </c>
      <c r="B4097" s="61" t="s">
        <v>543</v>
      </c>
    </row>
    <row r="4098" ht="15.75" customHeight="1">
      <c r="A4098" s="146">
        <v>323344.0</v>
      </c>
      <c r="B4098" s="61" t="s">
        <v>531</v>
      </c>
    </row>
    <row r="4099" ht="15.75" customHeight="1">
      <c r="A4099" s="146">
        <v>322459.0</v>
      </c>
      <c r="B4099" s="61" t="s">
        <v>531</v>
      </c>
    </row>
    <row r="4100" ht="15.75" customHeight="1">
      <c r="A4100" s="146">
        <v>323051.0</v>
      </c>
      <c r="B4100" s="61" t="s">
        <v>531</v>
      </c>
    </row>
    <row r="4101" ht="15.75" customHeight="1">
      <c r="A4101" s="146">
        <v>323843.0</v>
      </c>
      <c r="B4101" s="61" t="s">
        <v>531</v>
      </c>
    </row>
    <row r="4102" ht="15.75" customHeight="1">
      <c r="A4102" s="146">
        <v>323553.0</v>
      </c>
      <c r="B4102" s="61" t="s">
        <v>531</v>
      </c>
    </row>
    <row r="4103" ht="15.75" customHeight="1">
      <c r="A4103" s="146">
        <v>323341.0</v>
      </c>
      <c r="B4103" s="61" t="s">
        <v>531</v>
      </c>
    </row>
    <row r="4104" ht="15.75" customHeight="1">
      <c r="A4104" s="146">
        <v>323246.0</v>
      </c>
      <c r="B4104" s="61" t="s">
        <v>531</v>
      </c>
    </row>
    <row r="4105" ht="15.75" customHeight="1">
      <c r="A4105" s="146">
        <v>324155.0</v>
      </c>
      <c r="B4105" s="61" t="s">
        <v>511</v>
      </c>
    </row>
    <row r="4106" ht="15.75" customHeight="1">
      <c r="A4106" s="146">
        <v>323839.0</v>
      </c>
      <c r="B4106" s="61" t="s">
        <v>531</v>
      </c>
    </row>
    <row r="4107" ht="15.75" customHeight="1">
      <c r="A4107" s="146">
        <v>323071.0</v>
      </c>
      <c r="B4107" s="61" t="s">
        <v>652</v>
      </c>
    </row>
    <row r="4108" ht="15.75" customHeight="1">
      <c r="A4108" s="146">
        <v>323116.0</v>
      </c>
      <c r="B4108" s="61" t="s">
        <v>543</v>
      </c>
    </row>
    <row r="4109" ht="15.75" customHeight="1">
      <c r="A4109" s="146">
        <v>324099.0</v>
      </c>
      <c r="B4109" s="61" t="s">
        <v>531</v>
      </c>
    </row>
    <row r="4110" ht="15.75" customHeight="1">
      <c r="A4110" s="146">
        <v>323532.0</v>
      </c>
      <c r="B4110" s="61" t="s">
        <v>531</v>
      </c>
    </row>
    <row r="4111" ht="15.75" customHeight="1">
      <c r="A4111" s="146">
        <v>324000.0</v>
      </c>
      <c r="B4111" s="61" t="s">
        <v>511</v>
      </c>
    </row>
    <row r="4112" ht="15.75" customHeight="1">
      <c r="A4112" s="146">
        <v>322860.0</v>
      </c>
      <c r="B4112" s="61" t="s">
        <v>511</v>
      </c>
    </row>
    <row r="4113" ht="15.75" customHeight="1">
      <c r="A4113" s="146">
        <v>323396.0</v>
      </c>
      <c r="B4113" s="61" t="s">
        <v>531</v>
      </c>
    </row>
    <row r="4114" ht="15.75" customHeight="1">
      <c r="A4114" s="146">
        <v>324184.0</v>
      </c>
      <c r="B4114" s="61" t="s">
        <v>764</v>
      </c>
    </row>
    <row r="4115" ht="15.75" customHeight="1">
      <c r="A4115" s="146">
        <v>324334.0</v>
      </c>
      <c r="B4115" s="61" t="s">
        <v>511</v>
      </c>
    </row>
    <row r="4116" ht="15.75" customHeight="1">
      <c r="A4116" s="146">
        <v>324326.0</v>
      </c>
      <c r="B4116" s="61" t="s">
        <v>531</v>
      </c>
    </row>
    <row r="4117" ht="15.75" customHeight="1">
      <c r="A4117" s="146">
        <v>322263.0</v>
      </c>
      <c r="B4117" s="61" t="s">
        <v>543</v>
      </c>
    </row>
    <row r="4118" ht="15.75" customHeight="1">
      <c r="A4118" s="146">
        <v>323381.0</v>
      </c>
      <c r="B4118" s="61" t="s">
        <v>531</v>
      </c>
    </row>
    <row r="4119" ht="15.75" customHeight="1">
      <c r="A4119" s="146">
        <v>324018.0</v>
      </c>
      <c r="B4119" s="61" t="s">
        <v>531</v>
      </c>
    </row>
    <row r="4120" ht="15.75" customHeight="1">
      <c r="A4120" s="146">
        <v>323223.0</v>
      </c>
      <c r="B4120" s="61" t="s">
        <v>511</v>
      </c>
    </row>
    <row r="4121" ht="15.75" customHeight="1">
      <c r="A4121" s="146">
        <v>323219.0</v>
      </c>
      <c r="B4121" s="61" t="s">
        <v>531</v>
      </c>
    </row>
    <row r="4122" ht="15.75" customHeight="1">
      <c r="A4122" s="146">
        <v>322856.0</v>
      </c>
      <c r="B4122" s="61" t="s">
        <v>531</v>
      </c>
    </row>
    <row r="4123" ht="15.75" customHeight="1">
      <c r="A4123" s="146">
        <v>323963.0</v>
      </c>
      <c r="B4123" s="61" t="s">
        <v>531</v>
      </c>
    </row>
    <row r="4124" ht="15.75" customHeight="1">
      <c r="A4124" s="146">
        <v>323497.0</v>
      </c>
      <c r="B4124" s="61" t="s">
        <v>531</v>
      </c>
    </row>
    <row r="4125" ht="15.75" customHeight="1">
      <c r="A4125" s="146">
        <v>323569.0</v>
      </c>
      <c r="B4125" s="61" t="s">
        <v>531</v>
      </c>
    </row>
    <row r="4126" ht="15.75" customHeight="1">
      <c r="A4126" s="146">
        <v>324504.0</v>
      </c>
      <c r="B4126" s="61" t="s">
        <v>531</v>
      </c>
    </row>
    <row r="4127" ht="15.75" customHeight="1">
      <c r="A4127" s="146">
        <v>324045.0</v>
      </c>
      <c r="B4127" s="61" t="s">
        <v>543</v>
      </c>
    </row>
    <row r="4128" ht="15.75" customHeight="1">
      <c r="A4128" s="146">
        <v>323369.0</v>
      </c>
      <c r="B4128" s="61" t="s">
        <v>543</v>
      </c>
    </row>
    <row r="4129" ht="15.75" customHeight="1">
      <c r="A4129" s="146">
        <v>324231.0</v>
      </c>
      <c r="B4129" s="61" t="s">
        <v>531</v>
      </c>
    </row>
    <row r="4130" ht="15.75" customHeight="1">
      <c r="A4130" s="146">
        <v>323393.0</v>
      </c>
      <c r="B4130" s="61" t="s">
        <v>531</v>
      </c>
    </row>
    <row r="4131" ht="15.75" customHeight="1">
      <c r="A4131" s="146">
        <v>323542.0</v>
      </c>
      <c r="B4131" s="61" t="s">
        <v>531</v>
      </c>
    </row>
    <row r="4132" ht="15.75" customHeight="1">
      <c r="A4132" s="146">
        <v>323173.0</v>
      </c>
      <c r="B4132" s="61" t="s">
        <v>531</v>
      </c>
    </row>
    <row r="4133" ht="15.75" customHeight="1">
      <c r="A4133" s="146">
        <v>324243.0</v>
      </c>
      <c r="B4133" s="61" t="s">
        <v>531</v>
      </c>
    </row>
    <row r="4134" ht="15.75" customHeight="1">
      <c r="A4134" s="146">
        <v>324396.0</v>
      </c>
      <c r="B4134" s="61" t="s">
        <v>531</v>
      </c>
    </row>
    <row r="4135" ht="15.75" customHeight="1">
      <c r="A4135" s="146">
        <v>323412.0</v>
      </c>
      <c r="B4135" s="61" t="s">
        <v>511</v>
      </c>
    </row>
    <row r="4136" ht="15.75" customHeight="1">
      <c r="A4136" s="146">
        <v>323261.0</v>
      </c>
      <c r="B4136" s="61" t="s">
        <v>531</v>
      </c>
    </row>
    <row r="4137" ht="15.75" customHeight="1">
      <c r="A4137" s="146">
        <v>323105.0</v>
      </c>
      <c r="B4137" s="61" t="s">
        <v>531</v>
      </c>
    </row>
    <row r="4138" ht="15.75" customHeight="1">
      <c r="A4138" s="146">
        <v>323997.0</v>
      </c>
      <c r="B4138" s="61" t="s">
        <v>531</v>
      </c>
    </row>
    <row r="4139" ht="15.75" customHeight="1">
      <c r="A4139" s="146">
        <v>323324.0</v>
      </c>
      <c r="B4139" s="61" t="s">
        <v>531</v>
      </c>
    </row>
    <row r="4140" ht="15.75" customHeight="1">
      <c r="A4140" s="146">
        <v>323933.0</v>
      </c>
      <c r="B4140" s="61" t="s">
        <v>543</v>
      </c>
    </row>
    <row r="4141" ht="15.75" customHeight="1">
      <c r="A4141" s="146">
        <v>323484.0</v>
      </c>
      <c r="B4141" s="61" t="s">
        <v>531</v>
      </c>
    </row>
    <row r="4142" ht="15.75" customHeight="1">
      <c r="A4142" s="146">
        <v>324250.0</v>
      </c>
      <c r="B4142" s="61" t="s">
        <v>511</v>
      </c>
    </row>
    <row r="4143" ht="15.75" customHeight="1">
      <c r="A4143" s="146">
        <v>323208.0</v>
      </c>
      <c r="B4143" s="61" t="s">
        <v>534</v>
      </c>
    </row>
    <row r="4144" ht="15.75" customHeight="1">
      <c r="A4144" s="146">
        <v>323453.0</v>
      </c>
      <c r="B4144" s="61" t="s">
        <v>511</v>
      </c>
    </row>
    <row r="4145" ht="15.75" customHeight="1">
      <c r="A4145" s="146">
        <v>324223.0</v>
      </c>
      <c r="B4145" s="61" t="s">
        <v>531</v>
      </c>
    </row>
    <row r="4146" ht="15.75" customHeight="1">
      <c r="A4146" s="146">
        <v>324271.0</v>
      </c>
      <c r="B4146" s="61" t="s">
        <v>509</v>
      </c>
    </row>
    <row r="4147" ht="15.75" customHeight="1">
      <c r="A4147" s="146">
        <v>323248.0</v>
      </c>
      <c r="B4147" s="61" t="s">
        <v>531</v>
      </c>
    </row>
    <row r="4148" ht="15.75" customHeight="1">
      <c r="A4148" s="146">
        <v>324278.0</v>
      </c>
      <c r="B4148" s="61" t="s">
        <v>531</v>
      </c>
    </row>
    <row r="4149" ht="15.75" customHeight="1">
      <c r="A4149" s="146">
        <v>324033.0</v>
      </c>
      <c r="B4149" s="61" t="s">
        <v>534</v>
      </c>
    </row>
    <row r="4150" ht="15.75" customHeight="1">
      <c r="A4150" s="146">
        <v>323629.0</v>
      </c>
      <c r="B4150" s="61" t="s">
        <v>531</v>
      </c>
    </row>
    <row r="4151" ht="15.75" customHeight="1">
      <c r="A4151" s="146">
        <v>324354.0</v>
      </c>
      <c r="B4151" s="61" t="s">
        <v>531</v>
      </c>
    </row>
    <row r="4152" ht="15.75" customHeight="1">
      <c r="A4152" s="146">
        <v>322921.0</v>
      </c>
      <c r="B4152" s="61" t="s">
        <v>509</v>
      </c>
    </row>
    <row r="4153" ht="15.75" customHeight="1">
      <c r="A4153" s="146">
        <v>324190.0</v>
      </c>
      <c r="B4153" s="61" t="s">
        <v>511</v>
      </c>
    </row>
    <row r="4154" ht="15.75" customHeight="1">
      <c r="A4154" s="146">
        <v>324209.0</v>
      </c>
      <c r="B4154" s="61" t="s">
        <v>543</v>
      </c>
    </row>
    <row r="4155" ht="15.75" customHeight="1">
      <c r="A4155" s="146">
        <v>319891.0</v>
      </c>
      <c r="B4155" s="61" t="s">
        <v>543</v>
      </c>
    </row>
    <row r="4156" ht="15.75" customHeight="1">
      <c r="A4156" s="146">
        <v>319893.0</v>
      </c>
      <c r="B4156" s="61" t="s">
        <v>543</v>
      </c>
    </row>
    <row r="4157" ht="15.75" customHeight="1">
      <c r="A4157" s="146">
        <v>319894.0</v>
      </c>
      <c r="B4157" s="61" t="s">
        <v>511</v>
      </c>
    </row>
    <row r="4158" ht="15.75" customHeight="1">
      <c r="A4158" s="146">
        <v>324199.0</v>
      </c>
      <c r="B4158" s="61" t="s">
        <v>509</v>
      </c>
    </row>
    <row r="4159" ht="15.75" customHeight="1">
      <c r="A4159" s="146">
        <v>323181.0</v>
      </c>
      <c r="B4159" s="61" t="s">
        <v>511</v>
      </c>
    </row>
    <row r="4160" ht="15.75" customHeight="1">
      <c r="A4160" s="146">
        <v>322516.0</v>
      </c>
      <c r="B4160" s="61" t="s">
        <v>543</v>
      </c>
    </row>
    <row r="4161" ht="15.75" customHeight="1">
      <c r="A4161" s="146">
        <v>322522.0</v>
      </c>
      <c r="B4161" s="61" t="s">
        <v>531</v>
      </c>
    </row>
    <row r="4162" ht="15.75" customHeight="1">
      <c r="A4162" s="146">
        <v>324014.0</v>
      </c>
      <c r="B4162" s="61" t="s">
        <v>511</v>
      </c>
    </row>
    <row r="4163" ht="15.75" customHeight="1">
      <c r="A4163" s="146">
        <v>322826.0</v>
      </c>
      <c r="B4163" s="61" t="s">
        <v>531</v>
      </c>
    </row>
    <row r="4164" ht="15.75" customHeight="1">
      <c r="A4164" s="146">
        <v>314301.0</v>
      </c>
      <c r="B4164" s="61" t="s">
        <v>531</v>
      </c>
    </row>
    <row r="4165" ht="15.75" customHeight="1">
      <c r="A4165" s="146">
        <v>322190.0</v>
      </c>
      <c r="B4165" s="61" t="s">
        <v>531</v>
      </c>
    </row>
    <row r="4166" ht="15.75" customHeight="1">
      <c r="A4166" s="146">
        <v>322797.0</v>
      </c>
      <c r="B4166" s="61" t="s">
        <v>531</v>
      </c>
    </row>
    <row r="4167" ht="15.75" customHeight="1">
      <c r="A4167" s="146">
        <v>323266.0</v>
      </c>
      <c r="B4167" s="61" t="s">
        <v>511</v>
      </c>
    </row>
    <row r="4168" ht="15.75" customHeight="1">
      <c r="A4168" s="146">
        <v>324430.0</v>
      </c>
      <c r="B4168" s="61" t="s">
        <v>531</v>
      </c>
    </row>
    <row r="4169" ht="15.75" customHeight="1">
      <c r="A4169" s="146">
        <v>324361.0</v>
      </c>
      <c r="B4169" s="61" t="s">
        <v>531</v>
      </c>
    </row>
    <row r="4170" ht="15.75" customHeight="1">
      <c r="A4170" s="146">
        <v>316864.0</v>
      </c>
      <c r="B4170" s="61" t="s">
        <v>543</v>
      </c>
    </row>
    <row r="4171" ht="15.75" customHeight="1">
      <c r="A4171" s="146">
        <v>324487.0</v>
      </c>
      <c r="B4171" s="61" t="s">
        <v>511</v>
      </c>
    </row>
    <row r="4172" ht="15.75" customHeight="1">
      <c r="A4172" s="146">
        <v>321086.0</v>
      </c>
      <c r="B4172" s="61" t="s">
        <v>509</v>
      </c>
    </row>
    <row r="4173" ht="15.75" customHeight="1">
      <c r="A4173" s="146">
        <v>321085.0</v>
      </c>
      <c r="B4173" s="61" t="s">
        <v>509</v>
      </c>
    </row>
    <row r="4174" ht="15.75" customHeight="1">
      <c r="A4174" s="146">
        <v>323999.0</v>
      </c>
      <c r="B4174" s="61" t="s">
        <v>543</v>
      </c>
    </row>
    <row r="4175" ht="15.75" customHeight="1">
      <c r="A4175" s="146">
        <v>319670.0</v>
      </c>
      <c r="B4175" s="61" t="s">
        <v>511</v>
      </c>
    </row>
    <row r="4176" ht="15.75" customHeight="1">
      <c r="A4176" s="146">
        <v>324097.0</v>
      </c>
      <c r="B4176" s="61" t="s">
        <v>534</v>
      </c>
    </row>
    <row r="4177" ht="15.75" customHeight="1">
      <c r="A4177" s="146">
        <v>323535.0</v>
      </c>
      <c r="B4177" s="61" t="s">
        <v>531</v>
      </c>
    </row>
    <row r="4178" ht="15.75" customHeight="1">
      <c r="A4178" s="146">
        <v>322569.0</v>
      </c>
      <c r="B4178" s="61" t="s">
        <v>543</v>
      </c>
    </row>
    <row r="4179" ht="15.75" customHeight="1">
      <c r="A4179" s="146">
        <v>323414.0</v>
      </c>
      <c r="B4179" s="61" t="s">
        <v>531</v>
      </c>
    </row>
    <row r="4180" ht="15.75" customHeight="1">
      <c r="A4180" s="146">
        <v>324403.0</v>
      </c>
      <c r="B4180" s="61" t="s">
        <v>511</v>
      </c>
    </row>
    <row r="4181" ht="15.75" customHeight="1">
      <c r="A4181" s="146">
        <v>323876.0</v>
      </c>
      <c r="B4181" s="61" t="s">
        <v>511</v>
      </c>
    </row>
    <row r="4182" ht="15.75" customHeight="1">
      <c r="A4182" s="146">
        <v>323526.0</v>
      </c>
      <c r="B4182" s="61" t="s">
        <v>531</v>
      </c>
    </row>
    <row r="4183" ht="15.75" customHeight="1">
      <c r="A4183" s="146">
        <v>324421.0</v>
      </c>
      <c r="B4183" s="61" t="s">
        <v>531</v>
      </c>
    </row>
    <row r="4184" ht="15.75" customHeight="1">
      <c r="A4184" s="146">
        <v>324181.0</v>
      </c>
      <c r="B4184" s="61" t="s">
        <v>511</v>
      </c>
    </row>
    <row r="4185" ht="15.75" customHeight="1">
      <c r="A4185" s="146">
        <v>324179.0</v>
      </c>
      <c r="B4185" s="61" t="s">
        <v>543</v>
      </c>
    </row>
    <row r="4186" ht="15.75" customHeight="1">
      <c r="A4186" s="146">
        <v>323451.0</v>
      </c>
      <c r="B4186" s="61" t="s">
        <v>531</v>
      </c>
    </row>
    <row r="4187" ht="15.75" customHeight="1">
      <c r="A4187" s="146">
        <v>324549.0</v>
      </c>
      <c r="B4187" s="61" t="s">
        <v>531</v>
      </c>
    </row>
    <row r="4188" ht="15.75" customHeight="1">
      <c r="A4188" s="146">
        <v>323965.0</v>
      </c>
      <c r="B4188" s="61" t="s">
        <v>531</v>
      </c>
    </row>
    <row r="4189" ht="15.75" customHeight="1">
      <c r="A4189" s="146">
        <v>324167.0</v>
      </c>
      <c r="B4189" s="61" t="s">
        <v>511</v>
      </c>
    </row>
    <row r="4190" ht="15.75" customHeight="1">
      <c r="A4190" s="146">
        <v>324883.0</v>
      </c>
      <c r="B4190" s="61" t="s">
        <v>531</v>
      </c>
    </row>
    <row r="4191" ht="15.75" customHeight="1">
      <c r="A4191" s="146">
        <v>323605.0</v>
      </c>
      <c r="B4191" s="61" t="s">
        <v>531</v>
      </c>
    </row>
    <row r="4192" ht="15.75" customHeight="1">
      <c r="A4192" s="146">
        <v>324144.0</v>
      </c>
      <c r="B4192" s="61" t="s">
        <v>511</v>
      </c>
    </row>
    <row r="4193" ht="15.75" customHeight="1">
      <c r="A4193" s="146">
        <v>324191.0</v>
      </c>
      <c r="B4193" s="61" t="s">
        <v>531</v>
      </c>
    </row>
    <row r="4194" ht="15.75" customHeight="1">
      <c r="A4194" s="146">
        <v>324472.0</v>
      </c>
      <c r="B4194" s="61" t="s">
        <v>531</v>
      </c>
    </row>
    <row r="4195" ht="15.75" customHeight="1">
      <c r="A4195" s="146">
        <v>324323.0</v>
      </c>
      <c r="B4195" s="61" t="s">
        <v>531</v>
      </c>
    </row>
    <row r="4196" ht="15.75" customHeight="1">
      <c r="A4196" s="146">
        <v>323912.0</v>
      </c>
      <c r="B4196" s="61" t="s">
        <v>531</v>
      </c>
    </row>
    <row r="4197" ht="15.75" customHeight="1">
      <c r="A4197" s="146">
        <v>323910.0</v>
      </c>
      <c r="B4197" s="61" t="s">
        <v>511</v>
      </c>
    </row>
    <row r="4198" ht="15.75" customHeight="1">
      <c r="A4198" s="146">
        <v>324414.0</v>
      </c>
      <c r="B4198" s="61" t="s">
        <v>509</v>
      </c>
    </row>
    <row r="4199" ht="15.75" customHeight="1">
      <c r="A4199" s="146">
        <v>323593.0</v>
      </c>
      <c r="B4199" s="61" t="s">
        <v>543</v>
      </c>
    </row>
    <row r="4200" ht="15.75" customHeight="1">
      <c r="A4200" s="146">
        <v>322974.0</v>
      </c>
      <c r="B4200" s="61" t="s">
        <v>531</v>
      </c>
    </row>
    <row r="4201" ht="15.75" customHeight="1">
      <c r="A4201" s="146">
        <v>324319.0</v>
      </c>
      <c r="B4201" s="61" t="s">
        <v>531</v>
      </c>
    </row>
    <row r="4202" ht="15.75" customHeight="1">
      <c r="A4202" s="146">
        <v>324357.0</v>
      </c>
      <c r="B4202" s="61" t="s">
        <v>511</v>
      </c>
    </row>
    <row r="4203" ht="15.75" customHeight="1">
      <c r="A4203" s="146">
        <v>324269.0</v>
      </c>
      <c r="B4203" s="61" t="s">
        <v>531</v>
      </c>
    </row>
    <row r="4204" ht="15.75" customHeight="1">
      <c r="A4204" s="146">
        <v>323842.0</v>
      </c>
      <c r="B4204" s="61" t="s">
        <v>531</v>
      </c>
    </row>
    <row r="4205" ht="15.75" customHeight="1">
      <c r="A4205" s="146">
        <v>323152.0</v>
      </c>
      <c r="B4205" s="61" t="s">
        <v>511</v>
      </c>
    </row>
    <row r="4206" ht="15.75" customHeight="1">
      <c r="A4206" s="146">
        <v>324321.0</v>
      </c>
      <c r="B4206" s="61" t="s">
        <v>531</v>
      </c>
    </row>
    <row r="4207" ht="15.75" customHeight="1">
      <c r="A4207" s="146">
        <v>324401.0</v>
      </c>
      <c r="B4207" s="61" t="s">
        <v>531</v>
      </c>
    </row>
    <row r="4208" ht="15.75" customHeight="1">
      <c r="A4208" s="146">
        <v>324232.0</v>
      </c>
      <c r="B4208" s="61" t="s">
        <v>531</v>
      </c>
    </row>
    <row r="4209" ht="15.75" customHeight="1">
      <c r="A4209" s="146">
        <v>322523.0</v>
      </c>
      <c r="B4209" s="61" t="s">
        <v>543</v>
      </c>
    </row>
    <row r="4210" ht="15.75" customHeight="1">
      <c r="A4210" s="146">
        <v>323916.0</v>
      </c>
      <c r="B4210" s="61" t="s">
        <v>531</v>
      </c>
    </row>
    <row r="4211" ht="15.75" customHeight="1">
      <c r="A4211" s="146">
        <v>323558.0</v>
      </c>
      <c r="B4211" s="61" t="s">
        <v>531</v>
      </c>
    </row>
    <row r="4212" ht="15.75" customHeight="1">
      <c r="A4212" s="146">
        <v>324404.0</v>
      </c>
      <c r="B4212" s="61" t="s">
        <v>543</v>
      </c>
    </row>
    <row r="4213" ht="15.75" customHeight="1">
      <c r="A4213" s="146">
        <v>323172.0</v>
      </c>
      <c r="B4213" s="61" t="s">
        <v>531</v>
      </c>
    </row>
    <row r="4214" ht="15.75" customHeight="1">
      <c r="A4214" s="146">
        <v>323826.0</v>
      </c>
      <c r="B4214" s="61" t="s">
        <v>543</v>
      </c>
    </row>
    <row r="4215" ht="15.75" customHeight="1">
      <c r="A4215" s="146">
        <v>323618.0</v>
      </c>
      <c r="B4215" s="61" t="s">
        <v>531</v>
      </c>
    </row>
    <row r="4216" ht="15.75" customHeight="1">
      <c r="A4216" s="146">
        <v>324363.0</v>
      </c>
      <c r="B4216" s="61" t="s">
        <v>531</v>
      </c>
    </row>
    <row r="4217" ht="15.75" customHeight="1">
      <c r="A4217" s="146">
        <v>324024.0</v>
      </c>
      <c r="B4217" s="61" t="s">
        <v>531</v>
      </c>
    </row>
    <row r="4218" ht="15.75" customHeight="1">
      <c r="A4218" s="146">
        <v>324195.0</v>
      </c>
      <c r="B4218" s="61" t="s">
        <v>543</v>
      </c>
    </row>
    <row r="4219" ht="15.75" customHeight="1">
      <c r="A4219" s="146">
        <v>324102.0</v>
      </c>
      <c r="B4219" s="61" t="s">
        <v>543</v>
      </c>
    </row>
    <row r="4220" ht="15.75" customHeight="1">
      <c r="A4220" s="146">
        <v>323428.0</v>
      </c>
      <c r="B4220" s="61" t="s">
        <v>531</v>
      </c>
    </row>
    <row r="4221" ht="15.75" customHeight="1">
      <c r="A4221" s="146">
        <v>323274.0</v>
      </c>
      <c r="B4221" s="61" t="s">
        <v>509</v>
      </c>
    </row>
    <row r="4222" ht="15.75" customHeight="1">
      <c r="A4222" s="146">
        <v>323940.0</v>
      </c>
      <c r="B4222" s="61" t="s">
        <v>531</v>
      </c>
    </row>
    <row r="4223" ht="15.75" customHeight="1">
      <c r="A4223" s="146">
        <v>323624.0</v>
      </c>
      <c r="B4223" s="61" t="s">
        <v>511</v>
      </c>
    </row>
    <row r="4224" ht="15.75" customHeight="1">
      <c r="A4224" s="146">
        <v>323518.0</v>
      </c>
      <c r="B4224" s="61" t="s">
        <v>531</v>
      </c>
    </row>
    <row r="4225" ht="15.75" customHeight="1">
      <c r="A4225" s="146">
        <v>323562.0</v>
      </c>
      <c r="B4225" s="61" t="s">
        <v>652</v>
      </c>
    </row>
    <row r="4226" ht="15.75" customHeight="1">
      <c r="A4226" s="146">
        <v>323455.0</v>
      </c>
      <c r="B4226" s="61" t="s">
        <v>531</v>
      </c>
    </row>
    <row r="4227" ht="15.75" customHeight="1">
      <c r="A4227" s="146">
        <v>323395.0</v>
      </c>
      <c r="B4227" s="61" t="s">
        <v>531</v>
      </c>
    </row>
    <row r="4228" ht="15.75" customHeight="1">
      <c r="A4228" s="146">
        <v>324273.0</v>
      </c>
      <c r="B4228" s="61" t="s">
        <v>531</v>
      </c>
    </row>
    <row r="4229" ht="15.75" customHeight="1">
      <c r="A4229" s="146">
        <v>324345.0</v>
      </c>
      <c r="B4229" s="61" t="s">
        <v>531</v>
      </c>
    </row>
    <row r="4230" ht="15.75" customHeight="1">
      <c r="A4230" s="146">
        <v>323240.0</v>
      </c>
      <c r="B4230" s="61" t="s">
        <v>534</v>
      </c>
    </row>
    <row r="4231" ht="15.75" customHeight="1">
      <c r="A4231" s="146">
        <v>323245.0</v>
      </c>
      <c r="B4231" s="61" t="s">
        <v>531</v>
      </c>
    </row>
    <row r="4232" ht="15.75" customHeight="1">
      <c r="A4232" s="146">
        <v>324258.0</v>
      </c>
      <c r="B4232" s="61" t="s">
        <v>531</v>
      </c>
    </row>
    <row r="4233" ht="15.75" customHeight="1">
      <c r="A4233" s="146">
        <v>324489.0</v>
      </c>
      <c r="B4233" s="61" t="s">
        <v>531</v>
      </c>
    </row>
    <row r="4234" ht="15.75" customHeight="1">
      <c r="A4234" s="146">
        <v>323136.0</v>
      </c>
      <c r="B4234" s="61" t="s">
        <v>531</v>
      </c>
    </row>
    <row r="4235" ht="15.75" customHeight="1">
      <c r="A4235" s="146">
        <v>323580.0</v>
      </c>
      <c r="B4235" s="61" t="s">
        <v>543</v>
      </c>
    </row>
    <row r="4236" ht="15.75" customHeight="1">
      <c r="A4236" s="146">
        <v>323571.0</v>
      </c>
      <c r="B4236" s="61" t="s">
        <v>531</v>
      </c>
    </row>
    <row r="4237" ht="15.75" customHeight="1">
      <c r="A4237" s="146">
        <v>324192.0</v>
      </c>
      <c r="B4237" s="61" t="s">
        <v>511</v>
      </c>
    </row>
    <row r="4238" ht="15.75" customHeight="1">
      <c r="A4238" s="146">
        <v>324161.0</v>
      </c>
      <c r="B4238" s="61" t="s">
        <v>543</v>
      </c>
    </row>
    <row r="4239" ht="15.75" customHeight="1">
      <c r="A4239" s="65" t="s">
        <v>1060</v>
      </c>
      <c r="B4239" s="61" t="s">
        <v>509</v>
      </c>
    </row>
    <row r="4240" ht="15.75" customHeight="1">
      <c r="A4240" s="65" t="s">
        <v>1061</v>
      </c>
      <c r="B4240" s="61" t="s">
        <v>531</v>
      </c>
    </row>
    <row r="4241" ht="15.75" customHeight="1">
      <c r="A4241" s="65" t="s">
        <v>1062</v>
      </c>
      <c r="B4241" s="61" t="s">
        <v>509</v>
      </c>
    </row>
    <row r="4242" ht="15.75" customHeight="1">
      <c r="A4242" s="65" t="s">
        <v>1063</v>
      </c>
      <c r="B4242" s="61" t="s">
        <v>531</v>
      </c>
    </row>
    <row r="4243" ht="15.75" customHeight="1">
      <c r="A4243" s="65" t="s">
        <v>1064</v>
      </c>
      <c r="B4243" s="61" t="s">
        <v>509</v>
      </c>
    </row>
    <row r="4244" ht="15.75" customHeight="1">
      <c r="A4244" s="65" t="s">
        <v>1065</v>
      </c>
      <c r="B4244" s="61" t="s">
        <v>761</v>
      </c>
    </row>
    <row r="4245" ht="15.75" customHeight="1">
      <c r="A4245" s="65" t="s">
        <v>1066</v>
      </c>
      <c r="B4245" s="61" t="s">
        <v>511</v>
      </c>
    </row>
    <row r="4246" ht="15.75" customHeight="1">
      <c r="A4246" s="65" t="s">
        <v>1067</v>
      </c>
      <c r="B4246" s="61" t="s">
        <v>761</v>
      </c>
    </row>
    <row r="4247" ht="15.75" customHeight="1">
      <c r="A4247" s="65" t="s">
        <v>1068</v>
      </c>
      <c r="B4247" s="61" t="s">
        <v>509</v>
      </c>
    </row>
    <row r="4248" ht="15.75" customHeight="1">
      <c r="A4248" s="65" t="s">
        <v>1069</v>
      </c>
      <c r="B4248" s="61" t="s">
        <v>531</v>
      </c>
    </row>
    <row r="4249" ht="15.75" customHeight="1">
      <c r="A4249" s="65" t="s">
        <v>1070</v>
      </c>
      <c r="B4249" s="61" t="s">
        <v>531</v>
      </c>
    </row>
    <row r="4250" ht="15.75" customHeight="1">
      <c r="A4250" s="146">
        <v>324606.0</v>
      </c>
      <c r="B4250" s="61" t="s">
        <v>531</v>
      </c>
    </row>
    <row r="4251" ht="15.75" customHeight="1">
      <c r="A4251" s="146">
        <v>324516.0</v>
      </c>
      <c r="B4251" s="61" t="s">
        <v>531</v>
      </c>
    </row>
    <row r="4252" ht="15.75" customHeight="1">
      <c r="A4252" s="146">
        <v>324854.0</v>
      </c>
      <c r="B4252" s="61" t="s">
        <v>511</v>
      </c>
    </row>
    <row r="4253" ht="15.75" customHeight="1">
      <c r="A4253" s="146">
        <v>324663.0</v>
      </c>
      <c r="B4253" s="61" t="s">
        <v>511</v>
      </c>
    </row>
    <row r="4254" ht="15.75" customHeight="1">
      <c r="A4254" s="146">
        <v>324723.0</v>
      </c>
      <c r="B4254" s="61" t="s">
        <v>531</v>
      </c>
    </row>
    <row r="4255" ht="15.75" customHeight="1">
      <c r="A4255" s="146">
        <v>324693.0</v>
      </c>
      <c r="B4255" s="61" t="s">
        <v>531</v>
      </c>
    </row>
    <row r="4256" ht="15.75" customHeight="1">
      <c r="A4256" s="146">
        <v>324846.0</v>
      </c>
      <c r="B4256" s="61" t="s">
        <v>531</v>
      </c>
    </row>
    <row r="4257" ht="15.75" customHeight="1">
      <c r="A4257" s="146">
        <v>324601.0</v>
      </c>
      <c r="B4257" s="61" t="s">
        <v>531</v>
      </c>
    </row>
    <row r="4258" ht="15.75" customHeight="1">
      <c r="A4258" s="146">
        <v>324666.0</v>
      </c>
      <c r="B4258" s="61" t="s">
        <v>531</v>
      </c>
    </row>
    <row r="4259" ht="15.75" customHeight="1">
      <c r="A4259" s="146">
        <v>324537.0</v>
      </c>
      <c r="B4259" s="61" t="s">
        <v>531</v>
      </c>
    </row>
    <row r="4260" ht="15.75" customHeight="1">
      <c r="A4260" s="146">
        <v>324613.0</v>
      </c>
      <c r="B4260" s="61" t="s">
        <v>531</v>
      </c>
    </row>
    <row r="4261" ht="15.75" customHeight="1">
      <c r="A4261" s="146">
        <v>324547.0</v>
      </c>
      <c r="B4261" s="61" t="s">
        <v>531</v>
      </c>
    </row>
    <row r="4262" ht="15.75" customHeight="1">
      <c r="A4262" s="146">
        <v>324662.0</v>
      </c>
      <c r="B4262" s="61" t="s">
        <v>531</v>
      </c>
    </row>
    <row r="4263" ht="15.75" customHeight="1">
      <c r="A4263" s="146">
        <v>324664.0</v>
      </c>
      <c r="B4263" s="61" t="s">
        <v>531</v>
      </c>
    </row>
    <row r="4264" ht="15.75" customHeight="1">
      <c r="A4264" s="146">
        <v>324665.0</v>
      </c>
      <c r="B4264" s="61" t="s">
        <v>531</v>
      </c>
    </row>
    <row r="4265" ht="15.75" customHeight="1">
      <c r="A4265" s="146">
        <v>324624.0</v>
      </c>
      <c r="B4265" s="61" t="s">
        <v>531</v>
      </c>
    </row>
    <row r="4266" ht="15.75" customHeight="1">
      <c r="A4266" s="146">
        <v>324542.0</v>
      </c>
      <c r="B4266" s="61" t="s">
        <v>511</v>
      </c>
    </row>
    <row r="4267" ht="15.75" customHeight="1">
      <c r="A4267" s="146">
        <v>324563.0</v>
      </c>
      <c r="B4267" s="61" t="s">
        <v>531</v>
      </c>
    </row>
    <row r="4268" ht="15.75" customHeight="1">
      <c r="A4268" s="146">
        <v>324544.0</v>
      </c>
      <c r="B4268" s="61" t="s">
        <v>531</v>
      </c>
    </row>
    <row r="4269" ht="15.75" customHeight="1">
      <c r="A4269" s="146">
        <v>324525.0</v>
      </c>
      <c r="B4269" s="61" t="s">
        <v>531</v>
      </c>
    </row>
    <row r="4270" ht="15.75" customHeight="1">
      <c r="A4270" s="146">
        <v>314290.0</v>
      </c>
      <c r="B4270" s="61" t="s">
        <v>531</v>
      </c>
    </row>
    <row r="4271" ht="15.75" customHeight="1">
      <c r="A4271" s="65" t="s">
        <v>1071</v>
      </c>
      <c r="B4271" s="61" t="s">
        <v>531</v>
      </c>
    </row>
    <row r="4272" ht="15.75" customHeight="1">
      <c r="A4272" s="65" t="s">
        <v>1072</v>
      </c>
      <c r="B4272" s="61" t="s">
        <v>511</v>
      </c>
    </row>
    <row r="4273" ht="15.75" customHeight="1">
      <c r="A4273" s="65" t="s">
        <v>1073</v>
      </c>
      <c r="B4273" s="61" t="s">
        <v>509</v>
      </c>
    </row>
    <row r="4274" ht="15.75" customHeight="1">
      <c r="A4274" s="65" t="s">
        <v>1074</v>
      </c>
      <c r="B4274" s="61" t="s">
        <v>531</v>
      </c>
    </row>
    <row r="4275" ht="15.75" customHeight="1">
      <c r="A4275" s="65" t="s">
        <v>1075</v>
      </c>
      <c r="B4275" s="61" t="s">
        <v>509</v>
      </c>
    </row>
    <row r="4276" ht="15.75" customHeight="1">
      <c r="A4276" s="65" t="s">
        <v>1076</v>
      </c>
      <c r="B4276" s="61" t="s">
        <v>531</v>
      </c>
    </row>
    <row r="4277" ht="15.75" customHeight="1">
      <c r="A4277" s="146">
        <v>325492.0</v>
      </c>
      <c r="B4277" s="61" t="s">
        <v>509</v>
      </c>
    </row>
    <row r="4278" ht="15.75" customHeight="1">
      <c r="A4278" s="146">
        <v>314337.0</v>
      </c>
      <c r="B4278" s="61" t="s">
        <v>543</v>
      </c>
    </row>
    <row r="4279" ht="15.75" customHeight="1">
      <c r="A4279" s="146">
        <v>325544.0</v>
      </c>
      <c r="B4279" s="61" t="s">
        <v>543</v>
      </c>
    </row>
    <row r="4280" ht="15.75" customHeight="1">
      <c r="A4280" s="65" t="s">
        <v>1077</v>
      </c>
      <c r="B4280" s="61" t="s">
        <v>511</v>
      </c>
    </row>
    <row r="4281" ht="15.75" customHeight="1">
      <c r="A4281" s="65" t="s">
        <v>1078</v>
      </c>
      <c r="B4281" s="61" t="s">
        <v>509</v>
      </c>
    </row>
    <row r="4282" ht="15.75" customHeight="1">
      <c r="A4282" s="65" t="s">
        <v>1079</v>
      </c>
      <c r="B4282" s="61" t="s">
        <v>531</v>
      </c>
    </row>
    <row r="4283" ht="15.75" customHeight="1">
      <c r="A4283" s="65" t="s">
        <v>1080</v>
      </c>
      <c r="B4283" s="61" t="s">
        <v>531</v>
      </c>
    </row>
    <row r="4284" ht="15.75" customHeight="1">
      <c r="A4284" s="65" t="s">
        <v>1081</v>
      </c>
      <c r="B4284" s="61" t="s">
        <v>531</v>
      </c>
    </row>
    <row r="4285" ht="15.75" customHeight="1">
      <c r="A4285" s="65" t="s">
        <v>1082</v>
      </c>
      <c r="B4285" s="61" t="s">
        <v>531</v>
      </c>
    </row>
    <row r="4286" ht="15.75" customHeight="1">
      <c r="A4286" s="65" t="s">
        <v>1083</v>
      </c>
      <c r="B4286" s="61" t="s">
        <v>531</v>
      </c>
    </row>
    <row r="4287" ht="15.75" customHeight="1">
      <c r="A4287" s="65" t="s">
        <v>1084</v>
      </c>
      <c r="B4287" s="61" t="s">
        <v>531</v>
      </c>
    </row>
    <row r="4288" ht="15.75" customHeight="1">
      <c r="A4288" s="65" t="s">
        <v>1085</v>
      </c>
      <c r="B4288" s="61" t="s">
        <v>531</v>
      </c>
    </row>
    <row r="4289" ht="15.75" customHeight="1">
      <c r="A4289" s="65" t="s">
        <v>1086</v>
      </c>
      <c r="B4289" s="61" t="s">
        <v>509</v>
      </c>
    </row>
    <row r="4290" ht="15.75" customHeight="1">
      <c r="A4290" s="65" t="s">
        <v>1087</v>
      </c>
      <c r="B4290" s="61" t="s">
        <v>509</v>
      </c>
    </row>
    <row r="4291" ht="15.75" customHeight="1">
      <c r="A4291" s="65" t="s">
        <v>1088</v>
      </c>
      <c r="B4291" s="61" t="s">
        <v>531</v>
      </c>
    </row>
    <row r="4292" ht="15.75" customHeight="1">
      <c r="A4292" s="65" t="s">
        <v>1089</v>
      </c>
      <c r="B4292" s="61" t="s">
        <v>509</v>
      </c>
    </row>
    <row r="4293" ht="15.75" customHeight="1">
      <c r="A4293" s="65" t="s">
        <v>1090</v>
      </c>
      <c r="B4293" s="61" t="s">
        <v>531</v>
      </c>
    </row>
    <row r="4294" ht="15.75" customHeight="1">
      <c r="A4294" s="65" t="s">
        <v>1091</v>
      </c>
      <c r="B4294" s="61" t="s">
        <v>531</v>
      </c>
    </row>
    <row r="4295" ht="15.75" customHeight="1">
      <c r="A4295" s="65" t="s">
        <v>1092</v>
      </c>
      <c r="B4295" s="61" t="s">
        <v>509</v>
      </c>
    </row>
    <row r="4296" ht="15.75" customHeight="1">
      <c r="A4296" s="146">
        <v>275743.0</v>
      </c>
      <c r="B4296" s="61" t="s">
        <v>509</v>
      </c>
    </row>
    <row r="4297" ht="15.75" customHeight="1">
      <c r="A4297" s="65" t="s">
        <v>1093</v>
      </c>
      <c r="B4297" s="61" t="s">
        <v>531</v>
      </c>
    </row>
    <row r="4298" ht="15.75" customHeight="1">
      <c r="A4298" s="65" t="s">
        <v>1094</v>
      </c>
      <c r="B4298" s="61" t="s">
        <v>509</v>
      </c>
    </row>
    <row r="4299" ht="15.75" customHeight="1">
      <c r="A4299" s="65" t="s">
        <v>1095</v>
      </c>
      <c r="B4299" s="61" t="s">
        <v>531</v>
      </c>
    </row>
    <row r="4300" ht="15.75" customHeight="1">
      <c r="A4300" s="65" t="s">
        <v>1096</v>
      </c>
      <c r="B4300" s="61" t="s">
        <v>531</v>
      </c>
    </row>
    <row r="4301" ht="15.75" customHeight="1">
      <c r="A4301" s="65" t="s">
        <v>1097</v>
      </c>
      <c r="B4301" s="61" t="s">
        <v>531</v>
      </c>
    </row>
    <row r="4302" ht="15.75" customHeight="1">
      <c r="A4302" s="65" t="s">
        <v>1098</v>
      </c>
      <c r="B4302" s="61" t="s">
        <v>531</v>
      </c>
    </row>
    <row r="4303" ht="15.75" customHeight="1">
      <c r="A4303" s="65" t="s">
        <v>1099</v>
      </c>
      <c r="B4303" s="61" t="s">
        <v>531</v>
      </c>
    </row>
    <row r="4304" ht="15.75" customHeight="1">
      <c r="A4304" s="65" t="s">
        <v>1100</v>
      </c>
      <c r="B4304" s="61" t="s">
        <v>531</v>
      </c>
    </row>
    <row r="4305" ht="15.75" customHeight="1">
      <c r="A4305" s="146">
        <v>325385.0</v>
      </c>
      <c r="B4305" s="61" t="s">
        <v>543</v>
      </c>
    </row>
    <row r="4306" ht="15.75" customHeight="1">
      <c r="A4306" s="146">
        <v>323813.0</v>
      </c>
      <c r="B4306" s="61" t="s">
        <v>543</v>
      </c>
    </row>
    <row r="4307" ht="15.75" customHeight="1">
      <c r="A4307" s="146">
        <v>325599.0</v>
      </c>
      <c r="B4307" s="61" t="s">
        <v>531</v>
      </c>
    </row>
    <row r="4308" ht="15.75" customHeight="1">
      <c r="A4308" s="146">
        <v>325152.0</v>
      </c>
      <c r="B4308" s="61" t="s">
        <v>511</v>
      </c>
    </row>
    <row r="4309" ht="15.75" customHeight="1">
      <c r="A4309" s="146">
        <v>325876.0</v>
      </c>
      <c r="B4309" s="61" t="s">
        <v>531</v>
      </c>
    </row>
    <row r="4310" ht="15.75" customHeight="1">
      <c r="A4310" s="146">
        <v>324468.0</v>
      </c>
      <c r="B4310" s="61" t="s">
        <v>543</v>
      </c>
    </row>
    <row r="4311" ht="15.75" customHeight="1">
      <c r="A4311" s="146">
        <v>325308.0</v>
      </c>
      <c r="B4311" s="61" t="s">
        <v>531</v>
      </c>
    </row>
    <row r="4312" ht="15.75" customHeight="1">
      <c r="A4312" s="146">
        <v>324479.0</v>
      </c>
      <c r="B4312" s="61" t="s">
        <v>543</v>
      </c>
    </row>
    <row r="4313" ht="15.75" customHeight="1">
      <c r="A4313" s="146">
        <v>325508.0</v>
      </c>
      <c r="B4313" s="61" t="s">
        <v>511</v>
      </c>
    </row>
    <row r="4314" ht="15.75" customHeight="1">
      <c r="A4314" s="146">
        <v>325363.0</v>
      </c>
      <c r="B4314" s="61" t="s">
        <v>511</v>
      </c>
    </row>
    <row r="4315" ht="15.75" customHeight="1">
      <c r="A4315" s="146">
        <v>325374.0</v>
      </c>
      <c r="B4315" s="61" t="s">
        <v>511</v>
      </c>
    </row>
    <row r="4316" ht="15.75" customHeight="1">
      <c r="A4316" s="146">
        <v>325635.0</v>
      </c>
      <c r="B4316" s="61" t="s">
        <v>543</v>
      </c>
    </row>
    <row r="4317" ht="15.75" customHeight="1">
      <c r="A4317" s="146">
        <v>325361.0</v>
      </c>
      <c r="B4317" s="61" t="s">
        <v>543</v>
      </c>
    </row>
    <row r="4318" ht="15.75" customHeight="1">
      <c r="A4318" s="146">
        <v>325877.0</v>
      </c>
      <c r="B4318" s="61" t="s">
        <v>543</v>
      </c>
    </row>
    <row r="4319" ht="15.75" customHeight="1">
      <c r="A4319" s="146">
        <v>325869.0</v>
      </c>
      <c r="B4319" s="61" t="s">
        <v>531</v>
      </c>
    </row>
    <row r="4320" ht="15.75" customHeight="1">
      <c r="A4320" s="146">
        <v>324583.0</v>
      </c>
      <c r="B4320" s="61" t="s">
        <v>511</v>
      </c>
    </row>
    <row r="4321" ht="15.75" customHeight="1">
      <c r="A4321" s="146">
        <v>325740.0</v>
      </c>
      <c r="B4321" s="61" t="s">
        <v>543</v>
      </c>
    </row>
    <row r="4322" ht="15.75" customHeight="1">
      <c r="A4322" s="146">
        <v>324853.0</v>
      </c>
      <c r="B4322" s="61" t="s">
        <v>543</v>
      </c>
    </row>
    <row r="4323" ht="15.75" customHeight="1">
      <c r="A4323" s="146">
        <v>325105.0</v>
      </c>
      <c r="B4323" s="61" t="s">
        <v>531</v>
      </c>
    </row>
    <row r="4324" ht="15.75" customHeight="1">
      <c r="A4324" s="146">
        <v>325132.0</v>
      </c>
      <c r="B4324" s="61" t="s">
        <v>511</v>
      </c>
    </row>
    <row r="4325" ht="15.75" customHeight="1">
      <c r="A4325" s="146">
        <v>325436.0</v>
      </c>
      <c r="B4325" s="61" t="s">
        <v>511</v>
      </c>
    </row>
    <row r="4326" ht="15.75" customHeight="1">
      <c r="A4326" s="146">
        <v>325159.0</v>
      </c>
      <c r="B4326" s="61" t="s">
        <v>543</v>
      </c>
    </row>
    <row r="4327" ht="15.75" customHeight="1">
      <c r="A4327" s="146">
        <v>325530.0</v>
      </c>
      <c r="B4327" s="61" t="s">
        <v>511</v>
      </c>
    </row>
    <row r="4328" ht="15.75" customHeight="1">
      <c r="A4328" s="146">
        <v>324887.0</v>
      </c>
      <c r="B4328" s="61" t="s">
        <v>543</v>
      </c>
    </row>
    <row r="4329" ht="15.75" customHeight="1">
      <c r="A4329" s="146">
        <v>324752.0</v>
      </c>
      <c r="B4329" s="61" t="s">
        <v>531</v>
      </c>
    </row>
    <row r="4330" ht="15.75" customHeight="1">
      <c r="A4330" s="146">
        <v>325309.0</v>
      </c>
      <c r="B4330" s="61" t="s">
        <v>543</v>
      </c>
    </row>
    <row r="4331" ht="15.75" customHeight="1">
      <c r="A4331" s="146">
        <v>324699.0</v>
      </c>
      <c r="B4331" s="61" t="s">
        <v>531</v>
      </c>
    </row>
    <row r="4332" ht="15.75" customHeight="1">
      <c r="A4332" s="146">
        <v>325305.0</v>
      </c>
      <c r="B4332" s="61" t="s">
        <v>531</v>
      </c>
    </row>
    <row r="4333" ht="15.75" customHeight="1">
      <c r="A4333" s="146">
        <v>324701.0</v>
      </c>
      <c r="B4333" s="61" t="s">
        <v>531</v>
      </c>
    </row>
    <row r="4334" ht="15.75" customHeight="1">
      <c r="A4334" s="146">
        <v>325263.0</v>
      </c>
      <c r="B4334" s="61" t="s">
        <v>511</v>
      </c>
    </row>
    <row r="4335" ht="15.75" customHeight="1">
      <c r="A4335" s="146">
        <v>325435.0</v>
      </c>
      <c r="B4335" s="61" t="s">
        <v>511</v>
      </c>
    </row>
    <row r="4336" ht="15.75" customHeight="1">
      <c r="A4336" s="146">
        <v>325661.0</v>
      </c>
      <c r="B4336" s="61" t="s">
        <v>531</v>
      </c>
    </row>
    <row r="4337" ht="15.75" customHeight="1">
      <c r="A4337" s="146">
        <v>324458.0</v>
      </c>
      <c r="B4337" s="61" t="s">
        <v>531</v>
      </c>
    </row>
    <row r="4338" ht="15.75" customHeight="1">
      <c r="A4338" s="146">
        <v>325158.0</v>
      </c>
      <c r="B4338" s="61" t="s">
        <v>531</v>
      </c>
    </row>
    <row r="4339" ht="15.75" customHeight="1">
      <c r="A4339" s="146">
        <v>324806.0</v>
      </c>
      <c r="B4339" s="61" t="s">
        <v>543</v>
      </c>
    </row>
    <row r="4340" ht="15.75" customHeight="1">
      <c r="A4340" s="146">
        <v>325353.0</v>
      </c>
      <c r="B4340" s="61" t="s">
        <v>531</v>
      </c>
    </row>
    <row r="4341" ht="15.75" customHeight="1">
      <c r="A4341" s="146">
        <v>325629.0</v>
      </c>
      <c r="B4341" s="61" t="s">
        <v>543</v>
      </c>
    </row>
    <row r="4342" ht="15.75" customHeight="1">
      <c r="A4342" s="146">
        <v>325837.0</v>
      </c>
      <c r="B4342" s="61" t="s">
        <v>543</v>
      </c>
    </row>
    <row r="4343" ht="15.75" customHeight="1">
      <c r="A4343" s="146">
        <v>324792.0</v>
      </c>
      <c r="B4343" s="61" t="s">
        <v>511</v>
      </c>
    </row>
    <row r="4344" ht="15.75" customHeight="1">
      <c r="A4344" s="146">
        <v>325630.0</v>
      </c>
      <c r="B4344" s="61" t="s">
        <v>531</v>
      </c>
    </row>
    <row r="4345" ht="15.75" customHeight="1">
      <c r="A4345" s="146">
        <v>322977.0</v>
      </c>
      <c r="B4345" s="61" t="s">
        <v>543</v>
      </c>
    </row>
    <row r="4346" ht="15.75" customHeight="1">
      <c r="A4346" s="146">
        <v>325330.0</v>
      </c>
      <c r="B4346" s="61" t="s">
        <v>531</v>
      </c>
    </row>
    <row r="4347" ht="15.75" customHeight="1">
      <c r="A4347" s="146">
        <v>325453.0</v>
      </c>
      <c r="B4347" s="61" t="s">
        <v>511</v>
      </c>
    </row>
    <row r="4348" ht="15.75" customHeight="1">
      <c r="A4348" s="146">
        <v>325799.0</v>
      </c>
      <c r="B4348" s="61" t="s">
        <v>511</v>
      </c>
    </row>
    <row r="4349" ht="15.75" customHeight="1">
      <c r="A4349" s="146">
        <v>322985.0</v>
      </c>
      <c r="B4349" s="61" t="s">
        <v>511</v>
      </c>
    </row>
    <row r="4350" ht="15.75" customHeight="1">
      <c r="A4350" s="146">
        <v>324245.0</v>
      </c>
      <c r="B4350" s="61" t="s">
        <v>511</v>
      </c>
    </row>
    <row r="4351" ht="15.75" customHeight="1">
      <c r="A4351" s="146">
        <v>325398.0</v>
      </c>
      <c r="B4351" s="61" t="s">
        <v>543</v>
      </c>
    </row>
    <row r="4352" ht="15.75" customHeight="1">
      <c r="A4352" s="146">
        <v>323291.0</v>
      </c>
      <c r="B4352" s="61" t="s">
        <v>509</v>
      </c>
    </row>
    <row r="4353" ht="15.75" customHeight="1">
      <c r="A4353" s="146">
        <v>325719.0</v>
      </c>
      <c r="B4353" s="61" t="s">
        <v>511</v>
      </c>
    </row>
    <row r="4354" ht="15.75" customHeight="1">
      <c r="A4354" s="146">
        <v>324221.0</v>
      </c>
      <c r="B4354" s="61" t="s">
        <v>531</v>
      </c>
    </row>
    <row r="4355" ht="15.75" customHeight="1">
      <c r="A4355" s="146">
        <v>325473.0</v>
      </c>
      <c r="B4355" s="61" t="s">
        <v>543</v>
      </c>
    </row>
    <row r="4356" ht="15.75" customHeight="1">
      <c r="A4356" s="146">
        <v>325215.0</v>
      </c>
      <c r="B4356" s="61" t="s">
        <v>543</v>
      </c>
    </row>
    <row r="4357" ht="15.75" customHeight="1">
      <c r="A4357" s="146">
        <v>323365.0</v>
      </c>
      <c r="B4357" s="61" t="s">
        <v>543</v>
      </c>
    </row>
    <row r="4358" ht="15.75" customHeight="1">
      <c r="A4358" s="146">
        <v>324562.0</v>
      </c>
      <c r="B4358" s="61" t="s">
        <v>531</v>
      </c>
    </row>
    <row r="4359" ht="15.75" customHeight="1">
      <c r="A4359" s="146">
        <v>324590.0</v>
      </c>
      <c r="B4359" s="61" t="s">
        <v>511</v>
      </c>
    </row>
    <row r="4360" ht="15.75" customHeight="1">
      <c r="A4360" s="146">
        <v>325815.0</v>
      </c>
      <c r="B4360" s="61" t="s">
        <v>531</v>
      </c>
    </row>
    <row r="4361" ht="15.75" customHeight="1">
      <c r="A4361" s="146">
        <v>324762.0</v>
      </c>
      <c r="B4361" s="61" t="s">
        <v>511</v>
      </c>
    </row>
    <row r="4362" ht="15.75" customHeight="1">
      <c r="A4362" s="146">
        <v>325339.0</v>
      </c>
      <c r="B4362" s="61" t="s">
        <v>531</v>
      </c>
    </row>
    <row r="4363" ht="15.75" customHeight="1">
      <c r="A4363" s="146">
        <v>325418.0</v>
      </c>
      <c r="B4363" s="61" t="s">
        <v>531</v>
      </c>
    </row>
    <row r="4364" ht="15.75" customHeight="1">
      <c r="A4364" s="146">
        <v>325117.0</v>
      </c>
      <c r="B4364" s="61" t="s">
        <v>543</v>
      </c>
    </row>
    <row r="4365" ht="15.75" customHeight="1">
      <c r="A4365" s="146">
        <v>325133.0</v>
      </c>
      <c r="B4365" s="61" t="s">
        <v>511</v>
      </c>
    </row>
    <row r="4366" ht="15.75" customHeight="1">
      <c r="A4366" s="146">
        <v>325346.0</v>
      </c>
      <c r="B4366" s="61" t="s">
        <v>511</v>
      </c>
    </row>
    <row r="4367" ht="15.75" customHeight="1">
      <c r="A4367" s="146">
        <v>325118.0</v>
      </c>
      <c r="B4367" s="61" t="s">
        <v>531</v>
      </c>
    </row>
    <row r="4368" ht="15.75" customHeight="1">
      <c r="A4368" s="146">
        <v>325538.0</v>
      </c>
      <c r="B4368" s="61" t="s">
        <v>531</v>
      </c>
    </row>
    <row r="4369" ht="15.75" customHeight="1">
      <c r="A4369" s="146">
        <v>325413.0</v>
      </c>
      <c r="B4369" s="61" t="s">
        <v>509</v>
      </c>
    </row>
    <row r="4370" ht="15.75" customHeight="1">
      <c r="A4370" s="146">
        <v>324623.0</v>
      </c>
      <c r="B4370" s="61" t="s">
        <v>511</v>
      </c>
    </row>
    <row r="4371" ht="15.75" customHeight="1">
      <c r="A4371" s="146">
        <v>325626.0</v>
      </c>
      <c r="B4371" s="61" t="s">
        <v>543</v>
      </c>
    </row>
    <row r="4372" ht="15.75" customHeight="1">
      <c r="A4372" s="146">
        <v>324133.0</v>
      </c>
      <c r="B4372" s="61" t="s">
        <v>511</v>
      </c>
    </row>
    <row r="4373" ht="15.75" customHeight="1">
      <c r="A4373" s="146">
        <v>324517.0</v>
      </c>
      <c r="B4373" s="61" t="s">
        <v>509</v>
      </c>
    </row>
    <row r="4374" ht="15.75" customHeight="1">
      <c r="A4374" s="146">
        <v>324711.0</v>
      </c>
      <c r="B4374" s="61" t="s">
        <v>511</v>
      </c>
    </row>
    <row r="4375" ht="15.75" customHeight="1">
      <c r="A4375" s="146">
        <v>325620.0</v>
      </c>
      <c r="B4375" s="61" t="s">
        <v>543</v>
      </c>
    </row>
    <row r="4376" ht="15.75" customHeight="1">
      <c r="A4376" s="146">
        <v>325568.0</v>
      </c>
      <c r="B4376" s="61" t="s">
        <v>543</v>
      </c>
    </row>
    <row r="4377" ht="15.75" customHeight="1">
      <c r="A4377" s="146">
        <v>325618.0</v>
      </c>
      <c r="B4377" s="61" t="s">
        <v>511</v>
      </c>
    </row>
    <row r="4378" ht="15.75" customHeight="1">
      <c r="A4378" s="146">
        <v>325576.0</v>
      </c>
      <c r="B4378" s="61" t="s">
        <v>543</v>
      </c>
    </row>
    <row r="4379" ht="15.75" customHeight="1">
      <c r="A4379" s="146">
        <v>325566.0</v>
      </c>
      <c r="B4379" s="61" t="s">
        <v>543</v>
      </c>
    </row>
    <row r="4380" ht="15.75" customHeight="1">
      <c r="A4380" s="146">
        <v>325569.0</v>
      </c>
      <c r="B4380" s="61" t="s">
        <v>543</v>
      </c>
    </row>
    <row r="4381" ht="15.75" customHeight="1">
      <c r="A4381" s="146">
        <v>325273.0</v>
      </c>
      <c r="B4381" s="61" t="s">
        <v>509</v>
      </c>
    </row>
    <row r="4382" ht="15.75" customHeight="1">
      <c r="A4382" s="146">
        <v>324985.0</v>
      </c>
      <c r="B4382" s="61" t="s">
        <v>509</v>
      </c>
    </row>
    <row r="4383" ht="15.75" customHeight="1">
      <c r="A4383" s="146">
        <v>325276.0</v>
      </c>
      <c r="B4383" s="61" t="s">
        <v>509</v>
      </c>
    </row>
    <row r="4384" ht="15.75" customHeight="1">
      <c r="A4384" s="146">
        <v>325616.0</v>
      </c>
      <c r="B4384" s="61" t="s">
        <v>511</v>
      </c>
    </row>
    <row r="4385" ht="15.75" customHeight="1">
      <c r="A4385" s="146">
        <v>325372.0</v>
      </c>
      <c r="B4385" s="61" t="s">
        <v>509</v>
      </c>
    </row>
    <row r="4386" ht="15.75" customHeight="1">
      <c r="A4386" s="146">
        <v>325038.0</v>
      </c>
      <c r="B4386" s="61" t="s">
        <v>543</v>
      </c>
    </row>
    <row r="4387" ht="15.75" customHeight="1">
      <c r="A4387" s="146">
        <v>325506.0</v>
      </c>
      <c r="B4387" s="61" t="s">
        <v>509</v>
      </c>
    </row>
    <row r="4388" ht="15.75" customHeight="1">
      <c r="A4388" s="146">
        <v>325624.0</v>
      </c>
      <c r="B4388" s="61" t="s">
        <v>543</v>
      </c>
    </row>
    <row r="4389" ht="15.75" customHeight="1">
      <c r="A4389" s="146">
        <v>325581.0</v>
      </c>
      <c r="B4389" s="61" t="s">
        <v>543</v>
      </c>
    </row>
    <row r="4390" ht="15.75" customHeight="1">
      <c r="A4390" s="146">
        <v>324864.0</v>
      </c>
      <c r="B4390" s="61" t="s">
        <v>543</v>
      </c>
    </row>
    <row r="4391" ht="15.75" customHeight="1">
      <c r="A4391" s="146">
        <v>325524.0</v>
      </c>
      <c r="B4391" s="61" t="s">
        <v>509</v>
      </c>
    </row>
    <row r="4392" ht="15.75" customHeight="1">
      <c r="A4392" s="146">
        <v>316848.0</v>
      </c>
      <c r="B4392" s="61" t="s">
        <v>531</v>
      </c>
    </row>
    <row r="4393" ht="15.75" customHeight="1">
      <c r="A4393" s="146">
        <v>324785.0</v>
      </c>
      <c r="B4393" s="61" t="s">
        <v>511</v>
      </c>
    </row>
    <row r="4394" ht="15.75" customHeight="1">
      <c r="A4394" s="146">
        <v>324541.0</v>
      </c>
      <c r="B4394" s="61" t="s">
        <v>531</v>
      </c>
    </row>
    <row r="4395" ht="15.75" customHeight="1">
      <c r="A4395" s="146">
        <v>325123.0</v>
      </c>
      <c r="B4395" s="61" t="s">
        <v>511</v>
      </c>
    </row>
    <row r="4396" ht="15.75" customHeight="1">
      <c r="A4396" s="146">
        <v>316838.0</v>
      </c>
      <c r="B4396" s="61" t="s">
        <v>531</v>
      </c>
    </row>
    <row r="4397" ht="15.75" customHeight="1">
      <c r="A4397" s="146">
        <v>325553.0</v>
      </c>
      <c r="B4397" s="61" t="s">
        <v>511</v>
      </c>
    </row>
    <row r="4398" ht="15.75" customHeight="1">
      <c r="A4398" s="146">
        <v>325216.0</v>
      </c>
      <c r="B4398" s="61" t="s">
        <v>531</v>
      </c>
    </row>
    <row r="4399" ht="15.75" customHeight="1">
      <c r="A4399" s="146">
        <v>325257.0</v>
      </c>
      <c r="B4399" s="61" t="s">
        <v>531</v>
      </c>
    </row>
    <row r="4400" ht="15.75" customHeight="1">
      <c r="A4400" s="146">
        <v>325222.0</v>
      </c>
      <c r="B4400" s="61" t="s">
        <v>543</v>
      </c>
    </row>
    <row r="4401" ht="15.75" customHeight="1">
      <c r="A4401" s="146">
        <v>324923.0</v>
      </c>
      <c r="B4401" s="61" t="s">
        <v>511</v>
      </c>
    </row>
    <row r="4402" ht="15.75" customHeight="1">
      <c r="A4402" s="146">
        <v>325125.0</v>
      </c>
      <c r="B4402" s="61" t="s">
        <v>531</v>
      </c>
    </row>
    <row r="4403" ht="15.75" customHeight="1">
      <c r="A4403" s="146">
        <v>324432.0</v>
      </c>
      <c r="B4403" s="61" t="s">
        <v>511</v>
      </c>
    </row>
    <row r="4404" ht="15.75" customHeight="1">
      <c r="A4404" s="146">
        <v>325392.0</v>
      </c>
      <c r="B4404" s="61" t="s">
        <v>511</v>
      </c>
    </row>
    <row r="4405" ht="15.75" customHeight="1">
      <c r="A4405" s="146">
        <v>325286.0</v>
      </c>
      <c r="B4405" s="61" t="s">
        <v>531</v>
      </c>
    </row>
    <row r="4406" ht="15.75" customHeight="1">
      <c r="A4406" s="146">
        <v>325622.0</v>
      </c>
      <c r="B4406" s="61" t="s">
        <v>531</v>
      </c>
    </row>
    <row r="4407" ht="15.75" customHeight="1">
      <c r="A4407" s="146">
        <v>325182.0</v>
      </c>
      <c r="B4407" s="61" t="s">
        <v>543</v>
      </c>
    </row>
    <row r="4408" ht="15.75" customHeight="1">
      <c r="A4408" s="146">
        <v>325246.0</v>
      </c>
      <c r="B4408" s="61" t="s">
        <v>509</v>
      </c>
    </row>
    <row r="4409" ht="15.75" customHeight="1">
      <c r="A4409" s="146">
        <v>316844.0</v>
      </c>
      <c r="B4409" s="61" t="s">
        <v>531</v>
      </c>
    </row>
    <row r="4410" ht="15.75" customHeight="1">
      <c r="A4410" s="146">
        <v>325771.0</v>
      </c>
      <c r="B4410" s="61" t="s">
        <v>531</v>
      </c>
    </row>
    <row r="4411" ht="15.75" customHeight="1">
      <c r="A4411" s="146">
        <v>312402.0</v>
      </c>
      <c r="B4411" s="61" t="s">
        <v>531</v>
      </c>
    </row>
    <row r="4412" ht="15.75" customHeight="1">
      <c r="A4412" s="146">
        <v>325531.0</v>
      </c>
      <c r="B4412" s="61" t="s">
        <v>531</v>
      </c>
    </row>
    <row r="4413" ht="15.75" customHeight="1">
      <c r="A4413" s="146">
        <v>324486.0</v>
      </c>
      <c r="B4413" s="61" t="s">
        <v>531</v>
      </c>
    </row>
    <row r="4414" ht="15.75" customHeight="1">
      <c r="A4414" s="146">
        <v>325573.0</v>
      </c>
      <c r="B4414" s="61" t="s">
        <v>509</v>
      </c>
    </row>
    <row r="4415" ht="15.75" customHeight="1">
      <c r="A4415" s="146">
        <v>319882.0</v>
      </c>
      <c r="B4415" s="61" t="s">
        <v>509</v>
      </c>
    </row>
    <row r="4416" ht="15.75" customHeight="1">
      <c r="A4416" s="146">
        <v>325351.0</v>
      </c>
      <c r="B4416" s="61" t="s">
        <v>531</v>
      </c>
    </row>
    <row r="4417" ht="15.75" customHeight="1">
      <c r="A4417" s="146">
        <v>324783.0</v>
      </c>
      <c r="B4417" s="61" t="s">
        <v>531</v>
      </c>
    </row>
    <row r="4418" ht="15.75" customHeight="1">
      <c r="A4418" s="146">
        <v>325399.0</v>
      </c>
      <c r="B4418" s="61" t="s">
        <v>543</v>
      </c>
    </row>
    <row r="4419" ht="15.75" customHeight="1">
      <c r="A4419" s="146">
        <v>324431.0</v>
      </c>
      <c r="B4419" s="61" t="s">
        <v>531</v>
      </c>
    </row>
    <row r="4420" ht="15.75" customHeight="1">
      <c r="A4420" s="146">
        <v>324939.0</v>
      </c>
      <c r="B4420" s="61" t="s">
        <v>531</v>
      </c>
    </row>
    <row r="4421" ht="15.75" customHeight="1">
      <c r="A4421" s="146">
        <v>325537.0</v>
      </c>
      <c r="B4421" s="61" t="s">
        <v>511</v>
      </c>
    </row>
    <row r="4422" ht="15.75" customHeight="1">
      <c r="A4422" s="146">
        <v>325489.0</v>
      </c>
      <c r="B4422" s="61" t="s">
        <v>511</v>
      </c>
    </row>
    <row r="4423" ht="15.75" customHeight="1">
      <c r="A4423" s="146">
        <v>325767.0</v>
      </c>
      <c r="B4423" s="61" t="s">
        <v>511</v>
      </c>
    </row>
    <row r="4424" ht="15.75" customHeight="1">
      <c r="A4424" s="146">
        <v>325277.0</v>
      </c>
      <c r="B4424" s="61" t="s">
        <v>531</v>
      </c>
    </row>
    <row r="4425" ht="15.75" customHeight="1">
      <c r="A4425" s="146">
        <v>324940.0</v>
      </c>
      <c r="B4425" s="61" t="s">
        <v>531</v>
      </c>
    </row>
    <row r="4426" ht="15.75" customHeight="1">
      <c r="A4426" s="146">
        <v>324844.0</v>
      </c>
      <c r="B4426" s="61" t="s">
        <v>531</v>
      </c>
    </row>
    <row r="4427" ht="15.75" customHeight="1">
      <c r="A4427" s="146">
        <v>325548.0</v>
      </c>
      <c r="B4427" s="61" t="s">
        <v>531</v>
      </c>
    </row>
    <row r="4428" ht="15.75" customHeight="1">
      <c r="A4428" s="146">
        <v>324710.0</v>
      </c>
      <c r="B4428" s="61" t="s">
        <v>531</v>
      </c>
    </row>
    <row r="4429" ht="15.75" customHeight="1">
      <c r="A4429" s="146">
        <v>325808.0</v>
      </c>
      <c r="B4429" s="61" t="s">
        <v>511</v>
      </c>
    </row>
    <row r="4430" ht="15.75" customHeight="1">
      <c r="A4430" s="146">
        <v>325306.0</v>
      </c>
      <c r="B4430" s="61" t="s">
        <v>511</v>
      </c>
    </row>
    <row r="4431" ht="15.75" customHeight="1">
      <c r="A4431" s="146">
        <v>324898.0</v>
      </c>
      <c r="B4431" s="61" t="s">
        <v>511</v>
      </c>
    </row>
    <row r="4432" ht="15.75" customHeight="1">
      <c r="A4432" s="146">
        <v>324426.0</v>
      </c>
      <c r="B4432" s="61" t="s">
        <v>543</v>
      </c>
    </row>
    <row r="4433" ht="15.75" customHeight="1">
      <c r="A4433" s="146">
        <v>324850.0</v>
      </c>
      <c r="B4433" s="61" t="s">
        <v>509</v>
      </c>
    </row>
    <row r="4434" ht="15.75" customHeight="1">
      <c r="A4434" s="146">
        <v>325271.0</v>
      </c>
      <c r="B4434" s="61" t="s">
        <v>511</v>
      </c>
    </row>
    <row r="4435" ht="15.75" customHeight="1">
      <c r="A4435" s="146">
        <v>324878.0</v>
      </c>
      <c r="B4435" s="61" t="s">
        <v>531</v>
      </c>
    </row>
    <row r="4436" ht="15.75" customHeight="1">
      <c r="A4436" s="146">
        <v>324219.0</v>
      </c>
      <c r="B4436" s="61" t="s">
        <v>531</v>
      </c>
    </row>
    <row r="4437" ht="15.75" customHeight="1">
      <c r="A4437" s="146">
        <v>325838.0</v>
      </c>
      <c r="B4437" s="61" t="s">
        <v>531</v>
      </c>
    </row>
    <row r="4438" ht="15.75" customHeight="1">
      <c r="A4438" s="146">
        <v>324473.0</v>
      </c>
      <c r="B4438" s="61" t="s">
        <v>511</v>
      </c>
    </row>
    <row r="4439" ht="15.75" customHeight="1">
      <c r="A4439" s="146">
        <v>325689.0</v>
      </c>
      <c r="B4439" s="61" t="s">
        <v>531</v>
      </c>
    </row>
    <row r="4440" ht="15.75" customHeight="1">
      <c r="A4440" s="146">
        <v>325175.0</v>
      </c>
      <c r="B4440" s="61" t="s">
        <v>531</v>
      </c>
    </row>
    <row r="4441" ht="15.75" customHeight="1">
      <c r="A4441" s="146">
        <v>325648.0</v>
      </c>
      <c r="B4441" s="61" t="s">
        <v>531</v>
      </c>
    </row>
    <row r="4442" ht="15.75" customHeight="1">
      <c r="A4442" s="146">
        <v>325692.0</v>
      </c>
      <c r="B4442" s="61" t="s">
        <v>531</v>
      </c>
    </row>
    <row r="4443" ht="15.75" customHeight="1">
      <c r="A4443" s="146">
        <v>324963.0</v>
      </c>
      <c r="B4443" s="61" t="s">
        <v>531</v>
      </c>
    </row>
    <row r="4444" ht="15.75" customHeight="1">
      <c r="A4444" s="146">
        <v>324841.0</v>
      </c>
      <c r="B4444" s="61" t="s">
        <v>511</v>
      </c>
    </row>
    <row r="4445" ht="15.75" customHeight="1">
      <c r="A4445" s="146">
        <v>324899.0</v>
      </c>
      <c r="B4445" s="61" t="s">
        <v>511</v>
      </c>
    </row>
    <row r="4446" ht="15.75" customHeight="1">
      <c r="A4446" s="146">
        <v>325884.0</v>
      </c>
      <c r="B4446" s="61" t="s">
        <v>543</v>
      </c>
    </row>
    <row r="4447" ht="15.75" customHeight="1">
      <c r="A4447" s="146">
        <v>325912.0</v>
      </c>
      <c r="B4447" s="61" t="s">
        <v>509</v>
      </c>
    </row>
    <row r="4448" ht="15.75" customHeight="1">
      <c r="A4448" s="146">
        <v>325293.0</v>
      </c>
      <c r="B4448" s="61" t="s">
        <v>531</v>
      </c>
    </row>
    <row r="4449" ht="15.75" customHeight="1">
      <c r="A4449" s="146">
        <v>324637.0</v>
      </c>
      <c r="B4449" s="61" t="s">
        <v>531</v>
      </c>
    </row>
    <row r="4450" ht="15.75" customHeight="1">
      <c r="A4450" s="146">
        <v>325654.0</v>
      </c>
      <c r="B4450" s="61" t="s">
        <v>543</v>
      </c>
    </row>
    <row r="4451" ht="15.75" customHeight="1">
      <c r="A4451" s="146">
        <v>325520.0</v>
      </c>
      <c r="B4451" s="61" t="s">
        <v>543</v>
      </c>
    </row>
    <row r="4452" ht="15.75" customHeight="1">
      <c r="A4452" s="146">
        <v>325708.0</v>
      </c>
      <c r="B4452" s="61" t="s">
        <v>543</v>
      </c>
    </row>
    <row r="4453" ht="15.75" customHeight="1">
      <c r="A4453" s="146">
        <v>325865.0</v>
      </c>
      <c r="B4453" s="61" t="s">
        <v>511</v>
      </c>
    </row>
    <row r="4454" ht="15.75" customHeight="1">
      <c r="A4454" s="146">
        <v>324171.0</v>
      </c>
      <c r="B4454" s="61" t="s">
        <v>511</v>
      </c>
    </row>
    <row r="4455" ht="15.75" customHeight="1">
      <c r="A4455" s="146">
        <v>325570.0</v>
      </c>
      <c r="B4455" s="61" t="s">
        <v>531</v>
      </c>
    </row>
    <row r="4456" ht="15.75" customHeight="1">
      <c r="A4456" s="146">
        <v>324268.0</v>
      </c>
      <c r="B4456" s="61" t="s">
        <v>531</v>
      </c>
    </row>
    <row r="4457" ht="15.75" customHeight="1">
      <c r="A4457" s="146">
        <v>324281.0</v>
      </c>
      <c r="B4457" s="61" t="s">
        <v>511</v>
      </c>
    </row>
    <row r="4458" ht="15.75" customHeight="1">
      <c r="A4458" s="146">
        <v>324163.0</v>
      </c>
      <c r="B4458" s="61" t="s">
        <v>509</v>
      </c>
    </row>
    <row r="4459" ht="15.75" customHeight="1">
      <c r="A4459" s="146">
        <v>325534.0</v>
      </c>
      <c r="B4459" s="61" t="s">
        <v>531</v>
      </c>
    </row>
    <row r="4460" ht="15.75" customHeight="1">
      <c r="A4460" s="146">
        <v>325131.0</v>
      </c>
      <c r="B4460" s="61" t="s">
        <v>511</v>
      </c>
    </row>
    <row r="4461" ht="15.75" customHeight="1">
      <c r="A4461" s="146">
        <v>325711.0</v>
      </c>
      <c r="B4461" s="61" t="s">
        <v>531</v>
      </c>
    </row>
    <row r="4462" ht="15.75" customHeight="1">
      <c r="A4462" s="146">
        <v>325243.0</v>
      </c>
      <c r="B4462" s="61" t="s">
        <v>511</v>
      </c>
    </row>
    <row r="4463" ht="15.75" customHeight="1">
      <c r="A4463" s="146">
        <v>324843.0</v>
      </c>
      <c r="B4463" s="61" t="s">
        <v>509</v>
      </c>
    </row>
    <row r="4464" ht="15.75" customHeight="1">
      <c r="A4464" s="146">
        <v>325142.0</v>
      </c>
      <c r="B4464" s="61" t="s">
        <v>531</v>
      </c>
    </row>
    <row r="4465" ht="15.75" customHeight="1">
      <c r="A4465" s="146">
        <v>325349.0</v>
      </c>
      <c r="B4465" s="61" t="s">
        <v>511</v>
      </c>
    </row>
    <row r="4466" ht="15.75" customHeight="1">
      <c r="A4466" s="146">
        <v>324115.0</v>
      </c>
      <c r="B4466" s="61" t="s">
        <v>511</v>
      </c>
    </row>
    <row r="4467" ht="15.75" customHeight="1">
      <c r="A4467" s="146">
        <v>325299.0</v>
      </c>
      <c r="B4467" s="61" t="s">
        <v>543</v>
      </c>
    </row>
    <row r="4468" ht="15.75" customHeight="1">
      <c r="A4468" s="146">
        <v>325443.0</v>
      </c>
      <c r="B4468" s="61" t="s">
        <v>534</v>
      </c>
    </row>
    <row r="4469" ht="15.75" customHeight="1">
      <c r="A4469" s="146">
        <v>325412.0</v>
      </c>
      <c r="B4469" s="61" t="s">
        <v>543</v>
      </c>
    </row>
    <row r="4470" ht="15.75" customHeight="1">
      <c r="A4470" s="146">
        <v>324257.0</v>
      </c>
      <c r="B4470" s="61" t="s">
        <v>531</v>
      </c>
    </row>
    <row r="4471" ht="15.75" customHeight="1">
      <c r="A4471" s="146">
        <v>325685.0</v>
      </c>
      <c r="B4471" s="61" t="s">
        <v>543</v>
      </c>
    </row>
    <row r="4472" ht="15.75" customHeight="1">
      <c r="A4472" s="146">
        <v>325289.0</v>
      </c>
      <c r="B4472" s="61" t="s">
        <v>531</v>
      </c>
    </row>
    <row r="4473" ht="15.75" customHeight="1">
      <c r="A4473" s="146">
        <v>324277.0</v>
      </c>
      <c r="B4473" s="61" t="s">
        <v>543</v>
      </c>
    </row>
    <row r="4474" ht="15.75" customHeight="1">
      <c r="A4474" s="146">
        <v>324884.0</v>
      </c>
      <c r="B4474" s="61" t="s">
        <v>531</v>
      </c>
    </row>
    <row r="4475" ht="15.75" customHeight="1">
      <c r="A4475" s="146">
        <v>325259.0</v>
      </c>
      <c r="B4475" s="61" t="s">
        <v>531</v>
      </c>
    </row>
    <row r="4476" ht="15.75" customHeight="1">
      <c r="A4476" s="146">
        <v>324978.0</v>
      </c>
      <c r="B4476" s="61" t="s">
        <v>543</v>
      </c>
    </row>
    <row r="4477" ht="15.75" customHeight="1">
      <c r="A4477" s="146">
        <v>324791.0</v>
      </c>
      <c r="B4477" s="61" t="s">
        <v>543</v>
      </c>
    </row>
    <row r="4478" ht="15.75" customHeight="1">
      <c r="A4478" s="146">
        <v>325139.0</v>
      </c>
      <c r="B4478" s="61" t="s">
        <v>531</v>
      </c>
    </row>
    <row r="4479" ht="15.75" customHeight="1">
      <c r="A4479" s="146">
        <v>324552.0</v>
      </c>
      <c r="B4479" s="61" t="s">
        <v>531</v>
      </c>
    </row>
    <row r="4480" ht="15.75" customHeight="1">
      <c r="A4480" s="146">
        <v>325173.0</v>
      </c>
      <c r="B4480" s="61" t="s">
        <v>531</v>
      </c>
    </row>
    <row r="4481" ht="15.75" customHeight="1">
      <c r="A4481" s="146">
        <v>324174.0</v>
      </c>
      <c r="B4481" s="61" t="s">
        <v>531</v>
      </c>
    </row>
    <row r="4482" ht="15.75" customHeight="1">
      <c r="A4482" s="146">
        <v>325373.0</v>
      </c>
      <c r="B4482" s="61" t="s">
        <v>511</v>
      </c>
    </row>
    <row r="4483" ht="15.75" customHeight="1">
      <c r="A4483" s="146">
        <v>325545.0</v>
      </c>
      <c r="B4483" s="61" t="s">
        <v>511</v>
      </c>
    </row>
    <row r="4484" ht="15.75" customHeight="1">
      <c r="A4484" s="146">
        <v>325304.0</v>
      </c>
      <c r="B4484" s="61" t="s">
        <v>531</v>
      </c>
    </row>
    <row r="4485" ht="15.75" customHeight="1">
      <c r="A4485" s="146">
        <v>325536.0</v>
      </c>
      <c r="B4485" s="61" t="s">
        <v>531</v>
      </c>
    </row>
    <row r="4486" ht="15.75" customHeight="1">
      <c r="A4486" s="146">
        <v>325822.0</v>
      </c>
      <c r="B4486" s="61" t="s">
        <v>543</v>
      </c>
    </row>
    <row r="4487" ht="15.75" customHeight="1">
      <c r="A4487" s="146">
        <v>325167.0</v>
      </c>
      <c r="B4487" s="61" t="s">
        <v>531</v>
      </c>
    </row>
    <row r="4488" ht="15.75" customHeight="1">
      <c r="A4488" s="146">
        <v>324928.0</v>
      </c>
      <c r="B4488" s="61" t="s">
        <v>531</v>
      </c>
    </row>
    <row r="4489" ht="15.75" customHeight="1">
      <c r="A4489" s="146">
        <v>325450.0</v>
      </c>
      <c r="B4489" s="61" t="s">
        <v>531</v>
      </c>
    </row>
    <row r="4490" ht="15.75" customHeight="1">
      <c r="A4490" s="146">
        <v>325476.0</v>
      </c>
      <c r="B4490" s="61" t="s">
        <v>511</v>
      </c>
    </row>
    <row r="4491" ht="15.75" customHeight="1">
      <c r="A4491" s="146">
        <v>325310.0</v>
      </c>
      <c r="B4491" s="61" t="s">
        <v>531</v>
      </c>
    </row>
    <row r="4492" ht="15.75" customHeight="1">
      <c r="A4492" s="146">
        <v>325381.0</v>
      </c>
      <c r="B4492" s="61" t="s">
        <v>543</v>
      </c>
    </row>
    <row r="4493" ht="15.75" customHeight="1">
      <c r="A4493" s="146">
        <v>325529.0</v>
      </c>
      <c r="B4493" s="61" t="s">
        <v>511</v>
      </c>
    </row>
    <row r="4494" ht="15.75" customHeight="1">
      <c r="A4494" s="146">
        <v>324798.0</v>
      </c>
      <c r="B4494" s="61" t="s">
        <v>531</v>
      </c>
    </row>
    <row r="4495" ht="15.75" customHeight="1">
      <c r="A4495" s="146">
        <v>325437.0</v>
      </c>
      <c r="B4495" s="61" t="s">
        <v>509</v>
      </c>
    </row>
    <row r="4496" ht="15.75" customHeight="1">
      <c r="A4496" s="146">
        <v>325814.0</v>
      </c>
      <c r="B4496" s="61" t="s">
        <v>543</v>
      </c>
    </row>
    <row r="4497" ht="15.75" customHeight="1">
      <c r="A4497" s="146">
        <v>325867.0</v>
      </c>
      <c r="B4497" s="61" t="s">
        <v>543</v>
      </c>
    </row>
    <row r="4498" ht="15.75" customHeight="1">
      <c r="A4498" s="146">
        <v>324889.0</v>
      </c>
      <c r="B4498" s="61" t="s">
        <v>531</v>
      </c>
    </row>
    <row r="4499" ht="15.75" customHeight="1">
      <c r="A4499" s="146">
        <v>325232.0</v>
      </c>
      <c r="B4499" s="61" t="s">
        <v>543</v>
      </c>
    </row>
    <row r="4500" ht="15.75" customHeight="1">
      <c r="A4500" s="146">
        <v>324708.0</v>
      </c>
      <c r="B4500" s="61" t="s">
        <v>531</v>
      </c>
    </row>
    <row r="4501" ht="15.75" customHeight="1">
      <c r="A4501" s="146">
        <v>324722.0</v>
      </c>
      <c r="B4501" s="61" t="s">
        <v>543</v>
      </c>
    </row>
    <row r="4502" ht="15.75" customHeight="1">
      <c r="A4502" s="65" t="s">
        <v>1101</v>
      </c>
      <c r="B4502" s="61" t="s">
        <v>531</v>
      </c>
    </row>
    <row r="4503" ht="15.75" customHeight="1">
      <c r="A4503" s="65" t="s">
        <v>1102</v>
      </c>
      <c r="B4503" s="61" t="s">
        <v>509</v>
      </c>
    </row>
    <row r="4504" ht="15.75" customHeight="1">
      <c r="A4504" s="146">
        <v>305408.0</v>
      </c>
      <c r="B4504" s="61" t="s">
        <v>543</v>
      </c>
    </row>
    <row r="4505" ht="15.75" customHeight="1">
      <c r="A4505" s="65" t="s">
        <v>1103</v>
      </c>
      <c r="B4505" s="61" t="s">
        <v>509</v>
      </c>
    </row>
    <row r="4506" ht="15.75" customHeight="1">
      <c r="A4506" s="65" t="s">
        <v>1104</v>
      </c>
      <c r="B4506" s="61" t="s">
        <v>509</v>
      </c>
    </row>
    <row r="4507" ht="15.75" customHeight="1">
      <c r="A4507" s="65" t="s">
        <v>1105</v>
      </c>
      <c r="B4507" s="61" t="s">
        <v>509</v>
      </c>
    </row>
    <row r="4508" ht="15.75" customHeight="1">
      <c r="A4508" s="65" t="s">
        <v>1106</v>
      </c>
      <c r="B4508" s="61" t="s">
        <v>509</v>
      </c>
    </row>
    <row r="4509" ht="15.75" customHeight="1">
      <c r="A4509" s="65" t="s">
        <v>1107</v>
      </c>
      <c r="B4509" s="61" t="s">
        <v>509</v>
      </c>
    </row>
    <row r="4510" ht="15.75" customHeight="1">
      <c r="A4510" s="65" t="s">
        <v>1108</v>
      </c>
      <c r="B4510" s="61" t="s">
        <v>509</v>
      </c>
    </row>
    <row r="4511" ht="15.75" customHeight="1">
      <c r="A4511" s="65" t="s">
        <v>1109</v>
      </c>
      <c r="B4511" s="61" t="s">
        <v>761</v>
      </c>
    </row>
    <row r="4512" ht="15.75" customHeight="1">
      <c r="A4512" s="146">
        <v>274918.0</v>
      </c>
      <c r="B4512" s="61" t="s">
        <v>509</v>
      </c>
    </row>
    <row r="4513" ht="15.75" customHeight="1">
      <c r="A4513" s="65" t="s">
        <v>1110</v>
      </c>
      <c r="B4513" s="61" t="s">
        <v>509</v>
      </c>
    </row>
    <row r="4514" ht="15.75" customHeight="1">
      <c r="A4514" s="65" t="s">
        <v>1111</v>
      </c>
      <c r="B4514" s="61" t="s">
        <v>509</v>
      </c>
    </row>
    <row r="4515" ht="15.75" customHeight="1">
      <c r="A4515" s="65" t="s">
        <v>1112</v>
      </c>
      <c r="B4515" s="61" t="s">
        <v>509</v>
      </c>
    </row>
    <row r="4516" ht="15.75" customHeight="1">
      <c r="A4516" s="65" t="s">
        <v>1113</v>
      </c>
      <c r="B4516" s="61" t="s">
        <v>531</v>
      </c>
    </row>
    <row r="4517" ht="15.75" customHeight="1">
      <c r="A4517" s="65" t="s">
        <v>1114</v>
      </c>
      <c r="B4517" s="61" t="s">
        <v>509</v>
      </c>
    </row>
    <row r="4518" ht="15.75" customHeight="1">
      <c r="A4518" s="65" t="s">
        <v>1115</v>
      </c>
      <c r="B4518" s="61" t="s">
        <v>509</v>
      </c>
    </row>
    <row r="4519" ht="15.75" customHeight="1">
      <c r="A4519" s="65" t="s">
        <v>1116</v>
      </c>
      <c r="B4519" s="61" t="s">
        <v>509</v>
      </c>
    </row>
    <row r="4520" ht="15.75" customHeight="1">
      <c r="A4520" s="65" t="s">
        <v>1117</v>
      </c>
      <c r="B4520" s="61" t="s">
        <v>509</v>
      </c>
    </row>
    <row r="4521" ht="15.75" customHeight="1">
      <c r="A4521" s="65" t="s">
        <v>1118</v>
      </c>
      <c r="B4521" s="61" t="s">
        <v>511</v>
      </c>
    </row>
    <row r="4522" ht="15.75" customHeight="1">
      <c r="A4522" s="65" t="s">
        <v>1119</v>
      </c>
      <c r="B4522" s="61" t="s">
        <v>511</v>
      </c>
    </row>
    <row r="4523" ht="15.75" customHeight="1">
      <c r="A4523" s="146">
        <v>200819.0</v>
      </c>
      <c r="B4523" s="61" t="s">
        <v>509</v>
      </c>
    </row>
    <row r="4524" ht="15.75" customHeight="1">
      <c r="A4524" s="146">
        <v>210819.0</v>
      </c>
      <c r="B4524" s="61" t="s">
        <v>509</v>
      </c>
    </row>
    <row r="4525" ht="15.75" customHeight="1">
      <c r="A4525" s="146">
        <v>220819.0</v>
      </c>
      <c r="B4525" s="61" t="s">
        <v>509</v>
      </c>
    </row>
    <row r="4526" ht="15.75" customHeight="1">
      <c r="A4526" s="146">
        <v>325395.0</v>
      </c>
      <c r="B4526" s="61" t="s">
        <v>511</v>
      </c>
    </row>
    <row r="4527" ht="15.75" customHeight="1">
      <c r="A4527" s="65" t="s">
        <v>1120</v>
      </c>
      <c r="B4527" s="61" t="s">
        <v>761</v>
      </c>
    </row>
    <row r="4528" ht="15.75" customHeight="1">
      <c r="A4528" s="65" t="s">
        <v>1121</v>
      </c>
      <c r="B4528" s="61" t="s">
        <v>509</v>
      </c>
    </row>
    <row r="4529" ht="15.75" customHeight="1">
      <c r="A4529" s="65" t="s">
        <v>1122</v>
      </c>
      <c r="B4529" s="61" t="s">
        <v>509</v>
      </c>
    </row>
    <row r="4530" ht="15.75" customHeight="1">
      <c r="A4530" s="65" t="s">
        <v>1123</v>
      </c>
      <c r="B4530" s="61" t="s">
        <v>509</v>
      </c>
    </row>
    <row r="4531" ht="15.75" customHeight="1">
      <c r="A4531" s="65" t="s">
        <v>1124</v>
      </c>
      <c r="B4531" s="61" t="s">
        <v>509</v>
      </c>
    </row>
    <row r="4532" ht="15.75" customHeight="1">
      <c r="A4532" s="65" t="s">
        <v>1125</v>
      </c>
      <c r="B4532" s="61" t="s">
        <v>531</v>
      </c>
    </row>
    <row r="4533" ht="15.75" customHeight="1">
      <c r="A4533" s="65" t="s">
        <v>1126</v>
      </c>
      <c r="B4533" s="61" t="s">
        <v>531</v>
      </c>
    </row>
    <row r="4534" ht="15.75" customHeight="1">
      <c r="A4534" s="146">
        <v>270819.0</v>
      </c>
      <c r="B4534" s="61" t="s">
        <v>509</v>
      </c>
    </row>
    <row r="4535" ht="15.75" customHeight="1">
      <c r="A4535" s="65" t="s">
        <v>1127</v>
      </c>
      <c r="B4535" s="61" t="s">
        <v>509</v>
      </c>
    </row>
    <row r="4536" ht="15.75" customHeight="1">
      <c r="A4536" s="65" t="s">
        <v>1128</v>
      </c>
      <c r="B4536" s="61" t="s">
        <v>509</v>
      </c>
    </row>
    <row r="4537" ht="15.75" customHeight="1">
      <c r="A4537" s="65" t="s">
        <v>1129</v>
      </c>
      <c r="B4537" s="61" t="s">
        <v>531</v>
      </c>
    </row>
    <row r="4538" ht="15.75" customHeight="1">
      <c r="A4538" s="65" t="s">
        <v>1130</v>
      </c>
      <c r="B4538" s="61" t="s">
        <v>531</v>
      </c>
    </row>
    <row r="4539" ht="15.75" customHeight="1">
      <c r="A4539" s="146">
        <v>311213.0</v>
      </c>
      <c r="B4539" s="61" t="s">
        <v>509</v>
      </c>
    </row>
    <row r="4540" ht="15.75" customHeight="1">
      <c r="A4540" s="146">
        <v>311214.0</v>
      </c>
      <c r="B4540" s="61" t="s">
        <v>511</v>
      </c>
    </row>
    <row r="4541" ht="15.75" customHeight="1">
      <c r="A4541" s="146">
        <v>282244.0</v>
      </c>
      <c r="B4541" s="61" t="s">
        <v>509</v>
      </c>
    </row>
    <row r="4542" ht="15.75" customHeight="1">
      <c r="A4542" s="146">
        <v>326942.0</v>
      </c>
      <c r="B4542" s="61" t="s">
        <v>543</v>
      </c>
    </row>
    <row r="4543" ht="15.75" customHeight="1">
      <c r="A4543" s="65" t="s">
        <v>1131</v>
      </c>
      <c r="B4543" s="61" t="s">
        <v>509</v>
      </c>
    </row>
    <row r="4544" ht="15.75" customHeight="1">
      <c r="A4544" s="146">
        <v>316866.0</v>
      </c>
      <c r="B4544" s="61" t="s">
        <v>509</v>
      </c>
    </row>
    <row r="4545" ht="15.75" customHeight="1">
      <c r="A4545" s="65" t="s">
        <v>1132</v>
      </c>
      <c r="B4545" s="61" t="s">
        <v>509</v>
      </c>
    </row>
    <row r="4546" ht="15.75" customHeight="1">
      <c r="A4546" s="65" t="s">
        <v>1133</v>
      </c>
      <c r="B4546" s="61" t="s">
        <v>509</v>
      </c>
    </row>
    <row r="4547" ht="15.75" customHeight="1">
      <c r="A4547" s="146">
        <v>2296.0</v>
      </c>
      <c r="B4547" s="61" t="s">
        <v>509</v>
      </c>
    </row>
    <row r="4548" ht="15.75" customHeight="1">
      <c r="A4548" s="65" t="s">
        <v>1134</v>
      </c>
      <c r="B4548" s="61" t="s">
        <v>509</v>
      </c>
    </row>
    <row r="4549" ht="15.75" customHeight="1">
      <c r="A4549" s="65" t="s">
        <v>1135</v>
      </c>
      <c r="B4549" s="61" t="s">
        <v>538</v>
      </c>
    </row>
    <row r="4550" ht="15.75" customHeight="1">
      <c r="A4550" s="65" t="s">
        <v>1136</v>
      </c>
      <c r="B4550" s="61" t="s">
        <v>511</v>
      </c>
    </row>
    <row r="4551" ht="15.75" customHeight="1">
      <c r="A4551" s="65" t="s">
        <v>1137</v>
      </c>
      <c r="B4551" s="61" t="s">
        <v>509</v>
      </c>
    </row>
    <row r="4552" ht="15.75" customHeight="1">
      <c r="A4552" s="65" t="s">
        <v>1138</v>
      </c>
      <c r="B4552" s="61" t="s">
        <v>509</v>
      </c>
    </row>
    <row r="4553" ht="15.75" customHeight="1">
      <c r="A4553" s="65" t="s">
        <v>1139</v>
      </c>
      <c r="B4553" s="61" t="s">
        <v>509</v>
      </c>
    </row>
    <row r="4554" ht="15.75" customHeight="1">
      <c r="A4554" s="65" t="s">
        <v>1140</v>
      </c>
      <c r="B4554" s="61" t="s">
        <v>509</v>
      </c>
    </row>
    <row r="4555" ht="15.75" customHeight="1">
      <c r="A4555" s="65" t="s">
        <v>1141</v>
      </c>
      <c r="B4555" s="61" t="s">
        <v>509</v>
      </c>
    </row>
    <row r="4556" ht="15.75" customHeight="1">
      <c r="A4556" s="65" t="s">
        <v>1142</v>
      </c>
      <c r="B4556" s="61" t="s">
        <v>509</v>
      </c>
    </row>
    <row r="4557" ht="15.75" customHeight="1">
      <c r="A4557" s="65" t="s">
        <v>1143</v>
      </c>
      <c r="B4557" s="61" t="s">
        <v>509</v>
      </c>
    </row>
    <row r="4558" ht="15.75" customHeight="1">
      <c r="A4558" s="65" t="s">
        <v>1144</v>
      </c>
      <c r="B4558" s="61" t="s">
        <v>511</v>
      </c>
    </row>
    <row r="4559" ht="15.75" customHeight="1">
      <c r="A4559" s="65" t="s">
        <v>1145</v>
      </c>
      <c r="B4559" s="61" t="s">
        <v>511</v>
      </c>
    </row>
    <row r="4560" ht="15.75" customHeight="1">
      <c r="A4560" s="65" t="s">
        <v>1146</v>
      </c>
      <c r="B4560" s="61" t="s">
        <v>511</v>
      </c>
    </row>
    <row r="4561" ht="15.75" customHeight="1">
      <c r="A4561" s="65" t="s">
        <v>1147</v>
      </c>
      <c r="B4561" s="61" t="s">
        <v>511</v>
      </c>
    </row>
    <row r="4562" ht="15.75" customHeight="1">
      <c r="A4562" s="65" t="s">
        <v>1148</v>
      </c>
      <c r="B4562" s="61" t="s">
        <v>509</v>
      </c>
    </row>
    <row r="4563" ht="15.75" customHeight="1">
      <c r="A4563" s="65" t="s">
        <v>1149</v>
      </c>
      <c r="B4563" s="61" t="s">
        <v>509</v>
      </c>
    </row>
    <row r="4564" ht="15.75" customHeight="1">
      <c r="A4564" s="65" t="s">
        <v>1150</v>
      </c>
      <c r="B4564" s="61" t="s">
        <v>509</v>
      </c>
    </row>
    <row r="4565" ht="15.75" customHeight="1">
      <c r="A4565" s="65" t="s">
        <v>1151</v>
      </c>
      <c r="B4565" s="61" t="s">
        <v>511</v>
      </c>
    </row>
    <row r="4566" ht="15.75" customHeight="1">
      <c r="A4566" s="65" t="s">
        <v>1152</v>
      </c>
      <c r="B4566" s="61" t="s">
        <v>511</v>
      </c>
    </row>
    <row r="4567" ht="15.75" customHeight="1">
      <c r="A4567" s="65" t="s">
        <v>1153</v>
      </c>
      <c r="B4567" s="61" t="s">
        <v>509</v>
      </c>
    </row>
    <row r="4568" ht="15.75" customHeight="1">
      <c r="A4568" s="65" t="s">
        <v>1154</v>
      </c>
      <c r="B4568" s="61" t="s">
        <v>761</v>
      </c>
    </row>
    <row r="4569" ht="15.75" customHeight="1">
      <c r="A4569" s="65" t="s">
        <v>1155</v>
      </c>
      <c r="B4569" s="61" t="s">
        <v>761</v>
      </c>
    </row>
    <row r="4570" ht="15.75" customHeight="1">
      <c r="A4570" s="65" t="s">
        <v>1156</v>
      </c>
      <c r="B4570" s="61" t="s">
        <v>511</v>
      </c>
    </row>
    <row r="4571" ht="15.75" customHeight="1">
      <c r="A4571" s="65" t="s">
        <v>1157</v>
      </c>
      <c r="B4571" s="61" t="s">
        <v>511</v>
      </c>
    </row>
    <row r="4572" ht="15.75" customHeight="1">
      <c r="A4572" s="65" t="s">
        <v>1158</v>
      </c>
      <c r="B4572" s="61" t="s">
        <v>531</v>
      </c>
    </row>
    <row r="4573" ht="15.75" customHeight="1">
      <c r="A4573" s="65" t="s">
        <v>1159</v>
      </c>
      <c r="B4573" s="61" t="s">
        <v>509</v>
      </c>
    </row>
    <row r="4574" ht="15.75" customHeight="1">
      <c r="A4574" s="65" t="s">
        <v>1160</v>
      </c>
      <c r="B4574" s="61" t="s">
        <v>761</v>
      </c>
    </row>
    <row r="4575" ht="15.75" customHeight="1">
      <c r="A4575" s="65" t="s">
        <v>1161</v>
      </c>
      <c r="B4575" s="61" t="s">
        <v>761</v>
      </c>
    </row>
    <row r="4576" ht="15.75" customHeight="1">
      <c r="A4576" s="65" t="s">
        <v>1162</v>
      </c>
      <c r="B4576" s="61" t="s">
        <v>761</v>
      </c>
    </row>
    <row r="4577" ht="15.75" customHeight="1">
      <c r="A4577" s="65" t="s">
        <v>1163</v>
      </c>
      <c r="B4577" s="61" t="s">
        <v>509</v>
      </c>
    </row>
    <row r="4578" ht="15.75" customHeight="1">
      <c r="A4578" s="146">
        <v>326642.0</v>
      </c>
      <c r="B4578" s="61" t="s">
        <v>543</v>
      </c>
    </row>
    <row r="4579" ht="15.75" customHeight="1">
      <c r="A4579" s="146">
        <v>326672.0</v>
      </c>
      <c r="B4579" s="61" t="s">
        <v>509</v>
      </c>
    </row>
    <row r="4580" ht="15.75" customHeight="1">
      <c r="A4580" s="146">
        <v>326686.0</v>
      </c>
      <c r="B4580" s="61" t="s">
        <v>652</v>
      </c>
    </row>
    <row r="4581" ht="15.75" customHeight="1">
      <c r="A4581" s="146">
        <v>326439.0</v>
      </c>
      <c r="B4581" s="61" t="s">
        <v>509</v>
      </c>
    </row>
    <row r="4582" ht="15.75" customHeight="1">
      <c r="A4582" s="146">
        <v>326330.0</v>
      </c>
      <c r="B4582" s="61" t="s">
        <v>543</v>
      </c>
    </row>
    <row r="4583" ht="15.75" customHeight="1">
      <c r="A4583" s="146">
        <v>325855.0</v>
      </c>
      <c r="B4583" s="61" t="s">
        <v>543</v>
      </c>
    </row>
    <row r="4584" ht="15.75" customHeight="1">
      <c r="A4584" s="146">
        <v>326077.0</v>
      </c>
      <c r="B4584" s="61" t="s">
        <v>509</v>
      </c>
    </row>
    <row r="4585" ht="15.75" customHeight="1">
      <c r="A4585" s="146">
        <v>326055.0</v>
      </c>
      <c r="B4585" s="61" t="s">
        <v>509</v>
      </c>
    </row>
    <row r="4586" ht="15.75" customHeight="1">
      <c r="A4586" s="146">
        <v>326657.0</v>
      </c>
      <c r="B4586" s="61" t="s">
        <v>509</v>
      </c>
    </row>
    <row r="4587" ht="15.75" customHeight="1">
      <c r="A4587" s="146">
        <v>325972.0</v>
      </c>
      <c r="B4587" s="61" t="s">
        <v>509</v>
      </c>
    </row>
    <row r="4588" ht="15.75" customHeight="1">
      <c r="A4588" s="146">
        <v>326607.0</v>
      </c>
      <c r="B4588" s="61" t="s">
        <v>543</v>
      </c>
    </row>
    <row r="4589" ht="15.75" customHeight="1">
      <c r="A4589" s="146">
        <v>326258.0</v>
      </c>
      <c r="B4589" s="61" t="s">
        <v>509</v>
      </c>
    </row>
    <row r="4590" ht="15.75" customHeight="1">
      <c r="A4590" s="146">
        <v>326297.0</v>
      </c>
      <c r="B4590" s="61" t="s">
        <v>652</v>
      </c>
    </row>
    <row r="4591" ht="15.75" customHeight="1">
      <c r="A4591" s="146">
        <v>326444.0</v>
      </c>
      <c r="B4591" s="61" t="s">
        <v>509</v>
      </c>
    </row>
    <row r="4592" ht="15.75" customHeight="1">
      <c r="A4592" s="146">
        <v>326192.0</v>
      </c>
      <c r="B4592" s="61" t="s">
        <v>543</v>
      </c>
    </row>
    <row r="4593" ht="15.75" customHeight="1">
      <c r="A4593" s="146">
        <v>326481.0</v>
      </c>
      <c r="B4593" s="61" t="s">
        <v>509</v>
      </c>
    </row>
    <row r="4594" ht="15.75" customHeight="1">
      <c r="A4594" s="146">
        <v>326334.0</v>
      </c>
      <c r="B4594" s="61" t="s">
        <v>509</v>
      </c>
    </row>
    <row r="4595" ht="15.75" customHeight="1">
      <c r="A4595" s="146">
        <v>326492.0</v>
      </c>
      <c r="B4595" s="61" t="s">
        <v>509</v>
      </c>
    </row>
    <row r="4596" ht="15.75" customHeight="1">
      <c r="A4596" s="146">
        <v>326004.0</v>
      </c>
      <c r="B4596" s="61" t="s">
        <v>511</v>
      </c>
    </row>
    <row r="4597" ht="15.75" customHeight="1">
      <c r="A4597" s="146">
        <v>325857.0</v>
      </c>
      <c r="B4597" s="61" t="s">
        <v>509</v>
      </c>
    </row>
    <row r="4598" ht="15.75" customHeight="1">
      <c r="A4598" s="146">
        <v>325950.0</v>
      </c>
      <c r="B4598" s="61" t="s">
        <v>543</v>
      </c>
    </row>
    <row r="4599" ht="15.75" customHeight="1">
      <c r="A4599" s="146">
        <v>326610.0</v>
      </c>
      <c r="B4599" s="61" t="s">
        <v>509</v>
      </c>
    </row>
    <row r="4600" ht="15.75" customHeight="1">
      <c r="A4600" s="146">
        <v>326402.0</v>
      </c>
      <c r="B4600" s="61" t="s">
        <v>543</v>
      </c>
    </row>
    <row r="4601" ht="15.75" customHeight="1">
      <c r="A4601" s="146">
        <v>326681.0</v>
      </c>
      <c r="B4601" s="61" t="s">
        <v>509</v>
      </c>
    </row>
    <row r="4602" ht="15.75" customHeight="1">
      <c r="A4602" s="146">
        <v>326309.0</v>
      </c>
      <c r="B4602" s="61" t="s">
        <v>543</v>
      </c>
    </row>
    <row r="4603" ht="15.75" customHeight="1">
      <c r="A4603" s="146">
        <v>326673.0</v>
      </c>
      <c r="B4603" s="61" t="s">
        <v>509</v>
      </c>
    </row>
    <row r="4604" ht="15.75" customHeight="1">
      <c r="A4604" s="146">
        <v>326020.0</v>
      </c>
      <c r="B4604" s="61" t="s">
        <v>543</v>
      </c>
    </row>
    <row r="4605" ht="15.75" customHeight="1">
      <c r="A4605" s="146">
        <v>326440.0</v>
      </c>
      <c r="B4605" s="61" t="s">
        <v>509</v>
      </c>
    </row>
    <row r="4606" ht="15.75" customHeight="1">
      <c r="A4606" s="146">
        <v>326506.0</v>
      </c>
      <c r="B4606" s="61" t="s">
        <v>543</v>
      </c>
    </row>
    <row r="4607" ht="15.75" customHeight="1">
      <c r="A4607" s="146">
        <v>326269.0</v>
      </c>
      <c r="B4607" s="61" t="s">
        <v>543</v>
      </c>
    </row>
    <row r="4608" ht="15.75" customHeight="1">
      <c r="A4608" s="146">
        <v>326557.0</v>
      </c>
      <c r="B4608" s="61" t="s">
        <v>509</v>
      </c>
    </row>
    <row r="4609" ht="15.75" customHeight="1">
      <c r="A4609" s="146">
        <v>326971.0</v>
      </c>
      <c r="B4609" s="61" t="s">
        <v>652</v>
      </c>
    </row>
    <row r="4610" ht="15.75" customHeight="1">
      <c r="A4610" s="146">
        <v>326432.0</v>
      </c>
      <c r="B4610" s="61" t="s">
        <v>509</v>
      </c>
    </row>
    <row r="4611" ht="15.75" customHeight="1">
      <c r="A4611" s="146">
        <v>314571.0</v>
      </c>
      <c r="B4611" s="61" t="s">
        <v>509</v>
      </c>
    </row>
    <row r="4612" ht="15.75" customHeight="1">
      <c r="A4612" s="146">
        <v>326372.0</v>
      </c>
      <c r="B4612" s="61" t="s">
        <v>509</v>
      </c>
    </row>
    <row r="4613" ht="15.75" customHeight="1">
      <c r="A4613" s="146">
        <v>324381.0</v>
      </c>
      <c r="B4613" s="61" t="s">
        <v>509</v>
      </c>
    </row>
    <row r="4614" ht="15.75" customHeight="1">
      <c r="A4614" s="146">
        <v>322390.0</v>
      </c>
      <c r="B4614" s="61" t="s">
        <v>509</v>
      </c>
    </row>
    <row r="4615" ht="15.75" customHeight="1">
      <c r="A4615" s="146">
        <v>316862.0</v>
      </c>
      <c r="B4615" s="61" t="s">
        <v>543</v>
      </c>
    </row>
    <row r="4616" ht="15.75" customHeight="1">
      <c r="A4616" s="146">
        <v>325644.0</v>
      </c>
      <c r="B4616" s="61" t="s">
        <v>543</v>
      </c>
    </row>
    <row r="4617" ht="15.75" customHeight="1">
      <c r="A4617" s="146">
        <v>326468.0</v>
      </c>
      <c r="B4617" s="61" t="s">
        <v>509</v>
      </c>
    </row>
    <row r="4618" ht="15.75" customHeight="1">
      <c r="A4618" s="146">
        <v>326711.0</v>
      </c>
      <c r="B4618" s="61" t="s">
        <v>511</v>
      </c>
    </row>
    <row r="4619" ht="15.75" customHeight="1">
      <c r="A4619" s="146">
        <v>326645.0</v>
      </c>
      <c r="B4619" s="61" t="s">
        <v>652</v>
      </c>
    </row>
    <row r="4620" ht="15.75" customHeight="1">
      <c r="A4620" s="146">
        <v>326299.0</v>
      </c>
      <c r="B4620" s="61" t="s">
        <v>652</v>
      </c>
    </row>
    <row r="4621" ht="15.75" customHeight="1">
      <c r="A4621" s="146">
        <v>326688.0</v>
      </c>
      <c r="B4621" s="61" t="s">
        <v>509</v>
      </c>
    </row>
    <row r="4622" ht="15.75" customHeight="1">
      <c r="A4622" s="146">
        <v>326504.0</v>
      </c>
      <c r="B4622" s="61" t="s">
        <v>509</v>
      </c>
    </row>
    <row r="4623" ht="15.75" customHeight="1">
      <c r="A4623" s="146">
        <v>326067.0</v>
      </c>
      <c r="B4623" s="61" t="s">
        <v>509</v>
      </c>
    </row>
    <row r="4624" ht="15.75" customHeight="1">
      <c r="A4624" s="146">
        <v>326030.0</v>
      </c>
      <c r="B4624" s="61" t="s">
        <v>531</v>
      </c>
    </row>
    <row r="4625" ht="15.75" customHeight="1">
      <c r="A4625" s="146">
        <v>326676.0</v>
      </c>
      <c r="B4625" s="61" t="s">
        <v>509</v>
      </c>
    </row>
    <row r="4626" ht="15.75" customHeight="1">
      <c r="A4626" s="146">
        <v>326331.0</v>
      </c>
      <c r="B4626" s="61" t="s">
        <v>543</v>
      </c>
    </row>
    <row r="4627" ht="15.75" customHeight="1">
      <c r="A4627" s="146">
        <v>326353.0</v>
      </c>
      <c r="B4627" s="61" t="s">
        <v>509</v>
      </c>
    </row>
    <row r="4628" ht="15.75" customHeight="1">
      <c r="A4628" s="146">
        <v>326365.0</v>
      </c>
      <c r="B4628" s="61" t="s">
        <v>509</v>
      </c>
    </row>
    <row r="4629" ht="15.75" customHeight="1">
      <c r="A4629" s="146">
        <v>326058.0</v>
      </c>
      <c r="B4629" s="61" t="s">
        <v>509</v>
      </c>
    </row>
    <row r="4630" ht="15.75" customHeight="1">
      <c r="A4630" s="146">
        <v>326451.0</v>
      </c>
      <c r="B4630" s="61" t="s">
        <v>509</v>
      </c>
    </row>
    <row r="4631" ht="15.75" customHeight="1">
      <c r="A4631" s="146">
        <v>326564.0</v>
      </c>
      <c r="B4631" s="61" t="s">
        <v>543</v>
      </c>
    </row>
    <row r="4632" ht="15.75" customHeight="1">
      <c r="A4632" s="146">
        <v>325981.0</v>
      </c>
      <c r="B4632" s="61" t="s">
        <v>543</v>
      </c>
    </row>
    <row r="4633" ht="15.75" customHeight="1">
      <c r="A4633" s="146">
        <v>326296.0</v>
      </c>
      <c r="B4633" s="61" t="s">
        <v>509</v>
      </c>
    </row>
    <row r="4634" ht="15.75" customHeight="1">
      <c r="A4634" s="146">
        <v>326016.0</v>
      </c>
      <c r="B4634" s="61" t="s">
        <v>509</v>
      </c>
    </row>
    <row r="4635" ht="15.75" customHeight="1">
      <c r="A4635" s="146">
        <v>326075.0</v>
      </c>
      <c r="B4635" s="61" t="s">
        <v>509</v>
      </c>
    </row>
    <row r="4636" ht="15.75" customHeight="1">
      <c r="A4636" s="146">
        <v>326212.0</v>
      </c>
      <c r="B4636" s="61" t="s">
        <v>509</v>
      </c>
    </row>
    <row r="4637" ht="15.75" customHeight="1">
      <c r="A4637" s="146">
        <v>326662.0</v>
      </c>
      <c r="B4637" s="61" t="s">
        <v>509</v>
      </c>
    </row>
    <row r="4638" ht="15.75" customHeight="1">
      <c r="A4638" s="146">
        <v>326687.0</v>
      </c>
      <c r="B4638" s="61" t="s">
        <v>543</v>
      </c>
    </row>
    <row r="4639" ht="15.75" customHeight="1">
      <c r="A4639" s="146">
        <v>326071.0</v>
      </c>
      <c r="B4639" s="61" t="s">
        <v>509</v>
      </c>
    </row>
    <row r="4640" ht="15.75" customHeight="1">
      <c r="A4640" s="146">
        <v>325285.0</v>
      </c>
      <c r="B4640" s="61" t="s">
        <v>509</v>
      </c>
    </row>
    <row r="4641" ht="15.75" customHeight="1">
      <c r="A4641" s="146">
        <v>325893.0</v>
      </c>
      <c r="B4641" s="61" t="s">
        <v>509</v>
      </c>
    </row>
    <row r="4642" ht="15.75" customHeight="1">
      <c r="A4642" s="146">
        <v>326293.0</v>
      </c>
      <c r="B4642" s="61" t="s">
        <v>509</v>
      </c>
    </row>
    <row r="4643" ht="15.75" customHeight="1">
      <c r="A4643" s="146">
        <v>326369.0</v>
      </c>
      <c r="B4643" s="61" t="s">
        <v>509</v>
      </c>
    </row>
    <row r="4644" ht="15.75" customHeight="1">
      <c r="A4644" s="146">
        <v>325968.0</v>
      </c>
      <c r="B4644" s="61" t="s">
        <v>509</v>
      </c>
    </row>
    <row r="4645" ht="15.75" customHeight="1">
      <c r="A4645" s="146">
        <v>326124.0</v>
      </c>
      <c r="B4645" s="61" t="s">
        <v>543</v>
      </c>
    </row>
    <row r="4646" ht="15.75" customHeight="1">
      <c r="A4646" s="146">
        <v>326401.0</v>
      </c>
      <c r="B4646" s="61" t="s">
        <v>509</v>
      </c>
    </row>
    <row r="4647" ht="15.75" customHeight="1">
      <c r="A4647" s="146">
        <v>326044.0</v>
      </c>
      <c r="B4647" s="61" t="s">
        <v>652</v>
      </c>
    </row>
    <row r="4648" ht="15.75" customHeight="1">
      <c r="A4648" s="146">
        <v>325944.0</v>
      </c>
      <c r="B4648" s="61" t="s">
        <v>509</v>
      </c>
    </row>
    <row r="4649" ht="15.75" customHeight="1">
      <c r="A4649" s="146">
        <v>326217.0</v>
      </c>
      <c r="B4649" s="61" t="s">
        <v>509</v>
      </c>
    </row>
    <row r="4650" ht="15.75" customHeight="1">
      <c r="A4650" s="146">
        <v>326682.0</v>
      </c>
      <c r="B4650" s="61" t="s">
        <v>652</v>
      </c>
    </row>
    <row r="4651" ht="15.75" customHeight="1">
      <c r="A4651" s="146">
        <v>326638.0</v>
      </c>
      <c r="B4651" s="61" t="s">
        <v>509</v>
      </c>
    </row>
    <row r="4652" ht="15.75" customHeight="1">
      <c r="A4652" s="146">
        <v>326340.0</v>
      </c>
      <c r="B4652" s="61" t="s">
        <v>509</v>
      </c>
    </row>
    <row r="4653" ht="15.75" customHeight="1">
      <c r="A4653" s="146">
        <v>326445.0</v>
      </c>
      <c r="B4653" s="61" t="s">
        <v>509</v>
      </c>
    </row>
    <row r="4654" ht="15.75" customHeight="1">
      <c r="A4654" s="146">
        <v>326671.0</v>
      </c>
      <c r="B4654" s="61" t="s">
        <v>509</v>
      </c>
    </row>
    <row r="4655" ht="15.75" customHeight="1">
      <c r="A4655" s="146">
        <v>326323.0</v>
      </c>
      <c r="B4655" s="61" t="s">
        <v>509</v>
      </c>
    </row>
    <row r="4656" ht="15.75" customHeight="1">
      <c r="A4656" s="146">
        <v>325938.0</v>
      </c>
      <c r="B4656" s="61" t="s">
        <v>543</v>
      </c>
    </row>
    <row r="4657" ht="15.75" customHeight="1">
      <c r="A4657" s="146">
        <v>326354.0</v>
      </c>
      <c r="B4657" s="61" t="s">
        <v>511</v>
      </c>
    </row>
    <row r="4658" ht="15.75" customHeight="1">
      <c r="A4658" s="146">
        <v>326319.0</v>
      </c>
      <c r="B4658" s="61" t="s">
        <v>543</v>
      </c>
    </row>
    <row r="4659" ht="15.75" customHeight="1">
      <c r="A4659" s="146">
        <v>326193.0</v>
      </c>
      <c r="B4659" s="61" t="s">
        <v>509</v>
      </c>
    </row>
    <row r="4660" ht="15.75" customHeight="1">
      <c r="A4660" s="146">
        <v>326039.0</v>
      </c>
      <c r="B4660" s="61" t="s">
        <v>531</v>
      </c>
    </row>
    <row r="4661" ht="15.75" customHeight="1">
      <c r="A4661" s="146">
        <v>326509.0</v>
      </c>
      <c r="B4661" s="61" t="s">
        <v>509</v>
      </c>
    </row>
    <row r="4662" ht="15.75" customHeight="1">
      <c r="A4662" s="146">
        <v>326717.0</v>
      </c>
      <c r="B4662" s="61" t="s">
        <v>509</v>
      </c>
    </row>
    <row r="4663" ht="15.75" customHeight="1">
      <c r="A4663" s="146">
        <v>326052.0</v>
      </c>
      <c r="B4663" s="61" t="s">
        <v>652</v>
      </c>
    </row>
    <row r="4664" ht="15.75" customHeight="1">
      <c r="A4664" s="146">
        <v>326018.0</v>
      </c>
      <c r="B4664" s="61" t="s">
        <v>509</v>
      </c>
    </row>
    <row r="4665" ht="15.75" customHeight="1">
      <c r="A4665" s="146">
        <v>326328.0</v>
      </c>
      <c r="B4665" s="61" t="s">
        <v>509</v>
      </c>
    </row>
    <row r="4666" ht="15.75" customHeight="1">
      <c r="A4666" s="146">
        <v>326472.0</v>
      </c>
      <c r="B4666" s="61" t="s">
        <v>509</v>
      </c>
    </row>
    <row r="4667" ht="15.75" customHeight="1">
      <c r="A4667" s="146">
        <v>326165.0</v>
      </c>
      <c r="B4667" s="61" t="s">
        <v>509</v>
      </c>
    </row>
    <row r="4668" ht="15.75" customHeight="1">
      <c r="A4668" s="146">
        <v>326315.0</v>
      </c>
      <c r="B4668" s="61" t="s">
        <v>543</v>
      </c>
    </row>
    <row r="4669" ht="15.75" customHeight="1">
      <c r="A4669" s="146">
        <v>326350.0</v>
      </c>
      <c r="B4669" s="61" t="s">
        <v>509</v>
      </c>
    </row>
    <row r="4670" ht="15.75" customHeight="1">
      <c r="A4670" s="146">
        <v>326048.0</v>
      </c>
      <c r="B4670" s="61" t="s">
        <v>509</v>
      </c>
    </row>
    <row r="4671" ht="15.75" customHeight="1">
      <c r="A4671" s="146">
        <v>326512.0</v>
      </c>
      <c r="B4671" s="61" t="s">
        <v>543</v>
      </c>
    </row>
    <row r="4672" ht="15.75" customHeight="1">
      <c r="A4672" s="146">
        <v>326059.0</v>
      </c>
      <c r="B4672" s="61" t="s">
        <v>543</v>
      </c>
    </row>
    <row r="4673" ht="15.75" customHeight="1">
      <c r="A4673" s="146">
        <v>326677.0</v>
      </c>
      <c r="B4673" s="61" t="s">
        <v>509</v>
      </c>
    </row>
    <row r="4674" ht="15.75" customHeight="1">
      <c r="A4674" s="146">
        <v>326496.0</v>
      </c>
      <c r="B4674" s="61" t="s">
        <v>511</v>
      </c>
    </row>
    <row r="4675" ht="15.75" customHeight="1">
      <c r="A4675" s="146">
        <v>326570.0</v>
      </c>
      <c r="B4675" s="61" t="s">
        <v>509</v>
      </c>
    </row>
    <row r="4676" ht="15.75" customHeight="1">
      <c r="A4676" s="65" t="s">
        <v>1164</v>
      </c>
      <c r="B4676" s="61" t="s">
        <v>509</v>
      </c>
    </row>
    <row r="4677" ht="15.75" customHeight="1">
      <c r="A4677" s="65" t="s">
        <v>1165</v>
      </c>
      <c r="B4677" s="61" t="s">
        <v>511</v>
      </c>
    </row>
    <row r="4678" ht="15.75" customHeight="1">
      <c r="A4678" s="65" t="s">
        <v>1166</v>
      </c>
      <c r="B4678" s="61" t="s">
        <v>761</v>
      </c>
    </row>
    <row r="4679" ht="15.75" customHeight="1">
      <c r="A4679" s="65" t="s">
        <v>1167</v>
      </c>
      <c r="B4679" s="61" t="s">
        <v>511</v>
      </c>
    </row>
    <row r="4680" ht="15.75" customHeight="1">
      <c r="A4680" s="146">
        <v>326515.0</v>
      </c>
      <c r="B4680" s="61" t="s">
        <v>509</v>
      </c>
    </row>
    <row r="4681" ht="15.75" customHeight="1">
      <c r="A4681" s="65" t="s">
        <v>1168</v>
      </c>
      <c r="B4681" s="61" t="s">
        <v>761</v>
      </c>
    </row>
    <row r="4682" ht="15.75" customHeight="1">
      <c r="A4682" s="65" t="s">
        <v>1169</v>
      </c>
      <c r="B4682" s="61" t="s">
        <v>761</v>
      </c>
    </row>
    <row r="4683" ht="15.75" customHeight="1">
      <c r="A4683" s="65" t="s">
        <v>1170</v>
      </c>
      <c r="B4683" s="61" t="s">
        <v>511</v>
      </c>
    </row>
    <row r="4684" ht="15.75" customHeight="1">
      <c r="A4684" s="146">
        <v>326599.0</v>
      </c>
      <c r="B4684" s="61" t="s">
        <v>509</v>
      </c>
    </row>
    <row r="4685" ht="15.75" customHeight="1">
      <c r="A4685" s="65" t="s">
        <v>1171</v>
      </c>
      <c r="B4685" s="61" t="s">
        <v>509</v>
      </c>
    </row>
    <row r="4686" ht="15.75" customHeight="1">
      <c r="A4686" s="65" t="s">
        <v>1172</v>
      </c>
      <c r="B4686" s="61" t="s">
        <v>761</v>
      </c>
    </row>
    <row r="4687" ht="15.75" customHeight="1">
      <c r="A4687" s="146">
        <v>326665.0</v>
      </c>
      <c r="B4687" s="61" t="s">
        <v>509</v>
      </c>
    </row>
    <row r="4688" ht="15.75" customHeight="1">
      <c r="A4688" s="65" t="s">
        <v>1173</v>
      </c>
      <c r="B4688" s="61" t="s">
        <v>761</v>
      </c>
    </row>
    <row r="4689" ht="15.75" customHeight="1">
      <c r="A4689" s="146">
        <v>326675.0</v>
      </c>
      <c r="B4689" s="61" t="s">
        <v>652</v>
      </c>
    </row>
    <row r="4690" ht="15.75" customHeight="1">
      <c r="A4690" s="65" t="s">
        <v>1174</v>
      </c>
      <c r="B4690" s="61" t="s">
        <v>761</v>
      </c>
    </row>
    <row r="4691" ht="15.75" customHeight="1">
      <c r="A4691" s="65" t="s">
        <v>1175</v>
      </c>
      <c r="B4691" s="61" t="s">
        <v>761</v>
      </c>
    </row>
    <row r="4692" ht="15.75" customHeight="1">
      <c r="A4692" s="146">
        <v>326699.0</v>
      </c>
      <c r="B4692" s="61" t="s">
        <v>509</v>
      </c>
    </row>
    <row r="4693" ht="15.75" customHeight="1">
      <c r="A4693" s="65" t="s">
        <v>1176</v>
      </c>
      <c r="B4693" s="61" t="s">
        <v>509</v>
      </c>
    </row>
    <row r="4694" ht="15.75" customHeight="1">
      <c r="A4694" s="146">
        <v>325789.0</v>
      </c>
      <c r="B4694" s="61" t="s">
        <v>543</v>
      </c>
    </row>
    <row r="4695" ht="15.75" customHeight="1">
      <c r="A4695" s="65" t="s">
        <v>1177</v>
      </c>
      <c r="B4695" s="61" t="s">
        <v>761</v>
      </c>
    </row>
    <row r="4696" ht="15.75" customHeight="1">
      <c r="A4696" s="65" t="s">
        <v>1178</v>
      </c>
      <c r="B4696" s="61" t="s">
        <v>761</v>
      </c>
    </row>
    <row r="4697" ht="15.75" customHeight="1">
      <c r="A4697" s="65" t="s">
        <v>1179</v>
      </c>
      <c r="B4697" s="61" t="s">
        <v>761</v>
      </c>
    </row>
    <row r="4698" ht="15.75" customHeight="1">
      <c r="A4698" s="65" t="s">
        <v>1180</v>
      </c>
      <c r="B4698" s="61" t="s">
        <v>511</v>
      </c>
    </row>
    <row r="4699" ht="15.75" customHeight="1">
      <c r="A4699" s="146">
        <v>326713.0</v>
      </c>
      <c r="B4699" s="61" t="s">
        <v>509</v>
      </c>
    </row>
    <row r="4700" ht="15.75" customHeight="1">
      <c r="A4700" s="65" t="s">
        <v>1181</v>
      </c>
      <c r="B4700" s="61" t="s">
        <v>509</v>
      </c>
    </row>
    <row r="4701" ht="15.75" customHeight="1">
      <c r="A4701" s="65" t="s">
        <v>1182</v>
      </c>
      <c r="B4701" s="61" t="s">
        <v>509</v>
      </c>
    </row>
    <row r="4702" ht="15.75" customHeight="1">
      <c r="A4702" s="65" t="s">
        <v>1183</v>
      </c>
      <c r="B4702" s="61" t="s">
        <v>511</v>
      </c>
    </row>
    <row r="4703" ht="15.75" customHeight="1">
      <c r="A4703" s="65" t="s">
        <v>1184</v>
      </c>
      <c r="B4703" s="61" t="s">
        <v>509</v>
      </c>
    </row>
    <row r="4704" ht="15.75" customHeight="1">
      <c r="A4704" s="65" t="s">
        <v>1185</v>
      </c>
      <c r="B4704" s="61" t="s">
        <v>509</v>
      </c>
    </row>
    <row r="4705" ht="15.75" customHeight="1">
      <c r="A4705" s="65" t="s">
        <v>1186</v>
      </c>
      <c r="B4705" s="61" t="s">
        <v>511</v>
      </c>
    </row>
    <row r="4706" ht="15.75" customHeight="1">
      <c r="A4706" s="65" t="s">
        <v>1187</v>
      </c>
      <c r="B4706" s="61" t="s">
        <v>511</v>
      </c>
    </row>
    <row r="4707" ht="15.75" customHeight="1">
      <c r="A4707" s="65" t="s">
        <v>1188</v>
      </c>
      <c r="B4707" s="61" t="s">
        <v>511</v>
      </c>
    </row>
    <row r="4708" ht="15.75" customHeight="1">
      <c r="A4708" s="146">
        <v>326716.0</v>
      </c>
      <c r="B4708" s="61" t="s">
        <v>509</v>
      </c>
    </row>
    <row r="4709" ht="15.75" customHeight="1">
      <c r="A4709" s="65" t="s">
        <v>1189</v>
      </c>
      <c r="B4709" s="61" t="s">
        <v>761</v>
      </c>
    </row>
    <row r="4710" ht="15.75" customHeight="1">
      <c r="A4710" s="65" t="s">
        <v>1190</v>
      </c>
      <c r="B4710" s="61" t="s">
        <v>761</v>
      </c>
    </row>
    <row r="4711" ht="15.75" customHeight="1">
      <c r="A4711" s="65" t="s">
        <v>1191</v>
      </c>
      <c r="B4711" s="61" t="s">
        <v>511</v>
      </c>
    </row>
    <row r="4712" ht="15.75" customHeight="1">
      <c r="A4712" s="146">
        <v>326718.0</v>
      </c>
      <c r="B4712" s="61" t="s">
        <v>509</v>
      </c>
    </row>
    <row r="4713" ht="15.75" customHeight="1">
      <c r="A4713" s="65" t="s">
        <v>1192</v>
      </c>
      <c r="B4713" s="61" t="s">
        <v>761</v>
      </c>
    </row>
    <row r="4714" ht="15.75" customHeight="1">
      <c r="A4714" s="65" t="s">
        <v>1193</v>
      </c>
      <c r="B4714" s="61" t="s">
        <v>511</v>
      </c>
    </row>
    <row r="4715" ht="15.75" customHeight="1">
      <c r="A4715" s="65" t="s">
        <v>1194</v>
      </c>
      <c r="B4715" s="61" t="s">
        <v>511</v>
      </c>
    </row>
    <row r="4716" ht="15.75" customHeight="1">
      <c r="A4716" s="146">
        <v>238893.0</v>
      </c>
      <c r="B4716" s="61" t="s">
        <v>509</v>
      </c>
    </row>
    <row r="4717" ht="15.75" customHeight="1">
      <c r="A4717" s="146">
        <v>326739.0</v>
      </c>
      <c r="B4717" s="61" t="s">
        <v>509</v>
      </c>
    </row>
    <row r="4718" ht="15.75" customHeight="1">
      <c r="A4718" s="146">
        <v>200919.0</v>
      </c>
      <c r="B4718" s="61" t="s">
        <v>509</v>
      </c>
    </row>
    <row r="4719" ht="15.75" customHeight="1">
      <c r="A4719" s="146">
        <v>326755.0</v>
      </c>
      <c r="B4719" s="61" t="s">
        <v>509</v>
      </c>
    </row>
    <row r="4720" ht="15.75" customHeight="1">
      <c r="A4720" s="146">
        <v>326764.0</v>
      </c>
      <c r="B4720" s="61" t="s">
        <v>509</v>
      </c>
    </row>
    <row r="4721" ht="15.75" customHeight="1">
      <c r="A4721" s="65" t="s">
        <v>1195</v>
      </c>
      <c r="B4721" s="61" t="s">
        <v>511</v>
      </c>
    </row>
    <row r="4722" ht="15.75" customHeight="1">
      <c r="A4722" s="65" t="s">
        <v>1196</v>
      </c>
      <c r="B4722" s="61" t="s">
        <v>511</v>
      </c>
    </row>
    <row r="4723" ht="15.75" customHeight="1">
      <c r="A4723" s="146">
        <v>326767.0</v>
      </c>
      <c r="B4723" s="61" t="s">
        <v>652</v>
      </c>
    </row>
    <row r="4724" ht="15.75" customHeight="1">
      <c r="A4724" s="65" t="s">
        <v>1197</v>
      </c>
      <c r="B4724" s="61" t="s">
        <v>761</v>
      </c>
    </row>
    <row r="4725" ht="15.75" customHeight="1">
      <c r="A4725" s="65" t="s">
        <v>1198</v>
      </c>
      <c r="B4725" s="61" t="s">
        <v>511</v>
      </c>
    </row>
    <row r="4726" ht="15.75" customHeight="1">
      <c r="A4726" s="146">
        <v>326770.0</v>
      </c>
      <c r="B4726" s="61" t="s">
        <v>509</v>
      </c>
    </row>
    <row r="4727" ht="15.75" customHeight="1">
      <c r="A4727" s="146">
        <v>328222.0</v>
      </c>
      <c r="B4727" s="61" t="s">
        <v>509</v>
      </c>
    </row>
    <row r="4728" ht="15.75" customHeight="1">
      <c r="A4728" s="146">
        <v>325533.0</v>
      </c>
      <c r="B4728" s="61" t="s">
        <v>509</v>
      </c>
    </row>
    <row r="4729" ht="15.75" customHeight="1">
      <c r="A4729" s="146">
        <v>2.4092019E7</v>
      </c>
      <c r="B4729" s="61" t="s">
        <v>509</v>
      </c>
    </row>
    <row r="4730" ht="15.75" customHeight="1">
      <c r="A4730" s="65" t="s">
        <v>1199</v>
      </c>
      <c r="B4730" s="61" t="s">
        <v>761</v>
      </c>
    </row>
    <row r="4731" ht="15.75" customHeight="1">
      <c r="A4731" s="65" t="s">
        <v>1200</v>
      </c>
      <c r="B4731" s="61" t="s">
        <v>761</v>
      </c>
    </row>
    <row r="4732" ht="15.75" customHeight="1">
      <c r="A4732" s="146">
        <v>326784.0</v>
      </c>
      <c r="B4732" s="61" t="s">
        <v>509</v>
      </c>
    </row>
    <row r="4733" ht="15.75" customHeight="1">
      <c r="A4733" s="65" t="s">
        <v>1201</v>
      </c>
      <c r="B4733" s="61" t="s">
        <v>509</v>
      </c>
    </row>
    <row r="4734" ht="15.75" customHeight="1">
      <c r="A4734" s="65" t="s">
        <v>1202</v>
      </c>
      <c r="B4734" s="61" t="s">
        <v>509</v>
      </c>
    </row>
    <row r="4735" ht="15.75" customHeight="1">
      <c r="A4735" s="65" t="s">
        <v>1203</v>
      </c>
      <c r="B4735" s="61" t="s">
        <v>509</v>
      </c>
    </row>
    <row r="4736" ht="15.75" customHeight="1">
      <c r="A4736" s="65" t="s">
        <v>1204</v>
      </c>
      <c r="B4736" s="61" t="s">
        <v>761</v>
      </c>
    </row>
    <row r="4737" ht="15.75" customHeight="1">
      <c r="A4737" s="65" t="s">
        <v>1205</v>
      </c>
      <c r="B4737" s="61" t="s">
        <v>761</v>
      </c>
    </row>
    <row r="4738" ht="15.75" customHeight="1">
      <c r="A4738" s="65" t="s">
        <v>1206</v>
      </c>
      <c r="B4738" s="61" t="s">
        <v>761</v>
      </c>
    </row>
    <row r="4739" ht="15.75" customHeight="1">
      <c r="A4739" s="146">
        <v>326785.0</v>
      </c>
      <c r="B4739" s="61" t="s">
        <v>652</v>
      </c>
    </row>
    <row r="4740" ht="15.75" customHeight="1">
      <c r="A4740" s="65" t="s">
        <v>1207</v>
      </c>
      <c r="B4740" s="61" t="s">
        <v>511</v>
      </c>
    </row>
    <row r="4741" ht="15.75" customHeight="1">
      <c r="A4741" s="65" t="s">
        <v>1208</v>
      </c>
      <c r="B4741" s="61" t="s">
        <v>509</v>
      </c>
    </row>
    <row r="4742" ht="15.75" customHeight="1">
      <c r="A4742" s="65" t="s">
        <v>1209</v>
      </c>
      <c r="B4742" s="61" t="s">
        <v>509</v>
      </c>
    </row>
    <row r="4743" ht="15.75" customHeight="1">
      <c r="A4743" s="146">
        <v>326788.0</v>
      </c>
      <c r="B4743" s="61" t="s">
        <v>509</v>
      </c>
    </row>
    <row r="4744" ht="15.75" customHeight="1">
      <c r="A4744" s="146">
        <v>326793.0</v>
      </c>
      <c r="B4744" s="61" t="s">
        <v>509</v>
      </c>
    </row>
    <row r="4745" ht="15.75" customHeight="1">
      <c r="A4745" s="146">
        <v>326798.0</v>
      </c>
      <c r="B4745" s="61" t="s">
        <v>509</v>
      </c>
    </row>
    <row r="4746" ht="15.75" customHeight="1">
      <c r="A4746" s="146">
        <v>326805.0</v>
      </c>
      <c r="B4746" s="61" t="s">
        <v>509</v>
      </c>
    </row>
    <row r="4747" ht="15.75" customHeight="1">
      <c r="A4747" s="65" t="s">
        <v>1210</v>
      </c>
      <c r="B4747" s="61" t="s">
        <v>509</v>
      </c>
    </row>
    <row r="4748" ht="15.75" customHeight="1">
      <c r="A4748" s="65" t="s">
        <v>1211</v>
      </c>
      <c r="B4748" s="61" t="s">
        <v>509</v>
      </c>
    </row>
    <row r="4749" ht="15.75" customHeight="1">
      <c r="A4749" s="146">
        <v>326814.0</v>
      </c>
      <c r="B4749" s="61" t="s">
        <v>509</v>
      </c>
    </row>
    <row r="4750" ht="15.75" customHeight="1">
      <c r="A4750" s="65" t="s">
        <v>1212</v>
      </c>
      <c r="B4750" s="61" t="s">
        <v>511</v>
      </c>
    </row>
    <row r="4751" ht="15.75" customHeight="1">
      <c r="A4751" s="65" t="s">
        <v>1213</v>
      </c>
      <c r="B4751" s="61" t="s">
        <v>509</v>
      </c>
    </row>
    <row r="4752" ht="15.75" customHeight="1">
      <c r="A4752" s="65" t="s">
        <v>1214</v>
      </c>
      <c r="B4752" s="61" t="s">
        <v>509</v>
      </c>
    </row>
    <row r="4753" ht="15.75" customHeight="1">
      <c r="A4753" s="65" t="s">
        <v>1215</v>
      </c>
      <c r="B4753" s="61" t="s">
        <v>509</v>
      </c>
    </row>
    <row r="4754" ht="15.75" customHeight="1">
      <c r="A4754" s="65" t="s">
        <v>1216</v>
      </c>
      <c r="B4754" s="61" t="s">
        <v>511</v>
      </c>
    </row>
    <row r="4755" ht="15.75" customHeight="1">
      <c r="A4755" s="65" t="s">
        <v>1217</v>
      </c>
      <c r="B4755" s="61" t="s">
        <v>511</v>
      </c>
    </row>
    <row r="4756" ht="15.75" customHeight="1">
      <c r="A4756" s="146">
        <v>326816.0</v>
      </c>
      <c r="B4756" s="61" t="s">
        <v>652</v>
      </c>
    </row>
    <row r="4757" ht="15.75" customHeight="1">
      <c r="A4757" s="65" t="s">
        <v>1218</v>
      </c>
      <c r="B4757" s="61" t="s">
        <v>509</v>
      </c>
    </row>
    <row r="4758" ht="15.75" customHeight="1">
      <c r="A4758" s="65" t="s">
        <v>1219</v>
      </c>
      <c r="B4758" s="61" t="s">
        <v>509</v>
      </c>
    </row>
    <row r="4759" ht="15.75" customHeight="1">
      <c r="A4759" s="65" t="s">
        <v>1220</v>
      </c>
      <c r="B4759" s="61" t="s">
        <v>509</v>
      </c>
    </row>
    <row r="4760" ht="15.75" customHeight="1">
      <c r="A4760" s="65" t="s">
        <v>1221</v>
      </c>
      <c r="B4760" s="61" t="s">
        <v>509</v>
      </c>
    </row>
    <row r="4761" ht="15.75" customHeight="1">
      <c r="A4761" s="65" t="s">
        <v>1222</v>
      </c>
      <c r="B4761" s="61" t="s">
        <v>509</v>
      </c>
    </row>
    <row r="4762" ht="15.75" customHeight="1">
      <c r="A4762" s="65" t="s">
        <v>1223</v>
      </c>
      <c r="B4762" s="61" t="s">
        <v>509</v>
      </c>
    </row>
    <row r="4763" ht="15.75" customHeight="1">
      <c r="A4763" s="65" t="s">
        <v>1224</v>
      </c>
      <c r="B4763" s="61" t="s">
        <v>509</v>
      </c>
    </row>
    <row r="4764" ht="15.75" customHeight="1">
      <c r="A4764" s="65" t="s">
        <v>1225</v>
      </c>
      <c r="B4764" s="61" t="s">
        <v>509</v>
      </c>
    </row>
    <row r="4765" ht="15.75" customHeight="1">
      <c r="A4765" s="65" t="s">
        <v>1226</v>
      </c>
      <c r="B4765" s="61" t="s">
        <v>509</v>
      </c>
    </row>
    <row r="4766" ht="15.75" customHeight="1">
      <c r="A4766" s="65" t="s">
        <v>1227</v>
      </c>
      <c r="B4766" s="61" t="s">
        <v>509</v>
      </c>
    </row>
    <row r="4767" ht="15.75" customHeight="1">
      <c r="A4767" s="65" t="s">
        <v>1228</v>
      </c>
      <c r="B4767" s="61" t="s">
        <v>509</v>
      </c>
    </row>
    <row r="4768" ht="15.75" customHeight="1">
      <c r="A4768" s="146">
        <v>326823.0</v>
      </c>
      <c r="B4768" s="61" t="s">
        <v>509</v>
      </c>
    </row>
    <row r="4769" ht="15.75" customHeight="1">
      <c r="A4769" s="65" t="s">
        <v>1229</v>
      </c>
      <c r="B4769" s="61" t="s">
        <v>509</v>
      </c>
    </row>
    <row r="4770" ht="15.75" customHeight="1">
      <c r="A4770" s="65" t="s">
        <v>1230</v>
      </c>
      <c r="B4770" s="61" t="s">
        <v>511</v>
      </c>
    </row>
    <row r="4771" ht="15.75" customHeight="1">
      <c r="A4771" s="65" t="s">
        <v>1231</v>
      </c>
      <c r="B4771" s="61" t="s">
        <v>511</v>
      </c>
    </row>
    <row r="4772" ht="15.75" customHeight="1">
      <c r="A4772" s="65" t="s">
        <v>1232</v>
      </c>
      <c r="B4772" s="61" t="s">
        <v>511</v>
      </c>
    </row>
    <row r="4773" ht="15.75" customHeight="1">
      <c r="A4773" s="146">
        <v>321090.0</v>
      </c>
      <c r="B4773" s="61" t="s">
        <v>509</v>
      </c>
    </row>
    <row r="4774" ht="15.75" customHeight="1">
      <c r="A4774" s="146">
        <v>326826.0</v>
      </c>
      <c r="B4774" s="61" t="s">
        <v>509</v>
      </c>
    </row>
    <row r="4775" ht="15.75" customHeight="1">
      <c r="A4775" s="146">
        <v>328876.0</v>
      </c>
      <c r="B4775" s="61" t="s">
        <v>509</v>
      </c>
    </row>
    <row r="4776" ht="15.75" customHeight="1">
      <c r="A4776" s="146">
        <v>326856.0</v>
      </c>
      <c r="B4776" s="61" t="s">
        <v>509</v>
      </c>
    </row>
    <row r="4777" ht="15.75" customHeight="1">
      <c r="A4777" s="146">
        <v>326866.0</v>
      </c>
      <c r="B4777" s="61" t="s">
        <v>509</v>
      </c>
    </row>
    <row r="4778" ht="15.75" customHeight="1">
      <c r="A4778" s="146">
        <v>325887.0</v>
      </c>
      <c r="B4778" s="61" t="s">
        <v>509</v>
      </c>
    </row>
    <row r="4779" ht="15.75" customHeight="1">
      <c r="A4779" s="65" t="s">
        <v>1233</v>
      </c>
      <c r="B4779" s="61" t="s">
        <v>509</v>
      </c>
    </row>
    <row r="4780" ht="15.75" customHeight="1">
      <c r="A4780" s="65" t="s">
        <v>1234</v>
      </c>
      <c r="B4780" s="61" t="s">
        <v>509</v>
      </c>
    </row>
    <row r="4781" ht="15.75" customHeight="1">
      <c r="A4781" s="65" t="s">
        <v>1235</v>
      </c>
      <c r="B4781" s="61" t="s">
        <v>761</v>
      </c>
    </row>
    <row r="4782" ht="15.75" customHeight="1">
      <c r="A4782" s="65" t="s">
        <v>1236</v>
      </c>
      <c r="B4782" s="61" t="s">
        <v>761</v>
      </c>
    </row>
    <row r="4783" ht="15.75" customHeight="1">
      <c r="A4783" s="65" t="s">
        <v>1237</v>
      </c>
      <c r="B4783" s="61" t="s">
        <v>511</v>
      </c>
    </row>
    <row r="4784" ht="15.75" customHeight="1">
      <c r="A4784" s="146">
        <v>326871.0</v>
      </c>
      <c r="B4784" s="61" t="s">
        <v>652</v>
      </c>
    </row>
    <row r="4785" ht="15.75" customHeight="1">
      <c r="A4785" s="65" t="s">
        <v>1238</v>
      </c>
      <c r="B4785" s="61" t="s">
        <v>509</v>
      </c>
    </row>
    <row r="4786" ht="15.75" customHeight="1">
      <c r="A4786" s="65" t="s">
        <v>1239</v>
      </c>
      <c r="B4786" s="61" t="s">
        <v>509</v>
      </c>
    </row>
    <row r="4787" ht="15.75" customHeight="1">
      <c r="A4787" s="65" t="s">
        <v>1240</v>
      </c>
      <c r="B4787" s="61" t="s">
        <v>511</v>
      </c>
    </row>
    <row r="4788" ht="15.75" customHeight="1">
      <c r="A4788" s="65" t="s">
        <v>1241</v>
      </c>
      <c r="B4788" s="61" t="s">
        <v>511</v>
      </c>
    </row>
    <row r="4789" ht="15.75" customHeight="1">
      <c r="A4789" s="146">
        <v>326877.0</v>
      </c>
      <c r="B4789" s="61" t="s">
        <v>509</v>
      </c>
    </row>
    <row r="4790" ht="15.75" customHeight="1">
      <c r="A4790" s="65" t="s">
        <v>1242</v>
      </c>
      <c r="B4790" s="61" t="s">
        <v>509</v>
      </c>
    </row>
    <row r="4791" ht="15.75" customHeight="1">
      <c r="A4791" s="65" t="s">
        <v>1243</v>
      </c>
      <c r="B4791" s="61" t="s">
        <v>509</v>
      </c>
    </row>
    <row r="4792" ht="15.75" customHeight="1">
      <c r="A4792" s="65" t="s">
        <v>1244</v>
      </c>
      <c r="B4792" s="61" t="s">
        <v>509</v>
      </c>
    </row>
    <row r="4793" ht="15.75" customHeight="1">
      <c r="A4793" s="65" t="s">
        <v>1245</v>
      </c>
      <c r="B4793" s="61" t="s">
        <v>509</v>
      </c>
    </row>
    <row r="4794" ht="15.75" customHeight="1">
      <c r="A4794" s="65" t="s">
        <v>1246</v>
      </c>
      <c r="B4794" s="61" t="s">
        <v>509</v>
      </c>
    </row>
    <row r="4795" ht="15.75" customHeight="1">
      <c r="A4795" s="65" t="s">
        <v>1247</v>
      </c>
      <c r="B4795" s="61" t="s">
        <v>509</v>
      </c>
    </row>
    <row r="4796" ht="15.75" customHeight="1">
      <c r="A4796" s="65" t="s">
        <v>1248</v>
      </c>
      <c r="B4796" s="61" t="s">
        <v>509</v>
      </c>
    </row>
    <row r="4797" ht="15.75" customHeight="1">
      <c r="A4797" s="65" t="s">
        <v>1249</v>
      </c>
      <c r="B4797" s="61" t="s">
        <v>509</v>
      </c>
    </row>
    <row r="4798" ht="15.75" customHeight="1">
      <c r="A4798" s="146">
        <v>326879.0</v>
      </c>
      <c r="B4798" s="61" t="s">
        <v>509</v>
      </c>
    </row>
    <row r="4799" ht="15.75" customHeight="1">
      <c r="A4799" s="65" t="s">
        <v>1250</v>
      </c>
      <c r="B4799" s="61" t="s">
        <v>509</v>
      </c>
    </row>
    <row r="4800" ht="15.75" customHeight="1">
      <c r="A4800" s="65" t="s">
        <v>1251</v>
      </c>
      <c r="B4800" s="61" t="s">
        <v>509</v>
      </c>
    </row>
    <row r="4801" ht="15.75" customHeight="1">
      <c r="A4801" s="65" t="s">
        <v>1252</v>
      </c>
      <c r="B4801" s="61" t="s">
        <v>509</v>
      </c>
    </row>
    <row r="4802" ht="15.75" customHeight="1">
      <c r="A4802" s="65" t="s">
        <v>1253</v>
      </c>
      <c r="B4802" s="61" t="s">
        <v>509</v>
      </c>
    </row>
    <row r="4803" ht="15.75" customHeight="1">
      <c r="A4803" s="146">
        <v>326882.0</v>
      </c>
      <c r="B4803" s="61" t="s">
        <v>509</v>
      </c>
    </row>
    <row r="4804" ht="15.75" customHeight="1">
      <c r="A4804" s="65" t="s">
        <v>1254</v>
      </c>
      <c r="B4804" s="61" t="s">
        <v>509</v>
      </c>
    </row>
    <row r="4805" ht="15.75" customHeight="1">
      <c r="A4805" s="65" t="s">
        <v>1255</v>
      </c>
      <c r="B4805" s="61" t="s">
        <v>509</v>
      </c>
    </row>
    <row r="4806" ht="15.75" customHeight="1">
      <c r="A4806" s="65" t="s">
        <v>1256</v>
      </c>
      <c r="B4806" s="61" t="s">
        <v>509</v>
      </c>
    </row>
    <row r="4807" ht="15.75" customHeight="1">
      <c r="A4807" s="146">
        <v>324010.0</v>
      </c>
      <c r="B4807" s="61" t="s">
        <v>509</v>
      </c>
    </row>
    <row r="4808" ht="15.75" customHeight="1">
      <c r="A4808" s="65" t="s">
        <v>1257</v>
      </c>
      <c r="B4808" s="61" t="s">
        <v>509</v>
      </c>
    </row>
    <row r="4809" ht="15.75" customHeight="1">
      <c r="A4809" s="65" t="s">
        <v>1258</v>
      </c>
      <c r="B4809" s="61" t="s">
        <v>509</v>
      </c>
    </row>
    <row r="4810" ht="15.75" customHeight="1">
      <c r="A4810" s="65" t="s">
        <v>1259</v>
      </c>
      <c r="B4810" s="61" t="s">
        <v>509</v>
      </c>
    </row>
    <row r="4811" ht="15.75" customHeight="1">
      <c r="A4811" s="146">
        <v>326897.0</v>
      </c>
      <c r="B4811" s="61" t="s">
        <v>509</v>
      </c>
    </row>
    <row r="4812" ht="15.75" customHeight="1">
      <c r="A4812" s="146">
        <v>326898.0</v>
      </c>
      <c r="B4812" s="61" t="s">
        <v>509</v>
      </c>
    </row>
    <row r="4813" ht="15.75" customHeight="1">
      <c r="A4813" s="146">
        <v>328493.0</v>
      </c>
      <c r="B4813" s="61" t="s">
        <v>509</v>
      </c>
    </row>
    <row r="4814" ht="15.75" customHeight="1">
      <c r="A4814" s="146">
        <v>328506.0</v>
      </c>
      <c r="B4814" s="61" t="s">
        <v>509</v>
      </c>
    </row>
    <row r="4815" ht="15.75" customHeight="1">
      <c r="A4815" s="146">
        <v>326904.0</v>
      </c>
      <c r="B4815" s="61" t="s">
        <v>509</v>
      </c>
    </row>
    <row r="4816" ht="15.75" customHeight="1">
      <c r="A4816" s="146">
        <v>326907.0</v>
      </c>
      <c r="B4816" s="61" t="s">
        <v>509</v>
      </c>
    </row>
    <row r="4817" ht="15.75" customHeight="1">
      <c r="A4817" s="146">
        <v>326916.0</v>
      </c>
      <c r="B4817" s="61" t="s">
        <v>509</v>
      </c>
    </row>
    <row r="4818" ht="15.75" customHeight="1">
      <c r="A4818" s="146">
        <v>326937.0</v>
      </c>
      <c r="B4818" s="61" t="s">
        <v>509</v>
      </c>
    </row>
    <row r="4819" ht="15.75" customHeight="1">
      <c r="A4819" s="146">
        <v>326953.0</v>
      </c>
      <c r="B4819" s="61" t="s">
        <v>509</v>
      </c>
    </row>
    <row r="4820" ht="15.75" customHeight="1">
      <c r="A4820" s="146">
        <v>326963.0</v>
      </c>
      <c r="B4820" s="61" t="s">
        <v>509</v>
      </c>
    </row>
    <row r="4821" ht="15.75" customHeight="1">
      <c r="A4821" s="146">
        <v>326969.0</v>
      </c>
      <c r="B4821" s="61" t="s">
        <v>652</v>
      </c>
    </row>
    <row r="4822" ht="15.75" customHeight="1">
      <c r="A4822" s="146">
        <v>326974.0</v>
      </c>
      <c r="B4822" s="61" t="s">
        <v>509</v>
      </c>
    </row>
    <row r="4823" ht="15.75" customHeight="1">
      <c r="A4823" s="146">
        <v>326976.0</v>
      </c>
      <c r="B4823" s="61" t="s">
        <v>652</v>
      </c>
    </row>
    <row r="4824" ht="15.75" customHeight="1">
      <c r="A4824" s="146">
        <v>326978.0</v>
      </c>
      <c r="B4824" s="61" t="s">
        <v>652</v>
      </c>
    </row>
    <row r="4825" ht="15.75" customHeight="1">
      <c r="A4825" s="146">
        <v>316851.0</v>
      </c>
      <c r="B4825" s="61" t="s">
        <v>509</v>
      </c>
    </row>
    <row r="4826" ht="15.75" customHeight="1">
      <c r="A4826" s="146">
        <v>319889.0</v>
      </c>
      <c r="B4826" s="61" t="s">
        <v>509</v>
      </c>
    </row>
    <row r="4827" ht="15.75" customHeight="1">
      <c r="A4827" s="146">
        <v>319890.0</v>
      </c>
      <c r="B4827" s="61" t="s">
        <v>509</v>
      </c>
    </row>
    <row r="4828" ht="15.75" customHeight="1">
      <c r="A4828" s="146">
        <v>320014.0</v>
      </c>
      <c r="B4828" s="61" t="s">
        <v>509</v>
      </c>
    </row>
    <row r="4829" ht="15.75" customHeight="1">
      <c r="A4829" s="146">
        <v>321196.0</v>
      </c>
      <c r="B4829" s="61" t="s">
        <v>511</v>
      </c>
    </row>
    <row r="4830" ht="15.75" customHeight="1">
      <c r="A4830" s="146">
        <v>321197.0</v>
      </c>
      <c r="B4830" s="61" t="s">
        <v>652</v>
      </c>
    </row>
    <row r="4831" ht="15.75" customHeight="1">
      <c r="A4831" s="146">
        <v>321188.0</v>
      </c>
      <c r="B4831" s="61" t="s">
        <v>509</v>
      </c>
    </row>
    <row r="4832" ht="15.75" customHeight="1">
      <c r="A4832" s="146">
        <v>321189.0</v>
      </c>
      <c r="B4832" s="61" t="s">
        <v>509</v>
      </c>
    </row>
    <row r="4833" ht="15.75" customHeight="1">
      <c r="A4833" s="146">
        <v>321190.0</v>
      </c>
      <c r="B4833" s="61" t="s">
        <v>509</v>
      </c>
    </row>
    <row r="4834" ht="15.75" customHeight="1">
      <c r="A4834" s="146">
        <v>321191.0</v>
      </c>
      <c r="B4834" s="61" t="s">
        <v>509</v>
      </c>
    </row>
    <row r="4835" ht="15.75" customHeight="1">
      <c r="A4835" s="146">
        <v>321202.0</v>
      </c>
      <c r="B4835" s="61" t="s">
        <v>509</v>
      </c>
    </row>
    <row r="4836" ht="15.75" customHeight="1">
      <c r="A4836" s="146">
        <v>325563.0</v>
      </c>
      <c r="B4836" s="61" t="s">
        <v>509</v>
      </c>
    </row>
    <row r="4837" ht="15.75" customHeight="1">
      <c r="A4837" s="146">
        <v>325572.0</v>
      </c>
      <c r="B4837" s="61" t="s">
        <v>509</v>
      </c>
    </row>
    <row r="4838" ht="15.75" customHeight="1">
      <c r="A4838" s="146">
        <v>325598.0</v>
      </c>
      <c r="B4838" s="61" t="s">
        <v>509</v>
      </c>
    </row>
    <row r="4839" ht="15.75" customHeight="1">
      <c r="A4839" s="146">
        <v>325611.0</v>
      </c>
      <c r="B4839" s="61" t="s">
        <v>509</v>
      </c>
    </row>
    <row r="4840" ht="15.75" customHeight="1">
      <c r="A4840" s="146">
        <v>325614.0</v>
      </c>
      <c r="B4840" s="61" t="s">
        <v>509</v>
      </c>
    </row>
    <row r="4841" ht="15.75" customHeight="1">
      <c r="A4841" s="146">
        <v>325619.0</v>
      </c>
      <c r="B4841" s="61" t="s">
        <v>509</v>
      </c>
    </row>
    <row r="4842" ht="15.75" customHeight="1">
      <c r="A4842" s="146">
        <v>321192.0</v>
      </c>
      <c r="B4842" s="61" t="s">
        <v>509</v>
      </c>
      <c r="C4842" s="16" t="str">
        <f>VLOOKUP(#REF!,Plan2!$A$1:$F$92,5,FALSE)</f>
        <v>#REF!</v>
      </c>
    </row>
    <row r="4843" ht="15.75" customHeight="1">
      <c r="A4843" s="146">
        <v>321194.0</v>
      </c>
      <c r="B4843" s="61" t="s">
        <v>509</v>
      </c>
    </row>
    <row r="4844" ht="15.75" customHeight="1">
      <c r="A4844" s="146">
        <v>326031.0</v>
      </c>
      <c r="B4844" s="61" t="s">
        <v>509</v>
      </c>
    </row>
    <row r="4845" ht="15.75" customHeight="1">
      <c r="A4845" s="146">
        <v>326033.0</v>
      </c>
      <c r="B4845" s="61" t="s">
        <v>509</v>
      </c>
    </row>
    <row r="4846" ht="15.75" customHeight="1">
      <c r="A4846" s="146">
        <v>321193.0</v>
      </c>
      <c r="B4846" s="61" t="s">
        <v>509</v>
      </c>
    </row>
    <row r="4847" ht="15.75" customHeight="1">
      <c r="A4847" s="146">
        <v>321195.0</v>
      </c>
      <c r="B4847" s="61" t="s">
        <v>509</v>
      </c>
    </row>
    <row r="4848" ht="15.75" customHeight="1">
      <c r="A4848" s="146">
        <v>321198.0</v>
      </c>
      <c r="B4848" s="61" t="s">
        <v>509</v>
      </c>
    </row>
    <row r="4849" ht="15.75" customHeight="1">
      <c r="A4849" s="146">
        <v>321200.0</v>
      </c>
      <c r="B4849" s="61" t="s">
        <v>509</v>
      </c>
    </row>
    <row r="4850" ht="15.75" customHeight="1">
      <c r="A4850" s="146">
        <v>325885.0</v>
      </c>
      <c r="B4850" s="61" t="s">
        <v>509</v>
      </c>
    </row>
    <row r="4851" ht="15.75" customHeight="1">
      <c r="A4851" s="146">
        <v>325892.0</v>
      </c>
      <c r="B4851" s="61" t="s">
        <v>509</v>
      </c>
      <c r="C4851" s="16"/>
    </row>
    <row r="4852" ht="15.75" customHeight="1">
      <c r="A4852" s="146">
        <v>325896.0</v>
      </c>
      <c r="B4852" s="61" t="s">
        <v>509</v>
      </c>
    </row>
    <row r="4853" ht="15.75" customHeight="1">
      <c r="A4853" s="146">
        <v>320082.0</v>
      </c>
      <c r="B4853" s="61" t="s">
        <v>509</v>
      </c>
    </row>
    <row r="4854" ht="15.75" customHeight="1">
      <c r="A4854" s="146">
        <v>326644.0</v>
      </c>
      <c r="B4854" s="61" t="s">
        <v>509</v>
      </c>
    </row>
    <row r="4855" ht="15.75" customHeight="1">
      <c r="A4855" s="146">
        <v>320080.0</v>
      </c>
      <c r="B4855" s="61" t="s">
        <v>509</v>
      </c>
    </row>
    <row r="4856" ht="15.75" customHeight="1">
      <c r="A4856" s="146">
        <v>326777.0</v>
      </c>
      <c r="B4856" s="61" t="s">
        <v>509</v>
      </c>
    </row>
    <row r="4857" ht="15.75" customHeight="1">
      <c r="A4857" s="146">
        <v>323750.0</v>
      </c>
      <c r="B4857" s="61" t="s">
        <v>509</v>
      </c>
    </row>
    <row r="4858" ht="15.75" customHeight="1">
      <c r="A4858" s="146">
        <v>320888.0</v>
      </c>
      <c r="B4858" s="61" t="s">
        <v>509</v>
      </c>
    </row>
    <row r="4859" ht="15.75" customHeight="1">
      <c r="A4859" s="146">
        <v>320890.0</v>
      </c>
      <c r="B4859" s="61" t="s">
        <v>509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2.63"/>
    <col customWidth="1" min="3" max="3" width="39.0"/>
    <col customWidth="1" min="4" max="4" width="10.88"/>
    <col customWidth="1" min="5" max="5" width="15.25"/>
    <col customWidth="1" min="6" max="6" width="7.63"/>
    <col customWidth="1" min="7" max="7" width="12.5"/>
    <col customWidth="1" min="8" max="8" width="7.63"/>
    <col customWidth="1" min="9" max="9" width="17.75"/>
    <col customWidth="1" min="10" max="26" width="7.63"/>
  </cols>
  <sheetData>
    <row r="1">
      <c r="A1" s="162" t="s">
        <v>1260</v>
      </c>
      <c r="B1" s="162" t="s">
        <v>1261</v>
      </c>
      <c r="C1" s="162" t="s">
        <v>1262</v>
      </c>
      <c r="D1" s="162" t="s">
        <v>1263</v>
      </c>
      <c r="E1" s="162" t="s">
        <v>1264</v>
      </c>
      <c r="F1" s="163" t="s">
        <v>1265</v>
      </c>
      <c r="G1" s="164" t="s">
        <v>1266</v>
      </c>
      <c r="H1" s="165" t="s">
        <v>1267</v>
      </c>
      <c r="I1" s="62" t="s">
        <v>1268</v>
      </c>
    </row>
    <row r="2">
      <c r="A2" s="166">
        <v>203258.0</v>
      </c>
      <c r="B2" s="166">
        <v>3423030.0</v>
      </c>
      <c r="C2" s="167" t="s">
        <v>1269</v>
      </c>
      <c r="D2" s="168" t="s">
        <v>1270</v>
      </c>
      <c r="E2" s="168">
        <v>1.0</v>
      </c>
      <c r="F2" s="169"/>
      <c r="G2" s="169"/>
      <c r="H2" s="170">
        <v>1.0</v>
      </c>
      <c r="I2" s="62" t="str">
        <f>VLOOKUP(A2,Plan3!$A$2:$B$4859,2,FALSE)</f>
        <v>64 - EM CONSTRUCAO</v>
      </c>
    </row>
    <row r="3">
      <c r="A3" s="166">
        <v>203258.0</v>
      </c>
      <c r="B3" s="166">
        <v>3430120.0</v>
      </c>
      <c r="C3" s="167" t="s">
        <v>1271</v>
      </c>
      <c r="D3" s="168" t="s">
        <v>1270</v>
      </c>
      <c r="E3" s="168">
        <v>1.0</v>
      </c>
      <c r="F3" s="169"/>
      <c r="G3" s="169"/>
      <c r="H3" s="170">
        <v>1.0</v>
      </c>
      <c r="I3" s="62" t="str">
        <f>VLOOKUP(A3,Plan3!$A$2:$B$4859,2,FALSE)</f>
        <v>64 - EM CONSTRUCAO</v>
      </c>
    </row>
    <row r="4">
      <c r="A4" s="166">
        <v>203258.0</v>
      </c>
      <c r="B4" s="166">
        <v>2312000.0</v>
      </c>
      <c r="C4" s="167" t="s">
        <v>1272</v>
      </c>
      <c r="D4" s="168" t="s">
        <v>1270</v>
      </c>
      <c r="E4" s="168">
        <v>2.0</v>
      </c>
      <c r="F4" s="169"/>
      <c r="G4" s="169"/>
      <c r="H4" s="170">
        <v>2.0</v>
      </c>
      <c r="I4" s="62" t="str">
        <f>VLOOKUP(A4,Plan3!$A$2:$B$4859,2,FALSE)</f>
        <v>64 - EM CONSTRUCAO</v>
      </c>
    </row>
    <row r="5">
      <c r="A5" s="166">
        <v>203258.0</v>
      </c>
      <c r="B5" s="166">
        <v>2322005.0</v>
      </c>
      <c r="C5" s="167" t="s">
        <v>1273</v>
      </c>
      <c r="D5" s="168" t="s">
        <v>1270</v>
      </c>
      <c r="E5" s="168">
        <v>1.0</v>
      </c>
      <c r="F5" s="169"/>
      <c r="G5" s="169"/>
      <c r="H5" s="170">
        <v>1.0</v>
      </c>
      <c r="I5" s="62" t="str">
        <f>VLOOKUP(A5,Plan3!$A$2:$B$4859,2,FALSE)</f>
        <v>64 - EM CONSTRUCAO</v>
      </c>
    </row>
    <row r="6">
      <c r="A6" s="166">
        <v>203258.0</v>
      </c>
      <c r="B6" s="166">
        <v>3421010.0</v>
      </c>
      <c r="C6" s="167" t="s">
        <v>1274</v>
      </c>
      <c r="D6" s="168" t="s">
        <v>1270</v>
      </c>
      <c r="E6" s="168">
        <v>3.0</v>
      </c>
      <c r="F6" s="169"/>
      <c r="G6" s="169"/>
      <c r="H6" s="170">
        <v>3.0</v>
      </c>
      <c r="I6" s="62" t="str">
        <f>VLOOKUP(A6,Plan3!$A$2:$B$4859,2,FALSE)</f>
        <v>64 - EM CONSTRUCAO</v>
      </c>
    </row>
    <row r="7">
      <c r="A7" s="166">
        <v>203258.0</v>
      </c>
      <c r="B7" s="166">
        <v>3420090.0</v>
      </c>
      <c r="C7" s="167" t="s">
        <v>1275</v>
      </c>
      <c r="D7" s="168" t="s">
        <v>1270</v>
      </c>
      <c r="E7" s="168">
        <v>1.0</v>
      </c>
      <c r="F7" s="169"/>
      <c r="G7" s="169"/>
      <c r="H7" s="170">
        <v>1.0</v>
      </c>
      <c r="I7" s="62" t="str">
        <f>VLOOKUP(A7,Plan3!$A$2:$B$4859,2,FALSE)</f>
        <v>64 - EM CONSTRUCAO</v>
      </c>
    </row>
    <row r="8">
      <c r="A8" s="166">
        <v>203258.0</v>
      </c>
      <c r="B8" s="166">
        <v>3480305.0</v>
      </c>
      <c r="C8" s="167" t="s">
        <v>1276</v>
      </c>
      <c r="D8" s="168" t="s">
        <v>1270</v>
      </c>
      <c r="E8" s="168">
        <v>1.0</v>
      </c>
      <c r="F8" s="169"/>
      <c r="G8" s="169"/>
      <c r="H8" s="170">
        <v>1.0</v>
      </c>
      <c r="I8" s="62" t="str">
        <f>VLOOKUP(A8,Plan3!$A$2:$B$4859,2,FALSE)</f>
        <v>64 - EM CONSTRUCAO</v>
      </c>
    </row>
    <row r="9">
      <c r="A9" s="166">
        <v>209169.0</v>
      </c>
      <c r="B9" s="166">
        <v>2322005.0</v>
      </c>
      <c r="C9" s="167" t="s">
        <v>1273</v>
      </c>
      <c r="D9" s="168" t="s">
        <v>1270</v>
      </c>
      <c r="E9" s="168">
        <v>1.0</v>
      </c>
      <c r="F9" s="169"/>
      <c r="G9" s="169"/>
      <c r="H9" s="170">
        <v>1.0</v>
      </c>
      <c r="I9" s="62" t="str">
        <f>VLOOKUP(A9,Plan3!$A$2:$B$4859,2,FALSE)</f>
        <v>64 - EM CONSTRUCAO</v>
      </c>
    </row>
    <row r="10">
      <c r="A10" s="166">
        <v>209169.0</v>
      </c>
      <c r="B10" s="166">
        <v>3420090.0</v>
      </c>
      <c r="C10" s="167" t="s">
        <v>1275</v>
      </c>
      <c r="D10" s="168" t="s">
        <v>1270</v>
      </c>
      <c r="E10" s="168">
        <v>1.0</v>
      </c>
      <c r="F10" s="169"/>
      <c r="G10" s="169"/>
      <c r="H10" s="170">
        <v>1.0</v>
      </c>
      <c r="I10" s="62" t="str">
        <f>VLOOKUP(A10,Plan3!$A$2:$B$4859,2,FALSE)</f>
        <v>64 - EM CONSTRUCAO</v>
      </c>
    </row>
    <row r="11">
      <c r="A11" s="166">
        <v>209169.0</v>
      </c>
      <c r="B11" s="166">
        <v>3430120.0</v>
      </c>
      <c r="C11" s="167" t="s">
        <v>1271</v>
      </c>
      <c r="D11" s="168" t="s">
        <v>1270</v>
      </c>
      <c r="E11" s="168">
        <v>1.0</v>
      </c>
      <c r="F11" s="169"/>
      <c r="G11" s="169"/>
      <c r="H11" s="170">
        <v>1.0</v>
      </c>
      <c r="I11" s="62" t="str">
        <f>VLOOKUP(A11,Plan3!$A$2:$B$4859,2,FALSE)</f>
        <v>64 - EM CONSTRUCAO</v>
      </c>
    </row>
    <row r="12">
      <c r="A12" s="166">
        <v>209169.0</v>
      </c>
      <c r="B12" s="166">
        <v>3486040.0</v>
      </c>
      <c r="C12" s="167" t="s">
        <v>1277</v>
      </c>
      <c r="D12" s="168" t="s">
        <v>1270</v>
      </c>
      <c r="E12" s="168">
        <v>3.0</v>
      </c>
      <c r="F12" s="169"/>
      <c r="G12" s="169"/>
      <c r="H12" s="170">
        <v>1.0</v>
      </c>
      <c r="I12" s="62" t="str">
        <f>VLOOKUP(A12,Plan3!$A$2:$B$4859,2,FALSE)</f>
        <v>64 - EM CONSTRUCAO</v>
      </c>
    </row>
    <row r="13">
      <c r="A13" s="166">
        <v>209169.0</v>
      </c>
      <c r="B13" s="166">
        <v>2414026.0</v>
      </c>
      <c r="C13" s="167" t="s">
        <v>1278</v>
      </c>
      <c r="D13" s="168" t="s">
        <v>1270</v>
      </c>
      <c r="E13" s="168">
        <v>2.0</v>
      </c>
      <c r="F13" s="169"/>
      <c r="G13" s="169"/>
      <c r="H13" s="170">
        <v>1.0</v>
      </c>
      <c r="I13" s="62" t="str">
        <f>VLOOKUP(A13,Plan3!$A$2:$B$4859,2,FALSE)</f>
        <v>64 - EM CONSTRUCAO</v>
      </c>
    </row>
    <row r="14">
      <c r="A14" s="166">
        <v>209169.0</v>
      </c>
      <c r="B14" s="166">
        <v>3470070.0</v>
      </c>
      <c r="C14" s="167" t="s">
        <v>1279</v>
      </c>
      <c r="D14" s="168" t="s">
        <v>1270</v>
      </c>
      <c r="E14" s="168">
        <v>2.0</v>
      </c>
      <c r="F14" s="169"/>
      <c r="G14" s="169"/>
      <c r="H14" s="170">
        <v>1.0</v>
      </c>
      <c r="I14" s="62" t="str">
        <f>VLOOKUP(A14,Plan3!$A$2:$B$4859,2,FALSE)</f>
        <v>64 - EM CONSTRUCAO</v>
      </c>
    </row>
    <row r="15">
      <c r="A15" s="166">
        <v>209169.0</v>
      </c>
      <c r="B15" s="166">
        <v>3423030.0</v>
      </c>
      <c r="C15" s="167" t="s">
        <v>1269</v>
      </c>
      <c r="D15" s="168" t="s">
        <v>1270</v>
      </c>
      <c r="E15" s="168">
        <v>1.0</v>
      </c>
      <c r="F15" s="169"/>
      <c r="G15" s="169"/>
      <c r="H15" s="170">
        <v>1.0</v>
      </c>
      <c r="I15" s="62" t="str">
        <f>VLOOKUP(A15,Plan3!$A$2:$B$4859,2,FALSE)</f>
        <v>64 - EM CONSTRUCAO</v>
      </c>
    </row>
    <row r="16">
      <c r="A16" s="166">
        <v>286608.0</v>
      </c>
      <c r="B16" s="166">
        <v>3485167.0</v>
      </c>
      <c r="C16" s="167" t="s">
        <v>1280</v>
      </c>
      <c r="D16" s="168" t="s">
        <v>1270</v>
      </c>
      <c r="E16" s="168">
        <v>4.0</v>
      </c>
      <c r="F16" s="169"/>
      <c r="G16" s="169"/>
      <c r="H16" s="170">
        <v>6.0</v>
      </c>
      <c r="I16" s="62" t="str">
        <f>VLOOKUP(A16,Plan3!$A$2:$B$4859,2,FALSE)</f>
        <v>64 - EM CONSTRUCAO</v>
      </c>
    </row>
    <row r="17">
      <c r="A17" s="166">
        <v>286608.0</v>
      </c>
      <c r="B17" s="166">
        <v>3480325.0</v>
      </c>
      <c r="C17" s="167" t="s">
        <v>1281</v>
      </c>
      <c r="D17" s="168" t="s">
        <v>1270</v>
      </c>
      <c r="E17" s="168">
        <v>15.0</v>
      </c>
      <c r="F17" s="169"/>
      <c r="G17" s="169"/>
      <c r="H17" s="170">
        <v>1.0</v>
      </c>
      <c r="I17" s="62" t="str">
        <f>VLOOKUP(A17,Plan3!$A$2:$B$4859,2,FALSE)</f>
        <v>64 - EM CONSTRUCAO</v>
      </c>
    </row>
    <row r="18">
      <c r="A18" s="166">
        <v>286608.0</v>
      </c>
      <c r="B18" s="166">
        <v>3486040.0</v>
      </c>
      <c r="C18" s="167" t="s">
        <v>1277</v>
      </c>
      <c r="D18" s="168" t="s">
        <v>1270</v>
      </c>
      <c r="E18" s="168">
        <v>31.0</v>
      </c>
      <c r="F18" s="169"/>
      <c r="G18" s="169"/>
      <c r="H18" s="170">
        <v>1.0</v>
      </c>
      <c r="I18" s="62" t="str">
        <f>VLOOKUP(A18,Plan3!$A$2:$B$4859,2,FALSE)</f>
        <v>64 - EM CONSTRUCAO</v>
      </c>
    </row>
    <row r="19" hidden="1">
      <c r="A19" s="166">
        <v>291759.0</v>
      </c>
      <c r="B19" s="166">
        <v>536779.0</v>
      </c>
      <c r="C19" s="167" t="s">
        <v>1282</v>
      </c>
      <c r="D19" s="168" t="s">
        <v>1270</v>
      </c>
      <c r="E19" s="168">
        <v>3.0</v>
      </c>
      <c r="F19" s="169"/>
      <c r="G19" s="169"/>
      <c r="H19" s="170">
        <v>1.0</v>
      </c>
      <c r="I19" s="62" t="str">
        <f>VLOOKUP(A19,Plan3!$A$2:$B$4859,2,FALSE)</f>
        <v>FA - EM FATURAMENTO</v>
      </c>
    </row>
    <row r="20" hidden="1">
      <c r="A20" s="166">
        <v>291759.0</v>
      </c>
      <c r="B20" s="166">
        <v>3485167.0</v>
      </c>
      <c r="C20" s="167" t="s">
        <v>1280</v>
      </c>
      <c r="D20" s="168" t="s">
        <v>1270</v>
      </c>
      <c r="E20" s="168">
        <v>22.0</v>
      </c>
      <c r="F20" s="169"/>
      <c r="G20" s="169"/>
      <c r="H20" s="170">
        <v>3.0</v>
      </c>
      <c r="I20" s="62" t="str">
        <f>VLOOKUP(A20,Plan3!$A$2:$B$4859,2,FALSE)</f>
        <v>FA - EM FATURAMENTO</v>
      </c>
    </row>
    <row r="21" ht="15.75" hidden="1" customHeight="1">
      <c r="A21" s="166">
        <v>291759.0</v>
      </c>
      <c r="B21" s="166">
        <v>5040005.0</v>
      </c>
      <c r="C21" s="167" t="s">
        <v>1283</v>
      </c>
      <c r="D21" s="168" t="s">
        <v>1270</v>
      </c>
      <c r="E21" s="168">
        <v>1.0</v>
      </c>
      <c r="F21" s="169"/>
      <c r="G21" s="169"/>
      <c r="H21" s="170">
        <v>1.0</v>
      </c>
      <c r="I21" s="62" t="str">
        <f>VLOOKUP(A21,Plan3!$A$2:$B$4859,2,FALSE)</f>
        <v>FA - EM FATURAMENTO</v>
      </c>
    </row>
    <row r="22" ht="15.75" hidden="1" customHeight="1">
      <c r="A22" s="166">
        <v>291759.0</v>
      </c>
      <c r="B22" s="166">
        <v>530010.0</v>
      </c>
      <c r="C22" s="167" t="s">
        <v>1284</v>
      </c>
      <c r="D22" s="168" t="s">
        <v>1270</v>
      </c>
      <c r="E22" s="168">
        <v>3.0</v>
      </c>
      <c r="F22" s="169"/>
      <c r="G22" s="169"/>
      <c r="H22" s="170">
        <v>1.0</v>
      </c>
      <c r="I22" s="62" t="str">
        <f>VLOOKUP(A22,Plan3!$A$2:$B$4859,2,FALSE)</f>
        <v>FA - EM FATURAMENTO</v>
      </c>
    </row>
    <row r="23" ht="15.75" hidden="1" customHeight="1">
      <c r="A23" s="166">
        <v>291759.0</v>
      </c>
      <c r="B23" s="166">
        <v>7511210.0</v>
      </c>
      <c r="C23" s="167" t="s">
        <v>1285</v>
      </c>
      <c r="D23" s="168" t="s">
        <v>1270</v>
      </c>
      <c r="E23" s="168">
        <v>1.0</v>
      </c>
      <c r="F23" s="169"/>
      <c r="G23" s="169"/>
      <c r="H23" s="170">
        <v>1.0</v>
      </c>
      <c r="I23" s="62" t="str">
        <f>VLOOKUP(A23,Plan3!$A$2:$B$4859,2,FALSE)</f>
        <v>FA - EM FATURAMENTO</v>
      </c>
    </row>
    <row r="24" ht="15.75" hidden="1" customHeight="1">
      <c r="A24" s="166">
        <v>291759.0</v>
      </c>
      <c r="B24" s="166">
        <v>3480325.0</v>
      </c>
      <c r="C24" s="167" t="s">
        <v>1281</v>
      </c>
      <c r="D24" s="168" t="s">
        <v>1270</v>
      </c>
      <c r="E24" s="168">
        <v>14.0</v>
      </c>
      <c r="F24" s="169"/>
      <c r="G24" s="169"/>
      <c r="H24" s="170">
        <v>4.0</v>
      </c>
      <c r="I24" s="62" t="str">
        <f>VLOOKUP(A24,Plan3!$A$2:$B$4859,2,FALSE)</f>
        <v>FA - EM FATURAMENTO</v>
      </c>
    </row>
    <row r="25" ht="15.75" customHeight="1">
      <c r="A25" s="166">
        <v>311213.0</v>
      </c>
      <c r="B25" s="166">
        <v>3430120.0</v>
      </c>
      <c r="C25" s="167" t="s">
        <v>1271</v>
      </c>
      <c r="D25" s="168" t="s">
        <v>1270</v>
      </c>
      <c r="E25" s="168">
        <v>10.0</v>
      </c>
      <c r="F25" s="169"/>
      <c r="G25" s="169"/>
      <c r="H25" s="170">
        <v>2.0</v>
      </c>
      <c r="I25" s="62" t="str">
        <f>VLOOKUP(A25,Plan3!$A$2:$B$4859,2,FALSE)</f>
        <v>64 - EM CONSTRUCAO</v>
      </c>
    </row>
    <row r="26" ht="15.75" customHeight="1">
      <c r="A26" s="166">
        <v>311213.0</v>
      </c>
      <c r="B26" s="166">
        <v>2401000.0</v>
      </c>
      <c r="C26" s="167" t="s">
        <v>1286</v>
      </c>
      <c r="D26" s="168" t="s">
        <v>1270</v>
      </c>
      <c r="E26" s="168">
        <v>6.0</v>
      </c>
      <c r="F26" s="169"/>
      <c r="G26" s="169"/>
      <c r="H26" s="170">
        <v>2.0</v>
      </c>
      <c r="I26" s="62" t="str">
        <f>VLOOKUP(A26,Plan3!$A$2:$B$4859,2,FALSE)</f>
        <v>64 - EM CONSTRUCAO</v>
      </c>
    </row>
    <row r="27" ht="15.75" hidden="1" customHeight="1">
      <c r="A27" s="166">
        <v>313954.0</v>
      </c>
      <c r="B27" s="166">
        <v>3421010.0</v>
      </c>
      <c r="C27" s="167" t="s">
        <v>1274</v>
      </c>
      <c r="D27" s="168" t="s">
        <v>1270</v>
      </c>
      <c r="E27" s="168">
        <v>20.0</v>
      </c>
      <c r="F27" s="169"/>
      <c r="G27" s="169"/>
      <c r="H27" s="170">
        <v>1.0</v>
      </c>
      <c r="I27" s="62" t="str">
        <f>VLOOKUP(A27,Plan3!$A$2:$B$4859,2,FALSE)</f>
        <v>61 - EM FISCALIZACAO</v>
      </c>
    </row>
    <row r="28" ht="15.75" customHeight="1">
      <c r="A28" s="166">
        <v>316851.0</v>
      </c>
      <c r="B28" s="166">
        <v>536137.0</v>
      </c>
      <c r="C28" s="167" t="s">
        <v>1287</v>
      </c>
      <c r="D28" s="168" t="s">
        <v>1270</v>
      </c>
      <c r="E28" s="168">
        <v>3.0</v>
      </c>
      <c r="F28" s="169"/>
      <c r="G28" s="169"/>
      <c r="H28" s="170">
        <v>3.0</v>
      </c>
      <c r="I28" s="62" t="str">
        <f>VLOOKUP(A28,Plan3!$A$2:$B$4859,2,FALSE)</f>
        <v>64 - EM CONSTRUCAO</v>
      </c>
    </row>
    <row r="29" ht="15.75" customHeight="1">
      <c r="A29" s="166">
        <v>316851.0</v>
      </c>
      <c r="B29" s="166">
        <v>3486040.0</v>
      </c>
      <c r="C29" s="167" t="s">
        <v>1277</v>
      </c>
      <c r="D29" s="168" t="s">
        <v>1270</v>
      </c>
      <c r="E29" s="168">
        <v>19.0</v>
      </c>
      <c r="F29" s="169"/>
      <c r="G29" s="169"/>
      <c r="H29" s="170">
        <v>1.0</v>
      </c>
      <c r="I29" s="62" t="str">
        <f>VLOOKUP(A29,Plan3!$A$2:$B$4859,2,FALSE)</f>
        <v>64 - EM CONSTRUCAO</v>
      </c>
    </row>
    <row r="30" ht="15.75" customHeight="1">
      <c r="A30" s="166">
        <v>316851.0</v>
      </c>
      <c r="B30" s="166">
        <v>5040005.0</v>
      </c>
      <c r="C30" s="167" t="s">
        <v>1283</v>
      </c>
      <c r="D30" s="168" t="s">
        <v>1270</v>
      </c>
      <c r="E30" s="168">
        <v>1.0</v>
      </c>
      <c r="F30" s="169"/>
      <c r="G30" s="169"/>
      <c r="H30" s="170">
        <v>1.0</v>
      </c>
      <c r="I30" s="62" t="str">
        <f>VLOOKUP(A30,Plan3!$A$2:$B$4859,2,FALSE)</f>
        <v>64 - EM CONSTRUCAO</v>
      </c>
    </row>
    <row r="31" ht="15.75" customHeight="1">
      <c r="A31" s="166">
        <v>319890.0</v>
      </c>
      <c r="B31" s="166">
        <v>3421010.0</v>
      </c>
      <c r="C31" s="167" t="s">
        <v>1274</v>
      </c>
      <c r="D31" s="168" t="s">
        <v>1270</v>
      </c>
      <c r="E31" s="168">
        <v>15.0</v>
      </c>
      <c r="F31" s="169"/>
      <c r="G31" s="169"/>
      <c r="H31" s="170">
        <v>5.0</v>
      </c>
      <c r="I31" s="62" t="str">
        <f>VLOOKUP(A31,Plan3!$A$2:$B$4859,2,FALSE)</f>
        <v>64 - EM CONSTRUCAO</v>
      </c>
    </row>
    <row r="32" ht="15.75" customHeight="1">
      <c r="A32" s="166">
        <v>319890.0</v>
      </c>
      <c r="B32" s="166">
        <v>2401000.0</v>
      </c>
      <c r="C32" s="167" t="s">
        <v>1286</v>
      </c>
      <c r="D32" s="168" t="s">
        <v>1270</v>
      </c>
      <c r="E32" s="168">
        <v>6.0</v>
      </c>
      <c r="F32" s="169"/>
      <c r="G32" s="169"/>
      <c r="H32" s="170">
        <v>8.0</v>
      </c>
      <c r="I32" s="62" t="str">
        <f>VLOOKUP(A32,Plan3!$A$2:$B$4859,2,FALSE)</f>
        <v>64 - EM CONSTRUCAO</v>
      </c>
    </row>
    <row r="33" ht="15.75" customHeight="1">
      <c r="A33" s="166">
        <v>319890.0</v>
      </c>
      <c r="B33" s="166">
        <v>3430520.0</v>
      </c>
      <c r="C33" s="167" t="s">
        <v>1288</v>
      </c>
      <c r="D33" s="168" t="s">
        <v>1270</v>
      </c>
      <c r="E33" s="168">
        <v>19.0</v>
      </c>
      <c r="F33" s="169"/>
      <c r="G33" s="169"/>
      <c r="H33" s="170">
        <v>3.0</v>
      </c>
      <c r="I33" s="62" t="str">
        <f>VLOOKUP(A33,Plan3!$A$2:$B$4859,2,FALSE)</f>
        <v>64 - EM CONSTRUCAO</v>
      </c>
    </row>
    <row r="34" ht="15.75" customHeight="1">
      <c r="A34" s="166">
        <v>319890.0</v>
      </c>
      <c r="B34" s="166">
        <v>3431760.0</v>
      </c>
      <c r="C34" s="167" t="s">
        <v>1289</v>
      </c>
      <c r="D34" s="168" t="s">
        <v>1270</v>
      </c>
      <c r="E34" s="168">
        <v>15.0</v>
      </c>
      <c r="F34" s="169"/>
      <c r="G34" s="169"/>
      <c r="H34" s="170">
        <v>15.0</v>
      </c>
      <c r="I34" s="62" t="str">
        <f>VLOOKUP(A34,Plan3!$A$2:$B$4859,2,FALSE)</f>
        <v>64 - EM CONSTRUCAO</v>
      </c>
    </row>
    <row r="35" ht="15.75" customHeight="1">
      <c r="A35" s="166">
        <v>319890.0</v>
      </c>
      <c r="B35" s="166">
        <v>2412003.0</v>
      </c>
      <c r="C35" s="167" t="s">
        <v>1290</v>
      </c>
      <c r="D35" s="168" t="s">
        <v>1270</v>
      </c>
      <c r="E35" s="168">
        <v>7.0</v>
      </c>
      <c r="F35" s="169"/>
      <c r="G35" s="169"/>
      <c r="H35" s="170">
        <v>53.0</v>
      </c>
      <c r="I35" s="62" t="str">
        <f>VLOOKUP(A35,Plan3!$A$2:$B$4859,2,FALSE)</f>
        <v>64 - EM CONSTRUCAO</v>
      </c>
    </row>
    <row r="36" ht="15.75" customHeight="1">
      <c r="A36" s="166">
        <v>319890.0</v>
      </c>
      <c r="B36" s="166">
        <v>2412001.0</v>
      </c>
      <c r="C36" s="167" t="s">
        <v>1291</v>
      </c>
      <c r="D36" s="168" t="s">
        <v>1270</v>
      </c>
      <c r="E36" s="168">
        <v>175.0</v>
      </c>
      <c r="F36" s="169"/>
      <c r="G36" s="169"/>
      <c r="H36" s="170">
        <v>55.0</v>
      </c>
      <c r="I36" s="62" t="str">
        <f>VLOOKUP(A36,Plan3!$A$2:$B$4859,2,FALSE)</f>
        <v>64 - EM CONSTRUCAO</v>
      </c>
    </row>
    <row r="37" ht="15.75" customHeight="1">
      <c r="A37" s="166">
        <v>319890.0</v>
      </c>
      <c r="B37" s="166">
        <v>3493315.0</v>
      </c>
      <c r="C37" s="167" t="s">
        <v>1292</v>
      </c>
      <c r="D37" s="168" t="s">
        <v>1270</v>
      </c>
      <c r="E37" s="168">
        <v>25.0</v>
      </c>
      <c r="F37" s="169"/>
      <c r="G37" s="169"/>
      <c r="H37" s="170">
        <v>26.0</v>
      </c>
      <c r="I37" s="62" t="str">
        <f>VLOOKUP(A37,Plan3!$A$2:$B$4859,2,FALSE)</f>
        <v>64 - EM CONSTRUCAO</v>
      </c>
    </row>
    <row r="38" ht="15.75" customHeight="1">
      <c r="A38" s="166">
        <v>320448.0</v>
      </c>
      <c r="B38" s="166">
        <v>3300012.0</v>
      </c>
      <c r="C38" s="167" t="s">
        <v>1293</v>
      </c>
      <c r="D38" s="168" t="s">
        <v>1270</v>
      </c>
      <c r="E38" s="168">
        <v>4.0</v>
      </c>
      <c r="F38" s="169"/>
      <c r="G38" s="169"/>
      <c r="H38" s="170">
        <v>1.0</v>
      </c>
      <c r="I38" s="62" t="str">
        <f>VLOOKUP(A38,Plan3!$A$2:$B$4859,2,FALSE)</f>
        <v>64 - EM CONSTRUCAO</v>
      </c>
    </row>
    <row r="39" ht="15.75" customHeight="1">
      <c r="A39" s="166">
        <v>320448.0</v>
      </c>
      <c r="B39" s="166">
        <v>2401000.0</v>
      </c>
      <c r="C39" s="167" t="s">
        <v>1286</v>
      </c>
      <c r="D39" s="168" t="s">
        <v>1270</v>
      </c>
      <c r="E39" s="168">
        <v>5.0</v>
      </c>
      <c r="F39" s="169"/>
      <c r="G39" s="169"/>
      <c r="H39" s="170">
        <v>4.0</v>
      </c>
      <c r="I39" s="62" t="str">
        <f>VLOOKUP(A39,Plan3!$A$2:$B$4859,2,FALSE)</f>
        <v>64 - EM CONSTRUCAO</v>
      </c>
    </row>
    <row r="40" ht="15.75" customHeight="1">
      <c r="A40" s="166">
        <v>320562.0</v>
      </c>
      <c r="B40" s="166">
        <v>2401000.0</v>
      </c>
      <c r="C40" s="167" t="s">
        <v>1286</v>
      </c>
      <c r="D40" s="168" t="s">
        <v>1270</v>
      </c>
      <c r="E40" s="168">
        <v>3.0</v>
      </c>
      <c r="F40" s="169"/>
      <c r="G40" s="169"/>
      <c r="H40" s="170">
        <v>4.0</v>
      </c>
      <c r="I40" s="62" t="str">
        <f>VLOOKUP(A40,Plan3!$A$2:$B$4859,2,FALSE)</f>
        <v>64 - EM CONSTRUCAO</v>
      </c>
    </row>
    <row r="41" ht="15.75" customHeight="1">
      <c r="A41" s="166">
        <v>320562.0</v>
      </c>
      <c r="B41" s="166">
        <v>2206000.0</v>
      </c>
      <c r="C41" s="167" t="s">
        <v>1294</v>
      </c>
      <c r="D41" s="168" t="s">
        <v>1295</v>
      </c>
      <c r="E41" s="168">
        <v>8.25</v>
      </c>
      <c r="F41" s="169"/>
      <c r="G41" s="169"/>
      <c r="H41" s="170">
        <v>10.0</v>
      </c>
      <c r="I41" s="62" t="str">
        <f>VLOOKUP(A41,Plan3!$A$2:$B$4859,2,FALSE)</f>
        <v>64 - EM CONSTRUCAO</v>
      </c>
    </row>
    <row r="42" ht="15.75" customHeight="1">
      <c r="A42" s="166">
        <v>320562.0</v>
      </c>
      <c r="B42" s="166">
        <v>3430470.0</v>
      </c>
      <c r="C42" s="167" t="s">
        <v>1296</v>
      </c>
      <c r="D42" s="168" t="s">
        <v>1270</v>
      </c>
      <c r="E42" s="168">
        <v>20.0</v>
      </c>
      <c r="F42" s="169"/>
      <c r="G42" s="169"/>
      <c r="H42" s="170">
        <v>2.0</v>
      </c>
      <c r="I42" s="62" t="str">
        <f>VLOOKUP(A42,Plan3!$A$2:$B$4859,2,FALSE)</f>
        <v>64 - EM CONSTRUCAO</v>
      </c>
    </row>
    <row r="43" ht="15.75" customHeight="1">
      <c r="A43" s="166">
        <v>321188.0</v>
      </c>
      <c r="B43" s="166">
        <v>2401000.0</v>
      </c>
      <c r="C43" s="167" t="s">
        <v>1286</v>
      </c>
      <c r="D43" s="168" t="s">
        <v>1270</v>
      </c>
      <c r="E43" s="168">
        <v>4.0</v>
      </c>
      <c r="F43" s="169"/>
      <c r="G43" s="169"/>
      <c r="H43" s="170">
        <v>2.0</v>
      </c>
      <c r="I43" s="62" t="str">
        <f>VLOOKUP(A43,Plan3!$A$2:$B$4859,2,FALSE)</f>
        <v>64 - EM CONSTRUCAO</v>
      </c>
    </row>
    <row r="44" ht="15.75" customHeight="1">
      <c r="A44" s="166">
        <v>321188.0</v>
      </c>
      <c r="B44" s="166">
        <v>3486040.0</v>
      </c>
      <c r="C44" s="167" t="s">
        <v>1277</v>
      </c>
      <c r="D44" s="168" t="s">
        <v>1270</v>
      </c>
      <c r="E44" s="168">
        <v>34.0</v>
      </c>
      <c r="F44" s="169"/>
      <c r="G44" s="169"/>
      <c r="H44" s="170">
        <v>1.0</v>
      </c>
      <c r="I44" s="62" t="str">
        <f>VLOOKUP(A44,Plan3!$A$2:$B$4859,2,FALSE)</f>
        <v>64 - EM CONSTRUCAO</v>
      </c>
    </row>
    <row r="45" ht="15.75" customHeight="1">
      <c r="A45" s="166">
        <v>321188.0</v>
      </c>
      <c r="B45" s="166">
        <v>3421010.0</v>
      </c>
      <c r="C45" s="167" t="s">
        <v>1274</v>
      </c>
      <c r="D45" s="168" t="s">
        <v>1270</v>
      </c>
      <c r="E45" s="168">
        <v>16.0</v>
      </c>
      <c r="F45" s="169"/>
      <c r="G45" s="169"/>
      <c r="H45" s="170">
        <v>10.0</v>
      </c>
      <c r="I45" s="62" t="str">
        <f>VLOOKUP(A45,Plan3!$A$2:$B$4859,2,FALSE)</f>
        <v>64 - EM CONSTRUCAO</v>
      </c>
    </row>
    <row r="46" ht="15.75" customHeight="1">
      <c r="A46" s="166">
        <v>321190.0</v>
      </c>
      <c r="B46" s="166">
        <v>3431611.0</v>
      </c>
      <c r="C46" s="167" t="s">
        <v>1297</v>
      </c>
      <c r="D46" s="168" t="s">
        <v>1270</v>
      </c>
      <c r="E46" s="168">
        <v>18.0</v>
      </c>
      <c r="F46" s="169"/>
      <c r="G46" s="169"/>
      <c r="H46" s="170">
        <v>8.0</v>
      </c>
      <c r="I46" s="62" t="str">
        <f>VLOOKUP(A46,Plan3!$A$2:$B$4859,2,FALSE)</f>
        <v>64 - EM CONSTRUCAO</v>
      </c>
    </row>
    <row r="47" ht="15.75" customHeight="1">
      <c r="A47" s="166">
        <v>321190.0</v>
      </c>
      <c r="B47" s="166">
        <v>2412001.0</v>
      </c>
      <c r="C47" s="167" t="s">
        <v>1291</v>
      </c>
      <c r="D47" s="168" t="s">
        <v>1270</v>
      </c>
      <c r="E47" s="168">
        <v>56.0</v>
      </c>
      <c r="F47" s="169"/>
      <c r="G47" s="169"/>
      <c r="H47" s="170">
        <v>10.0</v>
      </c>
      <c r="I47" s="62" t="str">
        <f>VLOOKUP(A47,Plan3!$A$2:$B$4859,2,FALSE)</f>
        <v>64 - EM CONSTRUCAO</v>
      </c>
    </row>
    <row r="48" ht="15.75" customHeight="1">
      <c r="A48" s="166">
        <v>321192.0</v>
      </c>
      <c r="B48" s="166">
        <v>3431760.0</v>
      </c>
      <c r="C48" s="167" t="s">
        <v>1289</v>
      </c>
      <c r="D48" s="168" t="s">
        <v>1270</v>
      </c>
      <c r="E48" s="168">
        <v>2.0</v>
      </c>
      <c r="F48" s="169"/>
      <c r="G48" s="169"/>
      <c r="H48" s="170">
        <v>2.0</v>
      </c>
      <c r="I48" s="62" t="str">
        <f>VLOOKUP(A48,Plan3!$A$2:$B$4859,2,FALSE)</f>
        <v>64 - EM CONSTRUCAO</v>
      </c>
    </row>
    <row r="49" ht="15.75" customHeight="1">
      <c r="A49" s="166">
        <v>321192.0</v>
      </c>
      <c r="B49" s="166">
        <v>3430520.0</v>
      </c>
      <c r="C49" s="167" t="s">
        <v>1288</v>
      </c>
      <c r="D49" s="168" t="s">
        <v>1270</v>
      </c>
      <c r="E49" s="168">
        <v>38.0</v>
      </c>
      <c r="F49" s="169"/>
      <c r="G49" s="169"/>
      <c r="H49" s="170">
        <v>7.0</v>
      </c>
      <c r="I49" s="62" t="str">
        <f>VLOOKUP(A49,Plan3!$A$2:$B$4859,2,FALSE)</f>
        <v>64 - EM CONSTRUCAO</v>
      </c>
    </row>
    <row r="50" ht="15.75" customHeight="1">
      <c r="A50" s="166">
        <v>321194.0</v>
      </c>
      <c r="B50" s="166">
        <v>3431611.0</v>
      </c>
      <c r="C50" s="167" t="s">
        <v>1297</v>
      </c>
      <c r="D50" s="168" t="s">
        <v>1270</v>
      </c>
      <c r="E50" s="168">
        <v>4.0</v>
      </c>
      <c r="F50" s="169"/>
      <c r="G50" s="169"/>
      <c r="H50" s="170">
        <v>4.0</v>
      </c>
      <c r="I50" s="62" t="str">
        <f>VLOOKUP(A50,Plan3!$A$2:$B$4859,2,FALSE)</f>
        <v>64 - EM CONSTRUCAO</v>
      </c>
    </row>
    <row r="51" ht="15.75" customHeight="1">
      <c r="A51" s="166">
        <v>321194.0</v>
      </c>
      <c r="B51" s="166">
        <v>3493325.0</v>
      </c>
      <c r="C51" s="167" t="s">
        <v>1298</v>
      </c>
      <c r="D51" s="168" t="s">
        <v>1270</v>
      </c>
      <c r="E51" s="168">
        <v>3.0</v>
      </c>
      <c r="F51" s="169"/>
      <c r="G51" s="169"/>
      <c r="H51" s="170">
        <v>1.0</v>
      </c>
      <c r="I51" s="62" t="str">
        <f>VLOOKUP(A51,Plan3!$A$2:$B$4859,2,FALSE)</f>
        <v>64 - EM CONSTRUCAO</v>
      </c>
    </row>
    <row r="52" ht="15.75" customHeight="1">
      <c r="A52" s="166">
        <v>323130.0</v>
      </c>
      <c r="B52" s="166">
        <v>2401000.0</v>
      </c>
      <c r="C52" s="167" t="s">
        <v>1286</v>
      </c>
      <c r="D52" s="168" t="s">
        <v>1270</v>
      </c>
      <c r="E52" s="168">
        <v>7.0</v>
      </c>
      <c r="F52" s="169"/>
      <c r="G52" s="169"/>
      <c r="H52" s="170">
        <v>23.0</v>
      </c>
      <c r="I52" s="62" t="str">
        <f>VLOOKUP(A52,Plan3!$A$2:$B$4859,2,FALSE)</f>
        <v>64 - EM CONSTRUCAO</v>
      </c>
    </row>
    <row r="53" ht="15.75" customHeight="1">
      <c r="A53" s="166">
        <v>324850.0</v>
      </c>
      <c r="B53" s="166">
        <v>3493315.0</v>
      </c>
      <c r="C53" s="167" t="s">
        <v>1292</v>
      </c>
      <c r="D53" s="168" t="s">
        <v>1270</v>
      </c>
      <c r="E53" s="168">
        <v>1.0</v>
      </c>
      <c r="F53" s="169"/>
      <c r="G53" s="169"/>
      <c r="H53" s="170">
        <v>2.0</v>
      </c>
      <c r="I53" s="62" t="str">
        <f>VLOOKUP(A53,Plan3!$A$2:$B$4859,2,FALSE)</f>
        <v>64 - EM CONSTRUCAO</v>
      </c>
    </row>
    <row r="54" ht="15.75" customHeight="1">
      <c r="A54" s="166">
        <v>324850.0</v>
      </c>
      <c r="B54" s="166">
        <v>2412001.0</v>
      </c>
      <c r="C54" s="167" t="s">
        <v>1291</v>
      </c>
      <c r="D54" s="168" t="s">
        <v>1270</v>
      </c>
      <c r="E54" s="168">
        <v>2.0</v>
      </c>
      <c r="F54" s="169"/>
      <c r="G54" s="169"/>
      <c r="H54" s="170">
        <v>1.0</v>
      </c>
      <c r="I54" s="62" t="str">
        <f>VLOOKUP(A54,Plan3!$A$2:$B$4859,2,FALSE)</f>
        <v>64 - EM CONSTRUCAO</v>
      </c>
    </row>
    <row r="55" ht="15.75" customHeight="1">
      <c r="A55" s="166">
        <v>324850.0</v>
      </c>
      <c r="B55" s="166">
        <v>3480310.0</v>
      </c>
      <c r="C55" s="167" t="s">
        <v>1299</v>
      </c>
      <c r="D55" s="168" t="s">
        <v>1270</v>
      </c>
      <c r="E55" s="168">
        <v>1.0</v>
      </c>
      <c r="F55" s="169"/>
      <c r="G55" s="169"/>
      <c r="H55" s="170">
        <v>2.0</v>
      </c>
      <c r="I55" s="62" t="str">
        <f>VLOOKUP(A55,Plan3!$A$2:$B$4859,2,FALSE)</f>
        <v>64 - EM CONSTRUCAO</v>
      </c>
    </row>
    <row r="56" ht="15.75" customHeight="1">
      <c r="A56" s="166">
        <v>325563.0</v>
      </c>
      <c r="B56" s="166">
        <v>3470070.0</v>
      </c>
      <c r="C56" s="167" t="s">
        <v>1279</v>
      </c>
      <c r="D56" s="168" t="s">
        <v>1270</v>
      </c>
      <c r="E56" s="168">
        <v>9.0</v>
      </c>
      <c r="F56" s="169"/>
      <c r="G56" s="169"/>
      <c r="H56" s="170">
        <v>1.0</v>
      </c>
      <c r="I56" s="62" t="str">
        <f>VLOOKUP(A56,Plan3!$A$2:$B$4859,2,FALSE)</f>
        <v>64 - EM CONSTRUCAO</v>
      </c>
    </row>
    <row r="57" ht="15.75" customHeight="1">
      <c r="A57" s="166">
        <v>325563.0</v>
      </c>
      <c r="B57" s="166">
        <v>2414026.0</v>
      </c>
      <c r="C57" s="167" t="s">
        <v>1278</v>
      </c>
      <c r="D57" s="168" t="s">
        <v>1270</v>
      </c>
      <c r="E57" s="168">
        <v>9.0</v>
      </c>
      <c r="F57" s="169"/>
      <c r="G57" s="169"/>
      <c r="H57" s="170">
        <v>1.0</v>
      </c>
      <c r="I57" s="62" t="str">
        <f>VLOOKUP(A57,Plan3!$A$2:$B$4859,2,FALSE)</f>
        <v>64 - EM CONSTRUCAO</v>
      </c>
    </row>
    <row r="58" ht="15.75" customHeight="1">
      <c r="A58" s="166">
        <v>325563.0</v>
      </c>
      <c r="B58" s="166">
        <v>2401000.0</v>
      </c>
      <c r="C58" s="167" t="s">
        <v>1286</v>
      </c>
      <c r="D58" s="168" t="s">
        <v>1270</v>
      </c>
      <c r="E58" s="168">
        <v>6.0</v>
      </c>
      <c r="F58" s="169"/>
      <c r="G58" s="169"/>
      <c r="H58" s="170">
        <v>4.0</v>
      </c>
      <c r="I58" s="62" t="str">
        <f>VLOOKUP(A58,Plan3!$A$2:$B$4859,2,FALSE)</f>
        <v>64 - EM CONSTRUCAO</v>
      </c>
    </row>
    <row r="59" ht="15.75" customHeight="1">
      <c r="A59" s="166">
        <v>325563.0</v>
      </c>
      <c r="B59" s="166">
        <v>3300012.0</v>
      </c>
      <c r="C59" s="167" t="s">
        <v>1293</v>
      </c>
      <c r="D59" s="168" t="s">
        <v>1270</v>
      </c>
      <c r="E59" s="168">
        <v>5.0</v>
      </c>
      <c r="F59" s="169"/>
      <c r="G59" s="169"/>
      <c r="H59" s="170">
        <v>1.0</v>
      </c>
      <c r="I59" s="62" t="str">
        <f>VLOOKUP(A59,Plan3!$A$2:$B$4859,2,FALSE)</f>
        <v>64 - EM CONSTRUCAO</v>
      </c>
    </row>
    <row r="60" ht="15.75" customHeight="1">
      <c r="A60" s="166">
        <v>325563.0</v>
      </c>
      <c r="B60" s="166">
        <v>3431611.0</v>
      </c>
      <c r="C60" s="167" t="s">
        <v>1297</v>
      </c>
      <c r="D60" s="168" t="s">
        <v>1270</v>
      </c>
      <c r="E60" s="168">
        <v>15.0</v>
      </c>
      <c r="F60" s="169"/>
      <c r="G60" s="169"/>
      <c r="H60" s="170">
        <v>13.0</v>
      </c>
      <c r="I60" s="62" t="str">
        <f>VLOOKUP(A60,Plan3!$A$2:$B$4859,2,FALSE)</f>
        <v>64 - EM CONSTRUCAO</v>
      </c>
    </row>
    <row r="61" ht="15.75" customHeight="1">
      <c r="A61" s="166">
        <v>326033.0</v>
      </c>
      <c r="B61" s="166">
        <v>3431611.0</v>
      </c>
      <c r="C61" s="167" t="s">
        <v>1297</v>
      </c>
      <c r="D61" s="168" t="s">
        <v>1270</v>
      </c>
      <c r="E61" s="168">
        <v>17.0</v>
      </c>
      <c r="F61" s="169"/>
      <c r="G61" s="169"/>
      <c r="H61" s="170">
        <v>14.0</v>
      </c>
      <c r="I61" s="62" t="str">
        <f>VLOOKUP(A61,Plan3!$A$2:$B$4859,2,FALSE)</f>
        <v>64 - EM CONSTRUCAO</v>
      </c>
    </row>
    <row r="62" ht="15.75" customHeight="1">
      <c r="A62" s="166">
        <v>326033.0</v>
      </c>
      <c r="B62" s="166">
        <v>2401000.0</v>
      </c>
      <c r="C62" s="167" t="s">
        <v>1286</v>
      </c>
      <c r="D62" s="168" t="s">
        <v>1270</v>
      </c>
      <c r="E62" s="168">
        <v>4.0</v>
      </c>
      <c r="F62" s="169"/>
      <c r="G62" s="169"/>
      <c r="H62" s="170">
        <v>4.0</v>
      </c>
      <c r="I62" s="62" t="str">
        <f>VLOOKUP(A62,Plan3!$A$2:$B$4859,2,FALSE)</f>
        <v>64 - EM CONSTRUCAO</v>
      </c>
    </row>
    <row r="63" ht="15.75" customHeight="1">
      <c r="A63" s="166">
        <v>326033.0</v>
      </c>
      <c r="B63" s="166">
        <v>3421010.0</v>
      </c>
      <c r="C63" s="167" t="s">
        <v>1274</v>
      </c>
      <c r="D63" s="168" t="s">
        <v>1270</v>
      </c>
      <c r="E63" s="168">
        <v>27.0</v>
      </c>
      <c r="F63" s="169"/>
      <c r="G63" s="169"/>
      <c r="H63" s="170">
        <v>30.0</v>
      </c>
      <c r="I63" s="62" t="str">
        <f>VLOOKUP(A63,Plan3!$A$2:$B$4859,2,FALSE)</f>
        <v>64 - EM CONSTRUCAO</v>
      </c>
    </row>
    <row r="64" ht="15.75" customHeight="1">
      <c r="A64" s="166">
        <v>326033.0</v>
      </c>
      <c r="B64" s="166">
        <v>3493315.0</v>
      </c>
      <c r="C64" s="167" t="s">
        <v>1292</v>
      </c>
      <c r="D64" s="168" t="s">
        <v>1270</v>
      </c>
      <c r="E64" s="168">
        <v>22.0</v>
      </c>
      <c r="F64" s="169"/>
      <c r="G64" s="169"/>
      <c r="H64" s="170">
        <v>10.0</v>
      </c>
      <c r="I64" s="62" t="str">
        <f>VLOOKUP(A64,Plan3!$A$2:$B$4859,2,FALSE)</f>
        <v>64 - EM CONSTRUCAO</v>
      </c>
    </row>
    <row r="65" ht="15.75" customHeight="1">
      <c r="A65" s="166">
        <v>326033.0</v>
      </c>
      <c r="B65" s="166">
        <v>2412001.0</v>
      </c>
      <c r="C65" s="167" t="s">
        <v>1291</v>
      </c>
      <c r="D65" s="168" t="s">
        <v>1270</v>
      </c>
      <c r="E65" s="168">
        <v>52.0</v>
      </c>
      <c r="F65" s="169"/>
      <c r="G65" s="169"/>
      <c r="H65" s="170">
        <v>10.0</v>
      </c>
      <c r="I65" s="62" t="str">
        <f>VLOOKUP(A65,Plan3!$A$2:$B$4859,2,FALSE)</f>
        <v>64 - EM CONSTRUCAO</v>
      </c>
    </row>
    <row r="66" ht="15.75" customHeight="1">
      <c r="A66" s="166">
        <v>326440.0</v>
      </c>
      <c r="B66" s="166">
        <v>3480310.0</v>
      </c>
      <c r="C66" s="167" t="s">
        <v>1299</v>
      </c>
      <c r="D66" s="168" t="s">
        <v>1270</v>
      </c>
      <c r="E66" s="168">
        <v>16.0</v>
      </c>
      <c r="F66" s="169"/>
      <c r="G66" s="170">
        <v>14.0</v>
      </c>
      <c r="H66" s="171" t="s">
        <v>1300</v>
      </c>
      <c r="I66" s="62" t="str">
        <f>VLOOKUP(A66,Plan3!$A$2:$B$4859,2,FALSE)</f>
        <v>64 - EM CONSTRUCAO</v>
      </c>
    </row>
    <row r="67" ht="15.75" customHeight="1">
      <c r="A67" s="166">
        <v>326440.0</v>
      </c>
      <c r="B67" s="166">
        <v>3431760.0</v>
      </c>
      <c r="C67" s="167" t="s">
        <v>1289</v>
      </c>
      <c r="D67" s="168" t="s">
        <v>1270</v>
      </c>
      <c r="E67" s="168">
        <v>7.0</v>
      </c>
      <c r="F67" s="169"/>
      <c r="G67" s="169"/>
      <c r="H67" s="170">
        <v>9.0</v>
      </c>
      <c r="I67" s="62" t="str">
        <f>VLOOKUP(A67,Plan3!$A$2:$B$4859,2,FALSE)</f>
        <v>64 - EM CONSTRUCAO</v>
      </c>
    </row>
    <row r="68" ht="15.75" customHeight="1">
      <c r="A68" s="166">
        <v>326599.0</v>
      </c>
      <c r="B68" s="166">
        <v>3419083.0</v>
      </c>
      <c r="C68" s="167" t="s">
        <v>1301</v>
      </c>
      <c r="D68" s="168" t="s">
        <v>1270</v>
      </c>
      <c r="E68" s="168">
        <v>3.0</v>
      </c>
      <c r="F68" s="169"/>
      <c r="G68" s="169"/>
      <c r="H68" s="170">
        <v>2.0</v>
      </c>
      <c r="I68" s="62" t="str">
        <f>VLOOKUP(A68,Plan3!$A$2:$B$4859,2,FALSE)</f>
        <v>64 - EM CONSTRUCAO</v>
      </c>
    </row>
    <row r="69" ht="15.75" customHeight="1">
      <c r="A69" s="166">
        <v>326599.0</v>
      </c>
      <c r="B69" s="166">
        <v>2415000.0</v>
      </c>
      <c r="C69" s="167" t="s">
        <v>1302</v>
      </c>
      <c r="D69" s="168" t="s">
        <v>1270</v>
      </c>
      <c r="E69" s="168">
        <v>1.0</v>
      </c>
      <c r="F69" s="169"/>
      <c r="G69" s="169"/>
      <c r="H69" s="170">
        <v>1.0</v>
      </c>
      <c r="I69" s="62" t="str">
        <f>VLOOKUP(A69,Plan3!$A$2:$B$4859,2,FALSE)</f>
        <v>64 - EM CONSTRUCAO</v>
      </c>
    </row>
    <row r="70" ht="15.75" customHeight="1">
      <c r="A70" s="166">
        <v>326599.0</v>
      </c>
      <c r="B70" s="166">
        <v>2403000.0</v>
      </c>
      <c r="C70" s="167" t="s">
        <v>1303</v>
      </c>
      <c r="D70" s="168" t="s">
        <v>1270</v>
      </c>
      <c r="E70" s="168">
        <v>1.0</v>
      </c>
      <c r="F70" s="169"/>
      <c r="G70" s="169"/>
      <c r="H70" s="170">
        <v>1.0</v>
      </c>
      <c r="I70" s="62" t="str">
        <f>VLOOKUP(A70,Plan3!$A$2:$B$4859,2,FALSE)</f>
        <v>64 - EM CONSTRUCAO</v>
      </c>
    </row>
    <row r="71" ht="15.75" customHeight="1">
      <c r="A71" s="166">
        <v>326599.0</v>
      </c>
      <c r="B71" s="166">
        <v>530010.0</v>
      </c>
      <c r="C71" s="167" t="s">
        <v>1284</v>
      </c>
      <c r="D71" s="168" t="s">
        <v>1270</v>
      </c>
      <c r="E71" s="168">
        <v>1.0</v>
      </c>
      <c r="F71" s="169"/>
      <c r="G71" s="169"/>
      <c r="H71" s="170">
        <v>1.0</v>
      </c>
      <c r="I71" s="62" t="str">
        <f>VLOOKUP(A71,Plan3!$A$2:$B$4859,2,FALSE)</f>
        <v>64 - EM CONSTRUCAO</v>
      </c>
    </row>
    <row r="72" ht="15.75" customHeight="1">
      <c r="A72" s="166">
        <v>326599.0</v>
      </c>
      <c r="B72" s="166">
        <v>7511210.0</v>
      </c>
      <c r="C72" s="167" t="s">
        <v>1285</v>
      </c>
      <c r="D72" s="168" t="s">
        <v>1270</v>
      </c>
      <c r="E72" s="168">
        <v>1.0</v>
      </c>
      <c r="F72" s="169"/>
      <c r="G72" s="169"/>
      <c r="H72" s="170">
        <v>1.0</v>
      </c>
      <c r="I72" s="62" t="str">
        <f>VLOOKUP(A72,Plan3!$A$2:$B$4859,2,FALSE)</f>
        <v>64 - EM CONSTRUCAO</v>
      </c>
    </row>
    <row r="73" ht="15.75" customHeight="1">
      <c r="A73" s="166">
        <v>326599.0</v>
      </c>
      <c r="B73" s="166">
        <v>536779.0</v>
      </c>
      <c r="C73" s="167" t="s">
        <v>1282</v>
      </c>
      <c r="D73" s="168" t="s">
        <v>1270</v>
      </c>
      <c r="E73" s="168">
        <v>1.0</v>
      </c>
      <c r="F73" s="169"/>
      <c r="G73" s="169"/>
      <c r="H73" s="170">
        <v>1.0</v>
      </c>
      <c r="I73" s="62" t="str">
        <f>VLOOKUP(A73,Plan3!$A$2:$B$4859,2,FALSE)</f>
        <v>64 - EM CONSTRUCAO</v>
      </c>
    </row>
    <row r="74" ht="15.75" customHeight="1">
      <c r="A74" s="166">
        <v>326599.0</v>
      </c>
      <c r="B74" s="166">
        <v>2314003.0</v>
      </c>
      <c r="C74" s="167" t="s">
        <v>1304</v>
      </c>
      <c r="D74" s="168" t="s">
        <v>1270</v>
      </c>
      <c r="E74" s="168">
        <v>3.0</v>
      </c>
      <c r="F74" s="169"/>
      <c r="G74" s="169"/>
      <c r="H74" s="170">
        <v>2.0</v>
      </c>
      <c r="I74" s="62" t="str">
        <f>VLOOKUP(A74,Plan3!$A$2:$B$4859,2,FALSE)</f>
        <v>64 - EM CONSTRUCAO</v>
      </c>
    </row>
    <row r="75" ht="15.75" customHeight="1">
      <c r="A75" s="166">
        <v>326599.0</v>
      </c>
      <c r="B75" s="166">
        <v>3485166.0</v>
      </c>
      <c r="C75" s="167" t="s">
        <v>1305</v>
      </c>
      <c r="D75" s="168" t="s">
        <v>1270</v>
      </c>
      <c r="E75" s="168">
        <v>2.0</v>
      </c>
      <c r="F75" s="169"/>
      <c r="G75" s="169"/>
      <c r="H75" s="170">
        <v>3.0</v>
      </c>
      <c r="I75" s="62" t="str">
        <f>VLOOKUP(A75,Plan3!$A$2:$B$4859,2,FALSE)</f>
        <v>64 - EM CONSTRUCAO</v>
      </c>
    </row>
    <row r="76" ht="15.75" customHeight="1">
      <c r="A76" s="166">
        <v>326718.0</v>
      </c>
      <c r="B76" s="166">
        <v>3493315.0</v>
      </c>
      <c r="C76" s="167" t="s">
        <v>1292</v>
      </c>
      <c r="D76" s="168" t="s">
        <v>1270</v>
      </c>
      <c r="E76" s="168">
        <v>2.0</v>
      </c>
      <c r="F76" s="169"/>
      <c r="G76" s="169"/>
      <c r="H76" s="170">
        <v>2.0</v>
      </c>
      <c r="I76" s="62" t="str">
        <f>VLOOKUP(A76,Plan3!$A$2:$B$4859,2,FALSE)</f>
        <v>64 - EM CONSTRUCAO</v>
      </c>
    </row>
    <row r="77" ht="15.75" customHeight="1">
      <c r="A77" s="166">
        <v>326739.0</v>
      </c>
      <c r="B77" s="166">
        <v>2412001.0</v>
      </c>
      <c r="C77" s="167" t="s">
        <v>1291</v>
      </c>
      <c r="D77" s="168" t="s">
        <v>1270</v>
      </c>
      <c r="E77" s="168">
        <v>6.0</v>
      </c>
      <c r="F77" s="169"/>
      <c r="G77" s="169"/>
      <c r="H77" s="170">
        <v>2.0</v>
      </c>
      <c r="I77" s="62" t="str">
        <f>VLOOKUP(A77,Plan3!$A$2:$B$4859,2,FALSE)</f>
        <v>64 - EM CONSTRUCAO</v>
      </c>
    </row>
    <row r="78" ht="15.75" customHeight="1">
      <c r="A78" s="166">
        <v>326739.0</v>
      </c>
      <c r="B78" s="166">
        <v>3493315.0</v>
      </c>
      <c r="C78" s="167" t="s">
        <v>1292</v>
      </c>
      <c r="D78" s="168" t="s">
        <v>1270</v>
      </c>
      <c r="E78" s="168">
        <v>2.0</v>
      </c>
      <c r="F78" s="169"/>
      <c r="G78" s="169"/>
      <c r="H78" s="170">
        <v>3.0</v>
      </c>
      <c r="I78" s="62" t="str">
        <f>VLOOKUP(A78,Plan3!$A$2:$B$4859,2,FALSE)</f>
        <v>64 - EM CONSTRUCAO</v>
      </c>
    </row>
    <row r="79" ht="15.75" customHeight="1">
      <c r="A79" s="166">
        <v>326739.0</v>
      </c>
      <c r="B79" s="166">
        <v>2401000.0</v>
      </c>
      <c r="C79" s="167" t="s">
        <v>1286</v>
      </c>
      <c r="D79" s="168" t="s">
        <v>1270</v>
      </c>
      <c r="E79" s="168">
        <v>1.0</v>
      </c>
      <c r="F79" s="169"/>
      <c r="G79" s="169"/>
      <c r="H79" s="170">
        <v>2.0</v>
      </c>
      <c r="I79" s="62" t="str">
        <f>VLOOKUP(A79,Plan3!$A$2:$B$4859,2,FALSE)</f>
        <v>64 - EM CONSTRUCAO</v>
      </c>
    </row>
    <row r="80" ht="15.75" customHeight="1">
      <c r="A80" s="166">
        <v>326739.0</v>
      </c>
      <c r="B80" s="166">
        <v>2401002.0</v>
      </c>
      <c r="C80" s="167" t="s">
        <v>1306</v>
      </c>
      <c r="D80" s="168" t="s">
        <v>1270</v>
      </c>
      <c r="E80" s="168">
        <v>1.0</v>
      </c>
      <c r="F80" s="169"/>
      <c r="G80" s="169"/>
      <c r="H80" s="170">
        <v>1.0</v>
      </c>
      <c r="I80" s="62" t="str">
        <f>VLOOKUP(A80,Plan3!$A$2:$B$4859,2,FALSE)</f>
        <v>64 - EM CONSTRUCAO</v>
      </c>
    </row>
    <row r="81" ht="15.75" customHeight="1">
      <c r="A81" s="166">
        <v>326755.0</v>
      </c>
      <c r="B81" s="166">
        <v>3486040.0</v>
      </c>
      <c r="C81" s="167" t="s">
        <v>1277</v>
      </c>
      <c r="D81" s="168" t="s">
        <v>1270</v>
      </c>
      <c r="E81" s="168">
        <v>1.0</v>
      </c>
      <c r="F81" s="169"/>
      <c r="G81" s="169"/>
      <c r="H81" s="170">
        <v>1.0</v>
      </c>
      <c r="I81" s="62" t="str">
        <f>VLOOKUP(A81,Plan3!$A$2:$B$4859,2,FALSE)</f>
        <v>64 - EM CONSTRUCAO</v>
      </c>
    </row>
    <row r="82" ht="15.75" customHeight="1">
      <c r="A82" s="166">
        <v>326764.0</v>
      </c>
      <c r="B82" s="166">
        <v>2300000.0</v>
      </c>
      <c r="C82" s="167" t="s">
        <v>1307</v>
      </c>
      <c r="D82" s="168" t="s">
        <v>1270</v>
      </c>
      <c r="E82" s="168">
        <v>1.0</v>
      </c>
      <c r="F82" s="169"/>
      <c r="G82" s="169"/>
      <c r="H82" s="170">
        <v>1.0</v>
      </c>
      <c r="I82" s="62" t="str">
        <f>VLOOKUP(A82,Plan3!$A$2:$B$4859,2,FALSE)</f>
        <v>64 - EM CONSTRUCAO</v>
      </c>
    </row>
    <row r="83" ht="15.75" hidden="1" customHeight="1">
      <c r="A83" s="166">
        <v>326767.0</v>
      </c>
      <c r="B83" s="166">
        <v>3493315.0</v>
      </c>
      <c r="C83" s="167" t="s">
        <v>1292</v>
      </c>
      <c r="D83" s="168" t="s">
        <v>1270</v>
      </c>
      <c r="E83" s="168">
        <v>3.0</v>
      </c>
      <c r="F83" s="169"/>
      <c r="G83" s="169"/>
      <c r="H83" s="170">
        <v>1.0</v>
      </c>
      <c r="I83" s="62" t="str">
        <f>VLOOKUP(A83,Plan3!$A$2:$B$4859,2,FALSE)</f>
        <v>61 - EM FISCALIZACAO</v>
      </c>
    </row>
    <row r="84" ht="15.75" hidden="1" customHeight="1">
      <c r="A84" s="166">
        <v>326767.0</v>
      </c>
      <c r="B84" s="166">
        <v>3431760.0</v>
      </c>
      <c r="C84" s="167" t="s">
        <v>1289</v>
      </c>
      <c r="D84" s="168" t="s">
        <v>1270</v>
      </c>
      <c r="E84" s="168">
        <v>2.0</v>
      </c>
      <c r="F84" s="169"/>
      <c r="G84" s="169"/>
      <c r="H84" s="170">
        <v>2.0</v>
      </c>
      <c r="I84" s="62" t="str">
        <f>VLOOKUP(A84,Plan3!$A$2:$B$4859,2,FALSE)</f>
        <v>61 - EM FISCALIZACAO</v>
      </c>
    </row>
    <row r="85" ht="15.75" customHeight="1">
      <c r="A85" s="166">
        <v>326770.0</v>
      </c>
      <c r="B85" s="166">
        <v>3430520.0</v>
      </c>
      <c r="C85" s="167" t="s">
        <v>1288</v>
      </c>
      <c r="D85" s="168" t="s">
        <v>1270</v>
      </c>
      <c r="E85" s="168">
        <v>1.0</v>
      </c>
      <c r="F85" s="169"/>
      <c r="G85" s="169"/>
      <c r="H85" s="172">
        <v>1.0</v>
      </c>
      <c r="I85" s="62" t="str">
        <f>VLOOKUP(A85,Plan3!$A$2:$B$4859,2,FALSE)</f>
        <v>64 - EM CONSTRUCAO</v>
      </c>
    </row>
    <row r="86" ht="15.75" customHeight="1">
      <c r="A86" s="166">
        <v>326770.0</v>
      </c>
      <c r="B86" s="166">
        <v>3493315.0</v>
      </c>
      <c r="C86" s="167" t="s">
        <v>1292</v>
      </c>
      <c r="D86" s="168" t="s">
        <v>1270</v>
      </c>
      <c r="E86" s="168">
        <v>1.0</v>
      </c>
      <c r="F86" s="169"/>
      <c r="G86" s="169"/>
      <c r="H86" s="170">
        <v>1.0</v>
      </c>
      <c r="I86" s="62" t="str">
        <f>VLOOKUP(A86,Plan3!$A$2:$B$4859,2,FALSE)</f>
        <v>64 - EM CONSTRUCAO</v>
      </c>
    </row>
    <row r="87" ht="15.75" customHeight="1">
      <c r="A87" s="166">
        <v>326784.0</v>
      </c>
      <c r="B87" s="166">
        <v>3486040.0</v>
      </c>
      <c r="C87" s="167" t="s">
        <v>1277</v>
      </c>
      <c r="D87" s="168" t="s">
        <v>1270</v>
      </c>
      <c r="E87" s="168">
        <v>1.0</v>
      </c>
      <c r="F87" s="169"/>
      <c r="G87" s="169"/>
      <c r="H87" s="170">
        <v>1.0</v>
      </c>
      <c r="I87" s="62" t="str">
        <f>VLOOKUP(A87,Plan3!$A$2:$B$4859,2,FALSE)</f>
        <v>64 - EM CONSTRUCAO</v>
      </c>
    </row>
    <row r="88" ht="15.75" hidden="1" customHeight="1">
      <c r="A88" s="166">
        <v>326785.0</v>
      </c>
      <c r="B88" s="166">
        <v>3493315.0</v>
      </c>
      <c r="C88" s="167" t="s">
        <v>1292</v>
      </c>
      <c r="D88" s="168" t="s">
        <v>1270</v>
      </c>
      <c r="E88" s="168">
        <v>1.0</v>
      </c>
      <c r="F88" s="169"/>
      <c r="G88" s="169"/>
      <c r="H88" s="170">
        <v>2.0</v>
      </c>
      <c r="I88" s="62" t="str">
        <f>VLOOKUP(A88,Plan3!$A$2:$B$4859,2,FALSE)</f>
        <v>61 - EM FISCALIZACAO</v>
      </c>
    </row>
    <row r="89" ht="15.75" customHeight="1">
      <c r="A89" s="166">
        <v>326788.0</v>
      </c>
      <c r="B89" s="166">
        <v>3421010.0</v>
      </c>
      <c r="C89" s="167" t="s">
        <v>1274</v>
      </c>
      <c r="D89" s="168" t="s">
        <v>1270</v>
      </c>
      <c r="E89" s="168">
        <v>1.0</v>
      </c>
      <c r="F89" s="169"/>
      <c r="G89" s="169"/>
      <c r="H89" s="170">
        <v>1.0</v>
      </c>
      <c r="I89" s="62" t="str">
        <f>VLOOKUP(A89,Plan3!$A$2:$B$4859,2,FALSE)</f>
        <v>64 - EM CONSTRUCAO</v>
      </c>
    </row>
    <row r="90" ht="15.75" customHeight="1">
      <c r="A90" s="166">
        <v>326788.0</v>
      </c>
      <c r="B90" s="166">
        <v>3430470.0</v>
      </c>
      <c r="C90" s="167" t="s">
        <v>1296</v>
      </c>
      <c r="D90" s="168" t="s">
        <v>1270</v>
      </c>
      <c r="E90" s="168">
        <v>1.0</v>
      </c>
      <c r="F90" s="169"/>
      <c r="G90" s="169"/>
      <c r="H90" s="170">
        <v>1.0</v>
      </c>
      <c r="I90" s="62" t="str">
        <f>VLOOKUP(A90,Plan3!$A$2:$B$4859,2,FALSE)</f>
        <v>64 - EM CONSTRUCAO</v>
      </c>
    </row>
    <row r="91" ht="15.75" customHeight="1">
      <c r="A91" s="166">
        <v>326788.0</v>
      </c>
      <c r="B91" s="166">
        <v>3493315.0</v>
      </c>
      <c r="C91" s="167" t="s">
        <v>1292</v>
      </c>
      <c r="D91" s="168" t="s">
        <v>1270</v>
      </c>
      <c r="E91" s="168">
        <v>1.0</v>
      </c>
      <c r="F91" s="169"/>
      <c r="G91" s="169"/>
      <c r="H91" s="170">
        <v>1.0</v>
      </c>
      <c r="I91" s="62" t="str">
        <f>VLOOKUP(A91,Plan3!$A$2:$B$4859,2,FALSE)</f>
        <v>64 - EM CONSTRUCAO</v>
      </c>
    </row>
    <row r="92" ht="15.75" customHeight="1">
      <c r="A92" s="166">
        <v>326788.0</v>
      </c>
      <c r="B92" s="166">
        <v>3486040.0</v>
      </c>
      <c r="C92" s="167" t="s">
        <v>1277</v>
      </c>
      <c r="D92" s="168" t="s">
        <v>1270</v>
      </c>
      <c r="E92" s="168">
        <v>3.0</v>
      </c>
      <c r="F92" s="169"/>
      <c r="G92" s="169"/>
      <c r="H92" s="170">
        <v>1.0</v>
      </c>
      <c r="I92" s="62" t="str">
        <f>VLOOKUP(A92,Plan3!$A$2:$B$4859,2,FALSE)</f>
        <v>64 - EM CONSTRUCAO</v>
      </c>
    </row>
    <row r="93" ht="15.75" customHeight="1">
      <c r="A93" s="166">
        <v>326788.0</v>
      </c>
      <c r="B93" s="166">
        <v>2401000.0</v>
      </c>
      <c r="C93" s="167" t="s">
        <v>1286</v>
      </c>
      <c r="D93" s="168" t="s">
        <v>1270</v>
      </c>
      <c r="E93" s="168">
        <v>1.0</v>
      </c>
      <c r="F93" s="169"/>
      <c r="G93" s="169"/>
      <c r="H93" s="170">
        <v>2.0</v>
      </c>
      <c r="I93" s="62" t="str">
        <f>VLOOKUP(A93,Plan3!$A$2:$B$4859,2,FALSE)</f>
        <v>64 - EM CONSTRUCAO</v>
      </c>
    </row>
    <row r="94" ht="15.75" customHeight="1">
      <c r="A94" s="166">
        <v>326788.0</v>
      </c>
      <c r="B94" s="166">
        <v>2230050.0</v>
      </c>
      <c r="C94" s="167" t="s">
        <v>1308</v>
      </c>
      <c r="D94" s="168" t="s">
        <v>1309</v>
      </c>
      <c r="E94" s="168">
        <v>1.0</v>
      </c>
      <c r="F94" s="169"/>
      <c r="G94" s="169"/>
      <c r="H94" s="170">
        <v>45.0</v>
      </c>
      <c r="I94" s="62" t="str">
        <f>VLOOKUP(A94,Plan3!$A$2:$B$4859,2,FALSE)</f>
        <v>64 - EM CONSTRUCAO</v>
      </c>
    </row>
    <row r="95" ht="15.75" customHeight="1">
      <c r="A95" s="166">
        <v>326793.0</v>
      </c>
      <c r="B95" s="166">
        <v>3485167.0</v>
      </c>
      <c r="C95" s="167" t="s">
        <v>1280</v>
      </c>
      <c r="D95" s="168" t="s">
        <v>1270</v>
      </c>
      <c r="E95" s="168">
        <v>6.0</v>
      </c>
      <c r="F95" s="169"/>
      <c r="G95" s="169"/>
      <c r="H95" s="170">
        <v>2.0</v>
      </c>
      <c r="I95" s="62" t="str">
        <f>VLOOKUP(A95,Plan3!$A$2:$B$4859,2,FALSE)</f>
        <v>64 - EM CONSTRUCAO</v>
      </c>
    </row>
    <row r="96" ht="15.75" customHeight="1">
      <c r="A96" s="166">
        <v>326793.0</v>
      </c>
      <c r="B96" s="166">
        <v>2401000.0</v>
      </c>
      <c r="C96" s="167" t="s">
        <v>1286</v>
      </c>
      <c r="D96" s="168" t="s">
        <v>1270</v>
      </c>
      <c r="E96" s="168">
        <v>3.0</v>
      </c>
      <c r="F96" s="169"/>
      <c r="G96" s="169"/>
      <c r="H96" s="170">
        <v>5.0</v>
      </c>
      <c r="I96" s="62" t="str">
        <f>VLOOKUP(A96,Plan3!$A$2:$B$4859,2,FALSE)</f>
        <v>64 - EM CONSTRUCAO</v>
      </c>
    </row>
    <row r="97" ht="15.75" customHeight="1">
      <c r="A97" s="166">
        <v>326793.0</v>
      </c>
      <c r="B97" s="166">
        <v>7511210.0</v>
      </c>
      <c r="C97" s="167" t="s">
        <v>1285</v>
      </c>
      <c r="D97" s="168" t="s">
        <v>1270</v>
      </c>
      <c r="E97" s="168">
        <v>1.0</v>
      </c>
      <c r="F97" s="169"/>
      <c r="G97" s="169"/>
      <c r="H97" s="170">
        <v>1.0</v>
      </c>
      <c r="I97" s="62" t="str">
        <f>VLOOKUP(A97,Plan3!$A$2:$B$4859,2,FALSE)</f>
        <v>64 - EM CONSTRUCAO</v>
      </c>
    </row>
    <row r="98" ht="15.75" customHeight="1">
      <c r="A98" s="166">
        <v>326793.0</v>
      </c>
      <c r="B98" s="166">
        <v>2314003.0</v>
      </c>
      <c r="C98" s="167" t="s">
        <v>1304</v>
      </c>
      <c r="D98" s="168" t="s">
        <v>1270</v>
      </c>
      <c r="E98" s="168">
        <v>6.0</v>
      </c>
      <c r="F98" s="169"/>
      <c r="G98" s="169"/>
      <c r="H98" s="170">
        <v>2.0</v>
      </c>
      <c r="I98" s="62" t="str">
        <f>VLOOKUP(A98,Plan3!$A$2:$B$4859,2,FALSE)</f>
        <v>64 - EM CONSTRUCAO</v>
      </c>
    </row>
    <row r="99" ht="15.75" customHeight="1">
      <c r="A99" s="166">
        <v>326798.0</v>
      </c>
      <c r="B99" s="166">
        <v>530010.0</v>
      </c>
      <c r="C99" s="167" t="s">
        <v>1284</v>
      </c>
      <c r="D99" s="168" t="s">
        <v>1270</v>
      </c>
      <c r="E99" s="168">
        <v>1.0</v>
      </c>
      <c r="F99" s="169"/>
      <c r="G99" s="169"/>
      <c r="H99" s="170">
        <v>1.0</v>
      </c>
      <c r="I99" s="62" t="str">
        <f>VLOOKUP(A99,Plan3!$A$2:$B$4859,2,FALSE)</f>
        <v>64 - EM CONSTRUCAO</v>
      </c>
    </row>
    <row r="100" ht="15.75" customHeight="1">
      <c r="A100" s="166">
        <v>326798.0</v>
      </c>
      <c r="B100" s="166">
        <v>3430120.0</v>
      </c>
      <c r="C100" s="167" t="s">
        <v>1271</v>
      </c>
      <c r="D100" s="168" t="s">
        <v>1270</v>
      </c>
      <c r="E100" s="168">
        <v>4.0</v>
      </c>
      <c r="F100" s="169"/>
      <c r="G100" s="169"/>
      <c r="H100" s="170">
        <v>2.0</v>
      </c>
      <c r="I100" s="62" t="str">
        <f>VLOOKUP(A100,Plan3!$A$2:$B$4859,2,FALSE)</f>
        <v>64 - EM CONSTRUCAO</v>
      </c>
    </row>
    <row r="101" ht="15.75" customHeight="1">
      <c r="A101" s="166">
        <v>326805.0</v>
      </c>
      <c r="B101" s="166">
        <v>3493315.0</v>
      </c>
      <c r="C101" s="167" t="s">
        <v>1292</v>
      </c>
      <c r="D101" s="168" t="s">
        <v>1270</v>
      </c>
      <c r="E101" s="168">
        <v>1.0</v>
      </c>
      <c r="F101" s="169"/>
      <c r="G101" s="169"/>
      <c r="H101" s="170">
        <v>2.0</v>
      </c>
      <c r="I101" s="62" t="str">
        <f>VLOOKUP(A101,Plan3!$A$2:$B$4859,2,FALSE)</f>
        <v>64 - EM CONSTRUCAO</v>
      </c>
    </row>
    <row r="102" ht="15.75" hidden="1" customHeight="1">
      <c r="A102" s="166">
        <v>326816.0</v>
      </c>
      <c r="B102" s="166">
        <v>2300000.0</v>
      </c>
      <c r="C102" s="167" t="s">
        <v>1307</v>
      </c>
      <c r="D102" s="168" t="s">
        <v>1270</v>
      </c>
      <c r="E102" s="168">
        <v>1.0</v>
      </c>
      <c r="F102" s="169"/>
      <c r="G102" s="169"/>
      <c r="H102" s="170">
        <v>1.0</v>
      </c>
      <c r="I102" s="62" t="str">
        <f>VLOOKUP(A102,Plan3!$A$2:$B$4859,2,FALSE)</f>
        <v>61 - EM FISCALIZACAO</v>
      </c>
    </row>
    <row r="103" ht="15.75" hidden="1" customHeight="1">
      <c r="A103" s="166">
        <v>326816.0</v>
      </c>
      <c r="B103" s="166">
        <v>2412001.0</v>
      </c>
      <c r="C103" s="167" t="s">
        <v>1291</v>
      </c>
      <c r="D103" s="168" t="s">
        <v>1270</v>
      </c>
      <c r="E103" s="168">
        <v>4.0</v>
      </c>
      <c r="F103" s="169"/>
      <c r="G103" s="169"/>
      <c r="H103" s="170">
        <v>3.0</v>
      </c>
      <c r="I103" s="62" t="str">
        <f>VLOOKUP(A103,Plan3!$A$2:$B$4859,2,FALSE)</f>
        <v>61 - EM FISCALIZACAO</v>
      </c>
    </row>
    <row r="104" ht="15.75" customHeight="1">
      <c r="A104" s="166">
        <v>326823.0</v>
      </c>
      <c r="B104" s="166">
        <v>3493315.0</v>
      </c>
      <c r="C104" s="167" t="s">
        <v>1292</v>
      </c>
      <c r="D104" s="168" t="s">
        <v>1270</v>
      </c>
      <c r="E104" s="168">
        <v>2.0</v>
      </c>
      <c r="F104" s="169"/>
      <c r="G104" s="169"/>
      <c r="H104" s="170">
        <v>1.0</v>
      </c>
      <c r="I104" s="62" t="str">
        <f>VLOOKUP(A104,Plan3!$A$2:$B$4859,2,FALSE)</f>
        <v>64 - EM CONSTRUCAO</v>
      </c>
    </row>
    <row r="105" ht="15.75" customHeight="1">
      <c r="A105" s="166">
        <v>326826.0</v>
      </c>
      <c r="B105" s="166">
        <v>2230050.0</v>
      </c>
      <c r="C105" s="167" t="s">
        <v>1308</v>
      </c>
      <c r="D105" s="168" t="s">
        <v>1309</v>
      </c>
      <c r="E105" s="168">
        <v>1.0</v>
      </c>
      <c r="F105" s="169"/>
      <c r="G105" s="169"/>
      <c r="H105" s="170">
        <v>125.0</v>
      </c>
      <c r="I105" s="62" t="str">
        <f>VLOOKUP(A105,Plan3!$A$2:$B$4859,2,FALSE)</f>
        <v>64 - EM CONSTRUCAO</v>
      </c>
    </row>
    <row r="106" ht="15.75" customHeight="1">
      <c r="A106" s="166">
        <v>326826.0</v>
      </c>
      <c r="B106" s="166">
        <v>2412001.0</v>
      </c>
      <c r="C106" s="167" t="s">
        <v>1291</v>
      </c>
      <c r="D106" s="168" t="s">
        <v>1270</v>
      </c>
      <c r="E106" s="168">
        <v>2.0</v>
      </c>
      <c r="F106" s="169"/>
      <c r="G106" s="169"/>
      <c r="H106" s="170">
        <v>2.0</v>
      </c>
      <c r="I106" s="62" t="str">
        <f>VLOOKUP(A106,Plan3!$A$2:$B$4859,2,FALSE)</f>
        <v>64 - EM CONSTRUCAO</v>
      </c>
    </row>
    <row r="107" ht="15.75" customHeight="1">
      <c r="A107" s="166">
        <v>326856.0</v>
      </c>
      <c r="B107" s="166">
        <v>3493315.0</v>
      </c>
      <c r="C107" s="167" t="s">
        <v>1292</v>
      </c>
      <c r="D107" s="168" t="s">
        <v>1270</v>
      </c>
      <c r="E107" s="168">
        <v>4.0</v>
      </c>
      <c r="F107" s="169"/>
      <c r="G107" s="169"/>
      <c r="H107" s="170">
        <v>2.0</v>
      </c>
      <c r="I107" s="62" t="str">
        <f>VLOOKUP(A107,Plan3!$A$2:$B$4859,2,FALSE)</f>
        <v>64 - EM CONSTRUCAO</v>
      </c>
    </row>
    <row r="108" ht="15.75" customHeight="1">
      <c r="A108" s="166">
        <v>326866.0</v>
      </c>
      <c r="B108" s="166">
        <v>2414026.0</v>
      </c>
      <c r="C108" s="167" t="s">
        <v>1278</v>
      </c>
      <c r="D108" s="168" t="s">
        <v>1270</v>
      </c>
      <c r="E108" s="168">
        <v>2.0</v>
      </c>
      <c r="F108" s="169"/>
      <c r="G108" s="169"/>
      <c r="H108" s="170">
        <v>1.0</v>
      </c>
      <c r="I108" s="62" t="str">
        <f>VLOOKUP(A108,Plan3!$A$2:$B$4859,2,FALSE)</f>
        <v>64 - EM CONSTRUCAO</v>
      </c>
    </row>
    <row r="109" ht="15.75" customHeight="1">
      <c r="A109" s="166">
        <v>326866.0</v>
      </c>
      <c r="B109" s="166">
        <v>3493315.0</v>
      </c>
      <c r="C109" s="167" t="s">
        <v>1292</v>
      </c>
      <c r="D109" s="168" t="s">
        <v>1270</v>
      </c>
      <c r="E109" s="168">
        <v>2.0</v>
      </c>
      <c r="F109" s="169"/>
      <c r="G109" s="169"/>
      <c r="H109" s="170">
        <v>3.0</v>
      </c>
      <c r="I109" s="62" t="str">
        <f>VLOOKUP(A109,Plan3!$A$2:$B$4859,2,FALSE)</f>
        <v>64 - EM CONSTRUCAO</v>
      </c>
    </row>
    <row r="110" ht="15.75" customHeight="1">
      <c r="A110" s="166">
        <v>326866.0</v>
      </c>
      <c r="B110" s="166">
        <v>3470070.0</v>
      </c>
      <c r="C110" s="167" t="s">
        <v>1279</v>
      </c>
      <c r="D110" s="168" t="s">
        <v>1270</v>
      </c>
      <c r="E110" s="168">
        <v>2.0</v>
      </c>
      <c r="F110" s="169"/>
      <c r="G110" s="169"/>
      <c r="H110" s="170">
        <v>1.0</v>
      </c>
      <c r="I110" s="62" t="str">
        <f>VLOOKUP(A110,Plan3!$A$2:$B$4859,2,FALSE)</f>
        <v>64 - EM CONSTRUCAO</v>
      </c>
    </row>
    <row r="111" ht="15.75" customHeight="1">
      <c r="A111" s="166">
        <v>326897.0</v>
      </c>
      <c r="B111" s="166">
        <v>2401000.0</v>
      </c>
      <c r="C111" s="167" t="s">
        <v>1286</v>
      </c>
      <c r="D111" s="168" t="s">
        <v>1270</v>
      </c>
      <c r="E111" s="168">
        <v>1.0</v>
      </c>
      <c r="F111" s="169"/>
      <c r="G111" s="169"/>
      <c r="H111" s="170">
        <v>1.0</v>
      </c>
      <c r="I111" s="62" t="str">
        <f>VLOOKUP(A111,Plan3!$A$2:$B$4859,2,FALSE)</f>
        <v>64 - EM CONSTRUCAO</v>
      </c>
    </row>
    <row r="112" ht="15.75" customHeight="1">
      <c r="A112" s="166">
        <v>326937.0</v>
      </c>
      <c r="B112" s="166">
        <v>2401000.0</v>
      </c>
      <c r="C112" s="167" t="s">
        <v>1286</v>
      </c>
      <c r="D112" s="168" t="s">
        <v>1270</v>
      </c>
      <c r="E112" s="168">
        <v>2.0</v>
      </c>
      <c r="F112" s="169"/>
      <c r="G112" s="169"/>
      <c r="H112" s="170">
        <v>1.0</v>
      </c>
      <c r="I112" s="62" t="str">
        <f>VLOOKUP(A112,Plan3!$A$2:$B$4859,2,FALSE)</f>
        <v>64 - EM CONSTRUCAO</v>
      </c>
    </row>
    <row r="113" ht="15.75" hidden="1" customHeight="1">
      <c r="A113" s="166">
        <v>326969.0</v>
      </c>
      <c r="B113" s="166">
        <v>3493315.0</v>
      </c>
      <c r="C113" s="167" t="s">
        <v>1292</v>
      </c>
      <c r="D113" s="168" t="s">
        <v>1270</v>
      </c>
      <c r="E113" s="168">
        <v>1.0</v>
      </c>
      <c r="F113" s="169"/>
      <c r="G113" s="169"/>
      <c r="H113" s="170">
        <v>4.0</v>
      </c>
      <c r="I113" s="62" t="str">
        <f>VLOOKUP(A113,Plan3!$A$2:$B$4859,2,FALSE)</f>
        <v>61 - EM FISCALIZACAO</v>
      </c>
    </row>
    <row r="114" ht="15.75" hidden="1" customHeight="1">
      <c r="A114" s="166">
        <v>326971.0</v>
      </c>
      <c r="B114" s="166">
        <v>2412001.0</v>
      </c>
      <c r="C114" s="167" t="s">
        <v>1291</v>
      </c>
      <c r="D114" s="168" t="s">
        <v>1270</v>
      </c>
      <c r="E114" s="168">
        <v>4.0</v>
      </c>
      <c r="F114" s="169"/>
      <c r="G114" s="169"/>
      <c r="H114" s="170">
        <v>3.0</v>
      </c>
      <c r="I114" s="62" t="str">
        <f>VLOOKUP(A114,Plan3!$A$2:$B$4859,2,FALSE)</f>
        <v>61 - EM FISCALIZACAO</v>
      </c>
    </row>
    <row r="115" ht="15.75" hidden="1" customHeight="1">
      <c r="A115" s="166">
        <v>326971.0</v>
      </c>
      <c r="B115" s="166">
        <v>3480315.0</v>
      </c>
      <c r="C115" s="167" t="s">
        <v>1310</v>
      </c>
      <c r="D115" s="168" t="s">
        <v>1270</v>
      </c>
      <c r="E115" s="168">
        <v>4.0</v>
      </c>
      <c r="F115" s="169"/>
      <c r="G115" s="169"/>
      <c r="H115" s="170">
        <v>1.0</v>
      </c>
      <c r="I115" s="62" t="str">
        <f>VLOOKUP(A115,Plan3!$A$2:$B$4859,2,FALSE)</f>
        <v>61 - EM FISCALIZACAO</v>
      </c>
    </row>
    <row r="116" ht="15.75" customHeight="1">
      <c r="A116" s="166">
        <v>326974.0</v>
      </c>
      <c r="B116" s="166">
        <v>2412001.0</v>
      </c>
      <c r="C116" s="167" t="s">
        <v>1291</v>
      </c>
      <c r="D116" s="168" t="s">
        <v>1270</v>
      </c>
      <c r="E116" s="168">
        <v>2.0</v>
      </c>
      <c r="F116" s="169"/>
      <c r="G116" s="169"/>
      <c r="H116" s="170">
        <v>1.0</v>
      </c>
      <c r="I116" s="62" t="str">
        <f>VLOOKUP(A116,Plan3!$A$2:$B$4859,2,FALSE)</f>
        <v>64 - EM CONSTRUCAO</v>
      </c>
    </row>
    <row r="117" ht="15.75" customHeight="1">
      <c r="A117" s="166">
        <v>326974.0</v>
      </c>
      <c r="B117" s="166">
        <v>2300000.0</v>
      </c>
      <c r="C117" s="167" t="s">
        <v>1307</v>
      </c>
      <c r="D117" s="168" t="s">
        <v>1270</v>
      </c>
      <c r="E117" s="168">
        <v>1.0</v>
      </c>
      <c r="F117" s="169"/>
      <c r="G117" s="169"/>
      <c r="H117" s="170">
        <v>2.0</v>
      </c>
      <c r="I117" s="62" t="str">
        <f>VLOOKUP(A117,Plan3!$A$2:$B$4859,2,FALSE)</f>
        <v>64 - EM CONSTRUCAO</v>
      </c>
    </row>
    <row r="118" ht="15.75" customHeight="1">
      <c r="A118" s="166">
        <v>326974.0</v>
      </c>
      <c r="B118" s="166">
        <v>3421010.0</v>
      </c>
      <c r="C118" s="167" t="s">
        <v>1274</v>
      </c>
      <c r="D118" s="168" t="s">
        <v>1270</v>
      </c>
      <c r="E118" s="168">
        <v>1.0</v>
      </c>
      <c r="F118" s="169"/>
      <c r="G118" s="169"/>
      <c r="H118" s="170">
        <v>1.0</v>
      </c>
      <c r="I118" s="62" t="str">
        <f>VLOOKUP(A118,Plan3!$A$2:$B$4859,2,FALSE)</f>
        <v>64 - EM CONSTRUCAO</v>
      </c>
    </row>
    <row r="119" ht="15.75" customHeight="1">
      <c r="A119" s="166">
        <v>326974.0</v>
      </c>
      <c r="B119" s="166">
        <v>3430470.0</v>
      </c>
      <c r="C119" s="167" t="s">
        <v>1296</v>
      </c>
      <c r="D119" s="168" t="s">
        <v>1270</v>
      </c>
      <c r="E119" s="168">
        <v>1.0</v>
      </c>
      <c r="F119" s="169"/>
      <c r="G119" s="169"/>
      <c r="H119" s="170">
        <v>1.0</v>
      </c>
      <c r="I119" s="62" t="str">
        <f>VLOOKUP(A119,Plan3!$A$2:$B$4859,2,FALSE)</f>
        <v>64 - EM CONSTRUCAO</v>
      </c>
    </row>
    <row r="120" ht="15.75" customHeight="1">
      <c r="A120" s="166">
        <v>326974.0</v>
      </c>
      <c r="B120" s="166">
        <v>3417025.0</v>
      </c>
      <c r="C120" s="167" t="s">
        <v>1311</v>
      </c>
      <c r="D120" s="168" t="s">
        <v>1270</v>
      </c>
      <c r="E120" s="168">
        <v>1.0</v>
      </c>
      <c r="F120" s="169"/>
      <c r="G120" s="169"/>
      <c r="H120" s="170">
        <v>2.0</v>
      </c>
      <c r="I120" s="62" t="str">
        <f>VLOOKUP(A120,Plan3!$A$2:$B$4859,2,FALSE)</f>
        <v>64 - EM CONSTRUCAO</v>
      </c>
    </row>
    <row r="121" ht="15.75" customHeight="1">
      <c r="A121" s="166">
        <v>326974.0</v>
      </c>
      <c r="B121" s="166">
        <v>3486040.0</v>
      </c>
      <c r="C121" s="167" t="s">
        <v>1277</v>
      </c>
      <c r="D121" s="168" t="s">
        <v>1270</v>
      </c>
      <c r="E121" s="168">
        <v>3.0</v>
      </c>
      <c r="F121" s="169"/>
      <c r="G121" s="169"/>
      <c r="H121" s="170">
        <v>1.0</v>
      </c>
      <c r="I121" s="62" t="str">
        <f>VLOOKUP(A121,Plan3!$A$2:$B$4859,2,FALSE)</f>
        <v>64 - EM CONSTRUCAO</v>
      </c>
    </row>
    <row r="122" ht="15.75" hidden="1" customHeight="1">
      <c r="A122" s="166">
        <v>326976.0</v>
      </c>
      <c r="B122" s="166">
        <v>3493315.0</v>
      </c>
      <c r="C122" s="167" t="s">
        <v>1292</v>
      </c>
      <c r="D122" s="168" t="s">
        <v>1270</v>
      </c>
      <c r="E122" s="168">
        <v>1.0</v>
      </c>
      <c r="F122" s="169"/>
      <c r="G122" s="169"/>
      <c r="H122" s="170">
        <v>2.0</v>
      </c>
      <c r="I122" s="62" t="str">
        <f>VLOOKUP(A122,Plan3!$A$2:$B$4859,2,FALSE)</f>
        <v>61 - EM FISCALIZACAO</v>
      </c>
    </row>
    <row r="123" ht="15.75" hidden="1" customHeight="1">
      <c r="A123" s="166">
        <v>326978.0</v>
      </c>
      <c r="B123" s="166">
        <v>3420090.0</v>
      </c>
      <c r="C123" s="167" t="s">
        <v>1275</v>
      </c>
      <c r="D123" s="168" t="s">
        <v>1270</v>
      </c>
      <c r="E123" s="168">
        <v>1.0</v>
      </c>
      <c r="F123" s="169"/>
      <c r="G123" s="169"/>
      <c r="H123" s="170">
        <v>1.0</v>
      </c>
      <c r="I123" s="62" t="str">
        <f>VLOOKUP(A123,Plan3!$A$2:$B$4859,2,FALSE)</f>
        <v>61 - EM FISCALIZACAO</v>
      </c>
    </row>
    <row r="124" ht="15.75" hidden="1" customHeight="1">
      <c r="A124" s="166">
        <v>326978.0</v>
      </c>
      <c r="B124" s="166">
        <v>3486040.0</v>
      </c>
      <c r="C124" s="167" t="s">
        <v>1277</v>
      </c>
      <c r="D124" s="168" t="s">
        <v>1270</v>
      </c>
      <c r="E124" s="168">
        <v>3.0</v>
      </c>
      <c r="F124" s="169"/>
      <c r="G124" s="169"/>
      <c r="H124" s="170">
        <v>1.0</v>
      </c>
      <c r="I124" s="62" t="str">
        <f>VLOOKUP(A124,Plan3!$A$2:$B$4859,2,FALSE)</f>
        <v>61 - EM FISCALIZACAO</v>
      </c>
    </row>
    <row r="125" ht="15.75" customHeight="1">
      <c r="A125" s="173">
        <v>203258.0</v>
      </c>
      <c r="B125" s="174">
        <v>3423030.0</v>
      </c>
      <c r="C125" s="175" t="s">
        <v>1269</v>
      </c>
      <c r="D125" s="176" t="s">
        <v>1270</v>
      </c>
      <c r="E125" s="176">
        <v>1.0</v>
      </c>
      <c r="F125" s="177"/>
      <c r="G125" s="177"/>
      <c r="H125" s="178">
        <v>1.0</v>
      </c>
      <c r="I125" s="62" t="str">
        <f>VLOOKUP(A125,Plan3!$A$2:$B$4859,2,FALSE)</f>
        <v>64 - EM CONSTRUCAO</v>
      </c>
    </row>
    <row r="126" ht="15.75" customHeight="1">
      <c r="A126" s="179">
        <v>305360.0</v>
      </c>
      <c r="B126" s="180">
        <v>3480325.0</v>
      </c>
      <c r="C126" s="181" t="s">
        <v>1281</v>
      </c>
      <c r="D126" s="182" t="s">
        <v>1270</v>
      </c>
      <c r="E126" s="182">
        <v>2.0</v>
      </c>
      <c r="F126" s="177"/>
      <c r="G126" s="177"/>
      <c r="H126" s="178">
        <v>2.0</v>
      </c>
      <c r="I126" s="62" t="str">
        <f>VLOOKUP(A126,Plan3!$A$2:$B$4859,2,FALSE)</f>
        <v>64 - EM CONSTRUCAO</v>
      </c>
    </row>
    <row r="127" ht="15.75" customHeight="1">
      <c r="A127" s="179">
        <v>305360.0</v>
      </c>
      <c r="B127" s="180">
        <v>2412001.0</v>
      </c>
      <c r="C127" s="181" t="s">
        <v>1291</v>
      </c>
      <c r="D127" s="182" t="s">
        <v>1270</v>
      </c>
      <c r="E127" s="182">
        <v>6.0</v>
      </c>
      <c r="F127" s="177"/>
      <c r="G127" s="177"/>
      <c r="H127" s="178">
        <v>3.0</v>
      </c>
      <c r="I127" s="62" t="str">
        <f>VLOOKUP(A127,Plan3!$A$2:$B$4859,2,FALSE)</f>
        <v>64 - EM CONSTRUCAO</v>
      </c>
    </row>
    <row r="128" ht="15.75" customHeight="1">
      <c r="A128" s="179">
        <v>305360.0</v>
      </c>
      <c r="B128" s="180">
        <v>2401000.0</v>
      </c>
      <c r="C128" s="181" t="s">
        <v>1286</v>
      </c>
      <c r="D128" s="182" t="s">
        <v>1270</v>
      </c>
      <c r="E128" s="182">
        <v>11.0</v>
      </c>
      <c r="F128" s="177"/>
      <c r="G128" s="177"/>
      <c r="H128" s="178">
        <v>4.0</v>
      </c>
      <c r="I128" s="62" t="str">
        <f>VLOOKUP(A128,Plan3!$A$2:$B$4859,2,FALSE)</f>
        <v>64 - EM CONSTRUCAO</v>
      </c>
    </row>
    <row r="129" ht="15.75" customHeight="1">
      <c r="A129" s="179">
        <v>305360.0</v>
      </c>
      <c r="B129" s="180">
        <v>2414026.0</v>
      </c>
      <c r="C129" s="181" t="s">
        <v>1278</v>
      </c>
      <c r="D129" s="182" t="s">
        <v>1270</v>
      </c>
      <c r="E129" s="182">
        <v>2.0</v>
      </c>
      <c r="F129" s="177"/>
      <c r="G129" s="177"/>
      <c r="H129" s="178">
        <v>1.0</v>
      </c>
      <c r="I129" s="62" t="str">
        <f>VLOOKUP(A129,Plan3!$A$2:$B$4859,2,FALSE)</f>
        <v>64 - EM CONSTRUCAO</v>
      </c>
    </row>
    <row r="130" ht="15.75" customHeight="1">
      <c r="A130" s="179">
        <v>305360.0</v>
      </c>
      <c r="B130" s="180">
        <v>3480065.0</v>
      </c>
      <c r="C130" s="181" t="s">
        <v>1312</v>
      </c>
      <c r="D130" s="182" t="s">
        <v>1270</v>
      </c>
      <c r="E130" s="182">
        <v>2.0</v>
      </c>
      <c r="F130" s="177"/>
      <c r="G130" s="177"/>
      <c r="H130" s="178">
        <v>2.0</v>
      </c>
      <c r="I130" s="62" t="str">
        <f>VLOOKUP(A130,Plan3!$A$2:$B$4859,2,FALSE)</f>
        <v>64 - EM CONSTRUCAO</v>
      </c>
    </row>
    <row r="131" ht="15.75" customHeight="1">
      <c r="A131" s="179">
        <v>314571.0</v>
      </c>
      <c r="B131" s="180">
        <v>2412003.0</v>
      </c>
      <c r="C131" s="181" t="s">
        <v>1290</v>
      </c>
      <c r="D131" s="182" t="s">
        <v>1270</v>
      </c>
      <c r="E131" s="182">
        <v>1.0</v>
      </c>
      <c r="F131" s="177"/>
      <c r="G131" s="177"/>
      <c r="H131" s="178">
        <v>2.0</v>
      </c>
      <c r="I131" s="62" t="str">
        <f>VLOOKUP(A131,Plan3!$A$2:$B$4859,2,FALSE)</f>
        <v>64 - EM CONSTRUCAO</v>
      </c>
    </row>
    <row r="132" ht="15.75" customHeight="1">
      <c r="A132" s="179">
        <v>314571.0</v>
      </c>
      <c r="B132" s="180">
        <v>3493315.0</v>
      </c>
      <c r="C132" s="181" t="s">
        <v>1292</v>
      </c>
      <c r="D132" s="182" t="s">
        <v>1270</v>
      </c>
      <c r="E132" s="182">
        <v>5.0</v>
      </c>
      <c r="F132" s="177"/>
      <c r="G132" s="177"/>
      <c r="H132" s="178">
        <v>1.0</v>
      </c>
      <c r="I132" s="62" t="str">
        <f>VLOOKUP(A132,Plan3!$A$2:$B$4859,2,FALSE)</f>
        <v>64 - EM CONSTRUCAO</v>
      </c>
    </row>
    <row r="133" ht="15.75" customHeight="1">
      <c r="A133" s="179">
        <v>319453.0</v>
      </c>
      <c r="B133" s="180">
        <v>2412001.0</v>
      </c>
      <c r="C133" s="181" t="s">
        <v>1291</v>
      </c>
      <c r="D133" s="182" t="s">
        <v>1270</v>
      </c>
      <c r="E133" s="182">
        <v>2.0</v>
      </c>
      <c r="F133" s="177"/>
      <c r="G133" s="177"/>
      <c r="H133" s="178">
        <v>1.0</v>
      </c>
      <c r="I133" s="62" t="str">
        <f>VLOOKUP(A133,Plan3!$A$2:$B$4859,2,FALSE)</f>
        <v>64 - EM CONSTRUCAO</v>
      </c>
    </row>
    <row r="134" ht="15.75" customHeight="1">
      <c r="A134" s="179">
        <v>319453.0</v>
      </c>
      <c r="B134" s="180">
        <v>3493315.0</v>
      </c>
      <c r="C134" s="181" t="s">
        <v>1292</v>
      </c>
      <c r="D134" s="182" t="s">
        <v>1270</v>
      </c>
      <c r="E134" s="182">
        <v>3.0</v>
      </c>
      <c r="F134" s="177"/>
      <c r="G134" s="177"/>
      <c r="H134" s="178">
        <v>4.0</v>
      </c>
      <c r="I134" s="62" t="str">
        <f>VLOOKUP(A134,Plan3!$A$2:$B$4859,2,FALSE)</f>
        <v>64 - EM CONSTRUCAO</v>
      </c>
    </row>
    <row r="135" ht="15.75" customHeight="1">
      <c r="A135" s="179">
        <v>319453.0</v>
      </c>
      <c r="B135" s="180">
        <v>3480310.0</v>
      </c>
      <c r="C135" s="181" t="s">
        <v>1299</v>
      </c>
      <c r="D135" s="182" t="s">
        <v>1270</v>
      </c>
      <c r="E135" s="182">
        <v>2.0</v>
      </c>
      <c r="F135" s="177"/>
      <c r="G135" s="177"/>
      <c r="H135" s="178">
        <v>3.0</v>
      </c>
      <c r="I135" s="62" t="str">
        <f>VLOOKUP(A135,Plan3!$A$2:$B$4859,2,FALSE)</f>
        <v>64 - EM CONSTRUCAO</v>
      </c>
    </row>
    <row r="136" ht="15.75" customHeight="1">
      <c r="A136" s="179">
        <v>320080.0</v>
      </c>
      <c r="B136" s="180">
        <v>3412020.0</v>
      </c>
      <c r="C136" s="181" t="s">
        <v>1313</v>
      </c>
      <c r="D136" s="182" t="s">
        <v>1270</v>
      </c>
      <c r="E136" s="182">
        <v>19.0</v>
      </c>
      <c r="F136" s="177"/>
      <c r="G136" s="177"/>
      <c r="H136" s="178">
        <v>1.0</v>
      </c>
      <c r="I136" s="62" t="str">
        <f>VLOOKUP(A136,Plan3!$A$2:$B$4859,2,FALSE)</f>
        <v>64 - EM CONSTRUCAO</v>
      </c>
    </row>
    <row r="137" ht="15.75" customHeight="1">
      <c r="A137" s="179">
        <v>320080.0</v>
      </c>
      <c r="B137" s="180">
        <v>2221015.0</v>
      </c>
      <c r="C137" s="181" t="s">
        <v>1314</v>
      </c>
      <c r="D137" s="182" t="s">
        <v>1309</v>
      </c>
      <c r="E137" s="182">
        <v>4.5</v>
      </c>
      <c r="F137" s="177"/>
      <c r="G137" s="177"/>
      <c r="H137" s="178">
        <v>1.5</v>
      </c>
      <c r="I137" s="62" t="str">
        <f>VLOOKUP(A137,Plan3!$A$2:$B$4859,2,FALSE)</f>
        <v>64 - EM CONSTRUCAO</v>
      </c>
    </row>
    <row r="138" ht="15.75" customHeight="1">
      <c r="A138" s="179">
        <v>320888.0</v>
      </c>
      <c r="B138" s="180">
        <v>3412020.0</v>
      </c>
      <c r="C138" s="181" t="s">
        <v>1313</v>
      </c>
      <c r="D138" s="182" t="s">
        <v>1270</v>
      </c>
      <c r="E138" s="182">
        <v>14.0</v>
      </c>
      <c r="F138" s="177"/>
      <c r="G138" s="177"/>
      <c r="H138" s="178">
        <v>13.0</v>
      </c>
      <c r="I138" s="62" t="str">
        <f>VLOOKUP(A138,Plan3!$A$2:$B$4859,2,FALSE)</f>
        <v>64 - EM CONSTRUCAO</v>
      </c>
    </row>
    <row r="139" ht="15.75" customHeight="1">
      <c r="A139" s="179">
        <v>320888.0</v>
      </c>
      <c r="B139" s="180">
        <v>3470070.0</v>
      </c>
      <c r="C139" s="181" t="s">
        <v>1279</v>
      </c>
      <c r="D139" s="182" t="s">
        <v>1270</v>
      </c>
      <c r="E139" s="182">
        <v>19.0</v>
      </c>
      <c r="F139" s="177"/>
      <c r="G139" s="177"/>
      <c r="H139" s="178">
        <v>4.0</v>
      </c>
      <c r="I139" s="62" t="str">
        <f>VLOOKUP(A139,Plan3!$A$2:$B$4859,2,FALSE)</f>
        <v>64 - EM CONSTRUCAO</v>
      </c>
    </row>
    <row r="140" ht="15.75" customHeight="1">
      <c r="A140" s="179">
        <v>320888.0</v>
      </c>
      <c r="B140" s="180">
        <v>3480070.0</v>
      </c>
      <c r="C140" s="181" t="s">
        <v>1315</v>
      </c>
      <c r="D140" s="182" t="s">
        <v>1270</v>
      </c>
      <c r="E140" s="182">
        <v>58.0</v>
      </c>
      <c r="F140" s="177"/>
      <c r="G140" s="177"/>
      <c r="H140" s="178">
        <v>5.0</v>
      </c>
      <c r="I140" s="62" t="str">
        <f>VLOOKUP(A140,Plan3!$A$2:$B$4859,2,FALSE)</f>
        <v>64 - EM CONSTRUCAO</v>
      </c>
    </row>
    <row r="141" ht="15.75" customHeight="1">
      <c r="A141" s="179">
        <v>320888.0</v>
      </c>
      <c r="B141" s="180">
        <v>3480075.0</v>
      </c>
      <c r="C141" s="181" t="s">
        <v>1316</v>
      </c>
      <c r="D141" s="182" t="s">
        <v>1270</v>
      </c>
      <c r="E141" s="182">
        <v>34.0</v>
      </c>
      <c r="F141" s="177"/>
      <c r="G141" s="177"/>
      <c r="H141" s="178">
        <v>5.0</v>
      </c>
      <c r="I141" s="62" t="str">
        <f>VLOOKUP(A141,Plan3!$A$2:$B$4859,2,FALSE)</f>
        <v>64 - EM CONSTRUCAO</v>
      </c>
    </row>
    <row r="142" ht="15.75" customHeight="1">
      <c r="A142" s="179">
        <v>320888.0</v>
      </c>
      <c r="B142" s="180">
        <v>4401035.0</v>
      </c>
      <c r="C142" s="181" t="s">
        <v>1317</v>
      </c>
      <c r="D142" s="182" t="s">
        <v>1309</v>
      </c>
      <c r="E142" s="182">
        <v>1260.0</v>
      </c>
      <c r="F142" s="177"/>
      <c r="G142" s="177"/>
      <c r="H142" s="177" t="s">
        <v>1318</v>
      </c>
      <c r="I142" s="62" t="str">
        <f>VLOOKUP(A142,Plan3!$A$2:$B$4859,2,FALSE)</f>
        <v>64 - EM CONSTRUCAO</v>
      </c>
    </row>
    <row r="143" ht="15.75" customHeight="1">
      <c r="A143" s="179">
        <v>320888.0</v>
      </c>
      <c r="B143" s="180">
        <v>3480270.0</v>
      </c>
      <c r="C143" s="181" t="s">
        <v>1319</v>
      </c>
      <c r="D143" s="182" t="s">
        <v>1270</v>
      </c>
      <c r="E143" s="182">
        <v>122.0</v>
      </c>
      <c r="F143" s="177"/>
      <c r="G143" s="177"/>
      <c r="H143" s="178">
        <v>10.0</v>
      </c>
      <c r="I143" s="62" t="str">
        <f>VLOOKUP(A143,Plan3!$A$2:$B$4859,2,FALSE)</f>
        <v>64 - EM CONSTRUCAO</v>
      </c>
    </row>
    <row r="144" ht="15.75" customHeight="1">
      <c r="A144" s="179">
        <v>320888.0</v>
      </c>
      <c r="B144" s="180">
        <v>3480280.0</v>
      </c>
      <c r="C144" s="181" t="s">
        <v>1320</v>
      </c>
      <c r="D144" s="182" t="s">
        <v>1270</v>
      </c>
      <c r="E144" s="182">
        <v>16.0</v>
      </c>
      <c r="F144" s="177"/>
      <c r="G144" s="177"/>
      <c r="H144" s="178">
        <v>4.0</v>
      </c>
      <c r="I144" s="62" t="str">
        <f>VLOOKUP(A144,Plan3!$A$2:$B$4859,2,FALSE)</f>
        <v>64 - EM CONSTRUCAO</v>
      </c>
    </row>
    <row r="145" ht="15.75" customHeight="1">
      <c r="A145" s="179">
        <v>320888.0</v>
      </c>
      <c r="B145" s="180">
        <v>3410080.0</v>
      </c>
      <c r="C145" s="181" t="s">
        <v>1321</v>
      </c>
      <c r="D145" s="182" t="s">
        <v>1270</v>
      </c>
      <c r="E145" s="182">
        <v>12.0</v>
      </c>
      <c r="F145" s="177"/>
      <c r="G145" s="177"/>
      <c r="H145" s="178">
        <v>6.0</v>
      </c>
      <c r="I145" s="62" t="str">
        <f>VLOOKUP(A145,Plan3!$A$2:$B$4859,2,FALSE)</f>
        <v>64 - EM CONSTRUCAO</v>
      </c>
    </row>
    <row r="146" ht="15.75" customHeight="1">
      <c r="A146" s="179">
        <v>320888.0</v>
      </c>
      <c r="B146" s="180">
        <v>2412008.0</v>
      </c>
      <c r="C146" s="181" t="s">
        <v>1322</v>
      </c>
      <c r="D146" s="182" t="s">
        <v>1270</v>
      </c>
      <c r="E146" s="182">
        <v>2.0</v>
      </c>
      <c r="F146" s="177"/>
      <c r="G146" s="177"/>
      <c r="H146" s="178">
        <v>40.0</v>
      </c>
      <c r="I146" s="62" t="str">
        <f>VLOOKUP(A146,Plan3!$A$2:$B$4859,2,FALSE)</f>
        <v>64 - EM CONSTRUCAO</v>
      </c>
    </row>
    <row r="147" ht="15.75" customHeight="1">
      <c r="A147" s="179">
        <v>320888.0</v>
      </c>
      <c r="B147" s="180">
        <v>3486040.0</v>
      </c>
      <c r="C147" s="181" t="s">
        <v>1277</v>
      </c>
      <c r="D147" s="182" t="s">
        <v>1270</v>
      </c>
      <c r="E147" s="182">
        <v>132.0</v>
      </c>
      <c r="F147" s="177"/>
      <c r="G147" s="177"/>
      <c r="H147" s="178">
        <v>5.0</v>
      </c>
      <c r="I147" s="62" t="str">
        <f>VLOOKUP(A147,Plan3!$A$2:$B$4859,2,FALSE)</f>
        <v>64 - EM CONSTRUCAO</v>
      </c>
    </row>
    <row r="148" ht="15.75" customHeight="1">
      <c r="A148" s="179">
        <v>320888.0</v>
      </c>
      <c r="B148" s="180">
        <v>2212011.0</v>
      </c>
      <c r="C148" s="181" t="s">
        <v>1323</v>
      </c>
      <c r="D148" s="182" t="s">
        <v>1309</v>
      </c>
      <c r="E148" s="182">
        <v>3480.0</v>
      </c>
      <c r="F148" s="177"/>
      <c r="G148" s="177"/>
      <c r="H148" s="177" t="s">
        <v>1324</v>
      </c>
      <c r="I148" s="62" t="str">
        <f>VLOOKUP(A148,Plan3!$A$2:$B$4859,2,FALSE)</f>
        <v>64 - EM CONSTRUCAO</v>
      </c>
    </row>
    <row r="149" ht="15.75" customHeight="1">
      <c r="A149" s="179">
        <v>320888.0</v>
      </c>
      <c r="B149" s="180">
        <v>3431611.0</v>
      </c>
      <c r="C149" s="181" t="s">
        <v>1297</v>
      </c>
      <c r="D149" s="182" t="s">
        <v>1270</v>
      </c>
      <c r="E149" s="182">
        <v>4.0</v>
      </c>
      <c r="F149" s="177"/>
      <c r="G149" s="177"/>
      <c r="H149" s="178">
        <v>2.0</v>
      </c>
      <c r="I149" s="62" t="str">
        <f>VLOOKUP(A149,Plan3!$A$2:$B$4859,2,FALSE)</f>
        <v>64 - EM CONSTRUCAO</v>
      </c>
    </row>
    <row r="150" ht="15.75" customHeight="1">
      <c r="A150" s="179">
        <v>320888.0</v>
      </c>
      <c r="B150" s="180">
        <v>2414026.0</v>
      </c>
      <c r="C150" s="181" t="s">
        <v>1278</v>
      </c>
      <c r="D150" s="182" t="s">
        <v>1270</v>
      </c>
      <c r="E150" s="182">
        <v>19.0</v>
      </c>
      <c r="F150" s="177"/>
      <c r="G150" s="177"/>
      <c r="H150" s="178">
        <v>3.0</v>
      </c>
      <c r="I150" s="62" t="str">
        <f>VLOOKUP(A150,Plan3!$A$2:$B$4859,2,FALSE)</f>
        <v>64 - EM CONSTRUCAO</v>
      </c>
    </row>
    <row r="151" ht="15.75" hidden="1" customHeight="1">
      <c r="A151" s="179">
        <v>321197.0</v>
      </c>
      <c r="B151" s="180">
        <v>3431760.0</v>
      </c>
      <c r="C151" s="181" t="s">
        <v>1289</v>
      </c>
      <c r="D151" s="182" t="s">
        <v>1270</v>
      </c>
      <c r="E151" s="182">
        <v>13.0</v>
      </c>
      <c r="F151" s="177"/>
      <c r="G151" s="177"/>
      <c r="H151" s="178">
        <v>6.0</v>
      </c>
      <c r="I151" s="62" t="str">
        <f>VLOOKUP(A151,Plan3!$A$2:$B$4859,2,FALSE)</f>
        <v>61 - EM FISCALIZACAO</v>
      </c>
    </row>
    <row r="152" ht="15.75" hidden="1" customHeight="1">
      <c r="A152" s="179">
        <v>321197.0</v>
      </c>
      <c r="B152" s="180">
        <v>3486040.0</v>
      </c>
      <c r="C152" s="181" t="s">
        <v>1277</v>
      </c>
      <c r="D152" s="182" t="s">
        <v>1270</v>
      </c>
      <c r="E152" s="182">
        <v>44.0</v>
      </c>
      <c r="F152" s="177"/>
      <c r="G152" s="177"/>
      <c r="H152" s="178">
        <v>1.0</v>
      </c>
      <c r="I152" s="62" t="str">
        <f>VLOOKUP(A152,Plan3!$A$2:$B$4859,2,FALSE)</f>
        <v>61 - EM FISCALIZACAO</v>
      </c>
    </row>
    <row r="153" ht="15.75" hidden="1" customHeight="1">
      <c r="A153" s="179">
        <v>321197.0</v>
      </c>
      <c r="B153" s="180">
        <v>3430520.0</v>
      </c>
      <c r="C153" s="181" t="s">
        <v>1288</v>
      </c>
      <c r="D153" s="182" t="s">
        <v>1270</v>
      </c>
      <c r="E153" s="182">
        <v>32.0</v>
      </c>
      <c r="F153" s="177"/>
      <c r="G153" s="177"/>
      <c r="H153" s="178">
        <v>18.0</v>
      </c>
      <c r="I153" s="62" t="str">
        <f>VLOOKUP(A153,Plan3!$A$2:$B$4859,2,FALSE)</f>
        <v>61 - EM FISCALIZACAO</v>
      </c>
    </row>
    <row r="154" ht="15.75" customHeight="1">
      <c r="A154" s="179">
        <v>321198.0</v>
      </c>
      <c r="B154" s="180">
        <v>3493315.0</v>
      </c>
      <c r="C154" s="183" t="s">
        <v>1292</v>
      </c>
      <c r="D154" s="182" t="s">
        <v>1270</v>
      </c>
      <c r="E154" s="182">
        <v>85.0</v>
      </c>
      <c r="F154" s="177"/>
      <c r="G154" s="177"/>
      <c r="H154" s="178">
        <v>36.0</v>
      </c>
      <c r="I154" s="62" t="str">
        <f>VLOOKUP(A154,Plan3!$A$2:$B$4859,2,FALSE)</f>
        <v>64 - EM CONSTRUCAO</v>
      </c>
    </row>
    <row r="155" ht="15.75" customHeight="1">
      <c r="A155" s="179">
        <v>321198.0</v>
      </c>
      <c r="B155" s="180">
        <v>3430520.0</v>
      </c>
      <c r="C155" s="183" t="s">
        <v>1288</v>
      </c>
      <c r="D155" s="182" t="s">
        <v>1270</v>
      </c>
      <c r="E155" s="182">
        <v>31.0</v>
      </c>
      <c r="F155" s="177"/>
      <c r="G155" s="177"/>
      <c r="H155" s="178">
        <v>3.0</v>
      </c>
      <c r="I155" s="62" t="str">
        <f>VLOOKUP(A155,Plan3!$A$2:$B$4859,2,FALSE)</f>
        <v>64 - EM CONSTRUCAO</v>
      </c>
    </row>
    <row r="156" ht="15.75" customHeight="1">
      <c r="A156" s="179">
        <v>321198.0</v>
      </c>
      <c r="B156" s="180">
        <v>3420090.0</v>
      </c>
      <c r="C156" s="183" t="s">
        <v>1275</v>
      </c>
      <c r="D156" s="182" t="s">
        <v>1270</v>
      </c>
      <c r="E156" s="182">
        <v>33.0</v>
      </c>
      <c r="F156" s="177"/>
      <c r="G156" s="177"/>
      <c r="H156" s="178">
        <v>1.0</v>
      </c>
      <c r="I156" s="62" t="str">
        <f>VLOOKUP(A156,Plan3!$A$2:$B$4859,2,FALSE)</f>
        <v>64 - EM CONSTRUCAO</v>
      </c>
    </row>
    <row r="157" ht="15.75" customHeight="1">
      <c r="A157" s="179">
        <v>321198.0</v>
      </c>
      <c r="B157" s="180">
        <v>2412008.0</v>
      </c>
      <c r="C157" s="183" t="s">
        <v>1322</v>
      </c>
      <c r="D157" s="182" t="s">
        <v>1270</v>
      </c>
      <c r="E157" s="182">
        <v>22.0</v>
      </c>
      <c r="F157" s="177"/>
      <c r="G157" s="177"/>
      <c r="H157" s="178">
        <v>75.0</v>
      </c>
      <c r="I157" s="62" t="str">
        <f>VLOOKUP(A157,Plan3!$A$2:$B$4859,2,FALSE)</f>
        <v>64 - EM CONSTRUCAO</v>
      </c>
    </row>
    <row r="158" ht="15.75" customHeight="1">
      <c r="A158" s="179">
        <v>321198.0</v>
      </c>
      <c r="B158" s="180">
        <v>3417025.0</v>
      </c>
      <c r="C158" s="183" t="s">
        <v>1311</v>
      </c>
      <c r="D158" s="182" t="s">
        <v>1270</v>
      </c>
      <c r="E158" s="182">
        <v>85.0</v>
      </c>
      <c r="F158" s="177"/>
      <c r="G158" s="177"/>
      <c r="H158" s="178">
        <v>10.0</v>
      </c>
      <c r="I158" s="62" t="str">
        <f>VLOOKUP(A158,Plan3!$A$2:$B$4859,2,FALSE)</f>
        <v>64 - EM CONSTRUCAO</v>
      </c>
    </row>
    <row r="159" ht="15.75" customHeight="1">
      <c r="A159" s="179">
        <v>321649.0</v>
      </c>
      <c r="B159" s="180">
        <v>3486040.0</v>
      </c>
      <c r="C159" s="181" t="s">
        <v>1277</v>
      </c>
      <c r="D159" s="182" t="s">
        <v>1270</v>
      </c>
      <c r="E159" s="182">
        <v>63.0</v>
      </c>
      <c r="F159" s="177"/>
      <c r="G159" s="177"/>
      <c r="H159" s="178">
        <v>5.0</v>
      </c>
      <c r="I159" s="62" t="str">
        <f>VLOOKUP(A159,Plan3!$A$2:$B$4859,2,FALSE)</f>
        <v>64 - EM CONSTRUCAO</v>
      </c>
    </row>
    <row r="160" ht="15.75" customHeight="1">
      <c r="A160" s="179">
        <v>321649.0</v>
      </c>
      <c r="B160" s="180">
        <v>3412020.0</v>
      </c>
      <c r="C160" s="181" t="s">
        <v>1313</v>
      </c>
      <c r="D160" s="182" t="s">
        <v>1270</v>
      </c>
      <c r="E160" s="182">
        <v>7.0</v>
      </c>
      <c r="F160" s="177"/>
      <c r="G160" s="177"/>
      <c r="H160" s="178">
        <v>4.0</v>
      </c>
      <c r="I160" s="62" t="str">
        <f>VLOOKUP(A160,Plan3!$A$2:$B$4859,2,FALSE)</f>
        <v>64 - EM CONSTRUCAO</v>
      </c>
    </row>
    <row r="161" ht="15.75" customHeight="1">
      <c r="A161" s="179">
        <v>321649.0</v>
      </c>
      <c r="B161" s="180">
        <v>3412030.0</v>
      </c>
      <c r="C161" s="181" t="s">
        <v>1325</v>
      </c>
      <c r="D161" s="182" t="s">
        <v>1270</v>
      </c>
      <c r="E161" s="182">
        <v>5.0</v>
      </c>
      <c r="F161" s="177"/>
      <c r="G161" s="177"/>
      <c r="H161" s="178">
        <v>1.0</v>
      </c>
      <c r="I161" s="62" t="str">
        <f>VLOOKUP(A161,Plan3!$A$2:$B$4859,2,FALSE)</f>
        <v>64 - EM CONSTRUCAO</v>
      </c>
    </row>
    <row r="162" ht="15.75" customHeight="1">
      <c r="A162" s="179">
        <v>321649.0</v>
      </c>
      <c r="B162" s="180">
        <v>2461009.0</v>
      </c>
      <c r="C162" s="181" t="s">
        <v>1326</v>
      </c>
      <c r="D162" s="182" t="s">
        <v>1270</v>
      </c>
      <c r="E162" s="182">
        <v>3.0</v>
      </c>
      <c r="F162" s="177"/>
      <c r="G162" s="177"/>
      <c r="H162" s="178">
        <v>9.0</v>
      </c>
      <c r="I162" s="62" t="str">
        <f>VLOOKUP(A162,Plan3!$A$2:$B$4859,2,FALSE)</f>
        <v>64 - EM CONSTRUCAO</v>
      </c>
    </row>
    <row r="163" ht="15.75" customHeight="1">
      <c r="A163" s="179">
        <v>321649.0</v>
      </c>
      <c r="B163" s="180">
        <v>3480325.0</v>
      </c>
      <c r="C163" s="181" t="s">
        <v>1281</v>
      </c>
      <c r="D163" s="182" t="s">
        <v>1270</v>
      </c>
      <c r="E163" s="182">
        <v>20.0</v>
      </c>
      <c r="F163" s="177"/>
      <c r="G163" s="177"/>
      <c r="H163" s="178">
        <v>12.0</v>
      </c>
      <c r="I163" s="62" t="str">
        <f>VLOOKUP(A163,Plan3!$A$2:$B$4859,2,FALSE)</f>
        <v>64 - EM CONSTRUCAO</v>
      </c>
    </row>
    <row r="164" ht="15.75" customHeight="1">
      <c r="A164" s="179">
        <v>321649.0</v>
      </c>
      <c r="B164" s="180">
        <v>3416090.0</v>
      </c>
      <c r="C164" s="181" t="s">
        <v>1327</v>
      </c>
      <c r="D164" s="182" t="s">
        <v>1270</v>
      </c>
      <c r="E164" s="182">
        <v>3.0</v>
      </c>
      <c r="F164" s="177"/>
      <c r="G164" s="177"/>
      <c r="H164" s="178">
        <v>3.0</v>
      </c>
      <c r="I164" s="62" t="str">
        <f>VLOOKUP(A164,Plan3!$A$2:$B$4859,2,FALSE)</f>
        <v>64 - EM CONSTRUCAO</v>
      </c>
    </row>
    <row r="165" ht="15.75" customHeight="1">
      <c r="A165" s="179">
        <v>321649.0</v>
      </c>
      <c r="B165" s="180">
        <v>3480310.0</v>
      </c>
      <c r="C165" s="181" t="s">
        <v>1299</v>
      </c>
      <c r="D165" s="182" t="s">
        <v>1270</v>
      </c>
      <c r="E165" s="182">
        <v>22.0</v>
      </c>
      <c r="F165" s="177"/>
      <c r="G165" s="177"/>
      <c r="H165" s="178">
        <v>8.0</v>
      </c>
      <c r="I165" s="62" t="str">
        <f>VLOOKUP(A165,Plan3!$A$2:$B$4859,2,FALSE)</f>
        <v>64 - EM CONSTRUCAO</v>
      </c>
    </row>
    <row r="166" ht="15.75" customHeight="1">
      <c r="A166" s="179">
        <v>322552.0</v>
      </c>
      <c r="B166" s="180">
        <v>3431760.0</v>
      </c>
      <c r="C166" s="181" t="s">
        <v>1289</v>
      </c>
      <c r="D166" s="182" t="s">
        <v>1270</v>
      </c>
      <c r="E166" s="182">
        <v>2.0</v>
      </c>
      <c r="F166" s="177"/>
      <c r="G166" s="177"/>
      <c r="H166" s="178">
        <v>2.0</v>
      </c>
      <c r="I166" s="62" t="str">
        <f>VLOOKUP(A166,Plan3!$A$2:$B$4859,2,FALSE)</f>
        <v>64 - EM CONSTRUCAO</v>
      </c>
    </row>
    <row r="167" ht="15.75" hidden="1" customHeight="1">
      <c r="A167" s="179">
        <v>323562.0</v>
      </c>
      <c r="B167" s="180">
        <v>3493315.0</v>
      </c>
      <c r="C167" s="181" t="s">
        <v>1292</v>
      </c>
      <c r="D167" s="182" t="s">
        <v>1270</v>
      </c>
      <c r="E167" s="182">
        <v>2.0</v>
      </c>
      <c r="F167" s="177"/>
      <c r="G167" s="177"/>
      <c r="H167" s="178">
        <v>1.0</v>
      </c>
      <c r="I167" s="62" t="str">
        <f>VLOOKUP(A167,Plan3!$A$2:$B$4859,2,FALSE)</f>
        <v>61 - EM FISCALIZACAO</v>
      </c>
    </row>
    <row r="168" ht="15.75" customHeight="1">
      <c r="A168" s="179">
        <v>323750.0</v>
      </c>
      <c r="B168" s="180">
        <v>3420110.0</v>
      </c>
      <c r="C168" s="181" t="s">
        <v>1328</v>
      </c>
      <c r="D168" s="182" t="s">
        <v>1270</v>
      </c>
      <c r="E168" s="182">
        <v>9.0</v>
      </c>
      <c r="F168" s="177"/>
      <c r="G168" s="177"/>
      <c r="H168" s="178">
        <v>2.0</v>
      </c>
      <c r="I168" s="62" t="str">
        <f>VLOOKUP(A168,Plan3!$A$2:$B$4859,2,FALSE)</f>
        <v>64 - EM CONSTRUCAO</v>
      </c>
    </row>
    <row r="169" ht="15.75" customHeight="1">
      <c r="A169" s="179">
        <v>323750.0</v>
      </c>
      <c r="B169" s="180">
        <v>3480325.0</v>
      </c>
      <c r="C169" s="181" t="s">
        <v>1281</v>
      </c>
      <c r="D169" s="182" t="s">
        <v>1270</v>
      </c>
      <c r="E169" s="182">
        <v>1.0</v>
      </c>
      <c r="F169" s="177"/>
      <c r="G169" s="177"/>
      <c r="H169" s="178">
        <v>3.0</v>
      </c>
      <c r="I169" s="62" t="str">
        <f>VLOOKUP(A169,Plan3!$A$2:$B$4859,2,FALSE)</f>
        <v>64 - EM CONSTRUCAO</v>
      </c>
    </row>
    <row r="170" ht="15.75" customHeight="1">
      <c r="A170" s="179">
        <v>323750.0</v>
      </c>
      <c r="B170" s="180">
        <v>2312000.0</v>
      </c>
      <c r="C170" s="181" t="s">
        <v>1272</v>
      </c>
      <c r="D170" s="182" t="s">
        <v>1270</v>
      </c>
      <c r="E170" s="182">
        <v>26.0</v>
      </c>
      <c r="F170" s="177"/>
      <c r="G170" s="177"/>
      <c r="H170" s="178">
        <v>1.0</v>
      </c>
      <c r="I170" s="62" t="str">
        <f>VLOOKUP(A170,Plan3!$A$2:$B$4859,2,FALSE)</f>
        <v>64 - EM CONSTRUCAO</v>
      </c>
    </row>
    <row r="171" ht="15.75" customHeight="1">
      <c r="A171" s="179">
        <v>323750.0</v>
      </c>
      <c r="B171" s="180">
        <v>3310021.0</v>
      </c>
      <c r="C171" s="181" t="s">
        <v>1329</v>
      </c>
      <c r="D171" s="182" t="s">
        <v>1270</v>
      </c>
      <c r="E171" s="182">
        <v>3.0</v>
      </c>
      <c r="F171" s="177"/>
      <c r="G171" s="177"/>
      <c r="H171" s="178">
        <v>2.0</v>
      </c>
      <c r="I171" s="62" t="str">
        <f>VLOOKUP(A171,Plan3!$A$2:$B$4859,2,FALSE)</f>
        <v>64 - EM CONSTRUCAO</v>
      </c>
    </row>
    <row r="172" ht="15.75" customHeight="1">
      <c r="A172" s="179">
        <v>323750.0</v>
      </c>
      <c r="B172" s="180">
        <v>3480310.0</v>
      </c>
      <c r="C172" s="181" t="s">
        <v>1299</v>
      </c>
      <c r="D172" s="182" t="s">
        <v>1270</v>
      </c>
      <c r="E172" s="182">
        <v>34.0</v>
      </c>
      <c r="F172" s="177"/>
      <c r="G172" s="177"/>
      <c r="H172" s="178">
        <v>9.0</v>
      </c>
      <c r="I172" s="62" t="str">
        <f>VLOOKUP(A172,Plan3!$A$2:$B$4859,2,FALSE)</f>
        <v>64 - EM CONSTRUCAO</v>
      </c>
    </row>
    <row r="173" ht="15.75" customHeight="1">
      <c r="A173" s="179">
        <v>323750.0</v>
      </c>
      <c r="B173" s="180">
        <v>3412020.0</v>
      </c>
      <c r="C173" s="181" t="s">
        <v>1313</v>
      </c>
      <c r="D173" s="182" t="s">
        <v>1270</v>
      </c>
      <c r="E173" s="182">
        <v>16.0</v>
      </c>
      <c r="F173" s="177"/>
      <c r="G173" s="177"/>
      <c r="H173" s="178">
        <v>1.0</v>
      </c>
      <c r="I173" s="62" t="str">
        <f>VLOOKUP(A173,Plan3!$A$2:$B$4859,2,FALSE)</f>
        <v>64 - EM CONSTRUCAO</v>
      </c>
    </row>
    <row r="174" ht="15.75" hidden="1" customHeight="1">
      <c r="A174" s="179">
        <v>323970.0</v>
      </c>
      <c r="B174" s="180">
        <v>2414026.0</v>
      </c>
      <c r="C174" s="181" t="s">
        <v>1278</v>
      </c>
      <c r="D174" s="182" t="s">
        <v>1270</v>
      </c>
      <c r="E174" s="182">
        <v>3.0</v>
      </c>
      <c r="F174" s="177"/>
      <c r="G174" s="177"/>
      <c r="H174" s="178">
        <v>1.0</v>
      </c>
      <c r="I174" s="62" t="str">
        <f>VLOOKUP(A174,Plan3!$A$2:$B$4859,2,FALSE)</f>
        <v>FC - EM FECHAMENTO</v>
      </c>
    </row>
    <row r="175" ht="15.75" hidden="1" customHeight="1">
      <c r="A175" s="179">
        <v>323970.0</v>
      </c>
      <c r="B175" s="180">
        <v>3470070.0</v>
      </c>
      <c r="C175" s="181" t="s">
        <v>1279</v>
      </c>
      <c r="D175" s="182" t="s">
        <v>1270</v>
      </c>
      <c r="E175" s="182">
        <v>1.0</v>
      </c>
      <c r="F175" s="177"/>
      <c r="G175" s="177"/>
      <c r="H175" s="178">
        <v>3.0</v>
      </c>
      <c r="I175" s="62" t="str">
        <f>VLOOKUP(A175,Plan3!$A$2:$B$4859,2,FALSE)</f>
        <v>FC - EM FECHAMENTO</v>
      </c>
    </row>
    <row r="176" ht="15.75" hidden="1" customHeight="1">
      <c r="A176" s="179">
        <v>323970.0</v>
      </c>
      <c r="B176" s="180">
        <v>3419013.0</v>
      </c>
      <c r="C176" s="181" t="s">
        <v>1330</v>
      </c>
      <c r="D176" s="182" t="s">
        <v>1270</v>
      </c>
      <c r="E176" s="182">
        <v>1.0</v>
      </c>
      <c r="F176" s="177"/>
      <c r="G176" s="177"/>
      <c r="H176" s="178">
        <v>1.0</v>
      </c>
      <c r="I176" s="62" t="str">
        <f>VLOOKUP(A176,Plan3!$A$2:$B$4859,2,FALSE)</f>
        <v>FC - EM FECHAMENTO</v>
      </c>
    </row>
    <row r="177" ht="15.75" hidden="1" customHeight="1">
      <c r="A177" s="179">
        <v>323970.0</v>
      </c>
      <c r="B177" s="180">
        <v>3430120.0</v>
      </c>
      <c r="C177" s="181" t="s">
        <v>1271</v>
      </c>
      <c r="D177" s="182" t="s">
        <v>1270</v>
      </c>
      <c r="E177" s="182">
        <v>1.0</v>
      </c>
      <c r="F177" s="177"/>
      <c r="G177" s="177"/>
      <c r="H177" s="178">
        <v>7.0</v>
      </c>
      <c r="I177" s="62" t="str">
        <f>VLOOKUP(A177,Plan3!$A$2:$B$4859,2,FALSE)</f>
        <v>FC - EM FECHAMENTO</v>
      </c>
    </row>
    <row r="178" ht="15.75" hidden="1" customHeight="1">
      <c r="A178" s="179">
        <v>323970.0</v>
      </c>
      <c r="B178" s="180">
        <v>3423030.0</v>
      </c>
      <c r="C178" s="181" t="s">
        <v>1269</v>
      </c>
      <c r="D178" s="182" t="s">
        <v>1270</v>
      </c>
      <c r="E178" s="182">
        <v>5.0</v>
      </c>
      <c r="F178" s="177"/>
      <c r="G178" s="177"/>
      <c r="H178" s="178">
        <v>1.0</v>
      </c>
      <c r="I178" s="62" t="str">
        <f>VLOOKUP(A178,Plan3!$A$2:$B$4859,2,FALSE)</f>
        <v>FC - EM FECHAMENTO</v>
      </c>
    </row>
    <row r="179" ht="15.75" hidden="1" customHeight="1">
      <c r="A179" s="179">
        <v>323970.0</v>
      </c>
      <c r="B179" s="180">
        <v>3485166.0</v>
      </c>
      <c r="C179" s="181" t="s">
        <v>1305</v>
      </c>
      <c r="D179" s="182" t="s">
        <v>1270</v>
      </c>
      <c r="E179" s="182">
        <v>2.0</v>
      </c>
      <c r="F179" s="177"/>
      <c r="G179" s="177"/>
      <c r="H179" s="178">
        <v>1.0</v>
      </c>
      <c r="I179" s="62" t="str">
        <f>VLOOKUP(A179,Plan3!$A$2:$B$4859,2,FALSE)</f>
        <v>FC - EM FECHAMENTO</v>
      </c>
    </row>
    <row r="180" ht="15.75" hidden="1" customHeight="1">
      <c r="A180" s="179">
        <v>323970.0</v>
      </c>
      <c r="B180" s="180">
        <v>2314003.0</v>
      </c>
      <c r="C180" s="181" t="s">
        <v>1304</v>
      </c>
      <c r="D180" s="182" t="s">
        <v>1270</v>
      </c>
      <c r="E180" s="182">
        <v>1.0</v>
      </c>
      <c r="F180" s="177"/>
      <c r="G180" s="177"/>
      <c r="H180" s="178">
        <v>2.0</v>
      </c>
      <c r="I180" s="62" t="str">
        <f>VLOOKUP(A180,Plan3!$A$2:$B$4859,2,FALSE)</f>
        <v>FC - EM FECHAMENTO</v>
      </c>
    </row>
    <row r="181" ht="15.75" hidden="1" customHeight="1">
      <c r="A181" s="179">
        <v>323970.0</v>
      </c>
      <c r="B181" s="180">
        <v>3420090.0</v>
      </c>
      <c r="C181" s="181" t="s">
        <v>1275</v>
      </c>
      <c r="D181" s="182" t="s">
        <v>1270</v>
      </c>
      <c r="E181" s="182">
        <v>5.0</v>
      </c>
      <c r="F181" s="177"/>
      <c r="G181" s="177"/>
      <c r="H181" s="178">
        <v>1.0</v>
      </c>
      <c r="I181" s="62" t="str">
        <f>VLOOKUP(A181,Plan3!$A$2:$B$4859,2,FALSE)</f>
        <v>FC - EM FECHAMENTO</v>
      </c>
    </row>
    <row r="182" ht="15.75" hidden="1" customHeight="1">
      <c r="A182" s="179">
        <v>323970.0</v>
      </c>
      <c r="B182" s="180">
        <v>7511210.0</v>
      </c>
      <c r="C182" s="181" t="s">
        <v>1285</v>
      </c>
      <c r="D182" s="182" t="s">
        <v>1270</v>
      </c>
      <c r="E182" s="182">
        <v>1.0</v>
      </c>
      <c r="F182" s="177"/>
      <c r="G182" s="177"/>
      <c r="H182" s="178">
        <v>1.0</v>
      </c>
      <c r="I182" s="62" t="str">
        <f>VLOOKUP(A182,Plan3!$A$2:$B$4859,2,FALSE)</f>
        <v>FC - EM FECHAMENTO</v>
      </c>
    </row>
    <row r="183" ht="15.75" customHeight="1">
      <c r="A183" s="179">
        <v>324010.0</v>
      </c>
      <c r="B183" s="180">
        <v>3480325.0</v>
      </c>
      <c r="C183" s="181" t="s">
        <v>1281</v>
      </c>
      <c r="D183" s="182" t="s">
        <v>1270</v>
      </c>
      <c r="E183" s="182">
        <v>2.0</v>
      </c>
      <c r="F183" s="177"/>
      <c r="G183" s="177"/>
      <c r="H183" s="178">
        <v>2.0</v>
      </c>
      <c r="I183" s="62" t="str">
        <f>VLOOKUP(A183,Plan3!$A$2:$B$4859,2,FALSE)</f>
        <v>64 - EM CONSTRUCAO</v>
      </c>
    </row>
    <row r="184" ht="15.75" customHeight="1">
      <c r="A184" s="179">
        <v>324381.0</v>
      </c>
      <c r="B184" s="180">
        <v>3430520.0</v>
      </c>
      <c r="C184" s="181" t="s">
        <v>1288</v>
      </c>
      <c r="D184" s="182" t="s">
        <v>1270</v>
      </c>
      <c r="E184" s="182">
        <v>1.0</v>
      </c>
      <c r="F184" s="177"/>
      <c r="G184" s="177"/>
      <c r="H184" s="178">
        <v>1.0</v>
      </c>
      <c r="I184" s="62" t="str">
        <f>VLOOKUP(A184,Plan3!$A$2:$B$4859,2,FALSE)</f>
        <v>64 - EM CONSTRUCAO</v>
      </c>
    </row>
    <row r="185" ht="15.75" hidden="1" customHeight="1">
      <c r="A185" s="179">
        <v>325395.0</v>
      </c>
      <c r="B185" s="180">
        <v>3480310.0</v>
      </c>
      <c r="C185" s="181" t="s">
        <v>1299</v>
      </c>
      <c r="D185" s="182" t="s">
        <v>1270</v>
      </c>
      <c r="E185" s="182">
        <v>4.0</v>
      </c>
      <c r="F185" s="177"/>
      <c r="G185" s="177"/>
      <c r="H185" s="178">
        <v>1.0</v>
      </c>
      <c r="I185" s="62" t="str">
        <f>VLOOKUP(A185,Plan3!$A$2:$B$4859,2,FALSE)</f>
        <v>FA - EM FATURAMENTO</v>
      </c>
    </row>
    <row r="186" ht="15.75" hidden="1" customHeight="1">
      <c r="A186" s="179">
        <v>325395.0</v>
      </c>
      <c r="B186" s="180">
        <v>3485166.0</v>
      </c>
      <c r="C186" s="181" t="s">
        <v>1305</v>
      </c>
      <c r="D186" s="182" t="s">
        <v>1270</v>
      </c>
      <c r="E186" s="182">
        <v>2.0</v>
      </c>
      <c r="F186" s="177"/>
      <c r="G186" s="177"/>
      <c r="H186" s="178">
        <v>1.0</v>
      </c>
      <c r="I186" s="62" t="str">
        <f>VLOOKUP(A186,Plan3!$A$2:$B$4859,2,FALSE)</f>
        <v>FA - EM FATURAMENTO</v>
      </c>
    </row>
    <row r="187" ht="15.75" customHeight="1">
      <c r="A187" s="179">
        <v>325572.0</v>
      </c>
      <c r="B187" s="180">
        <v>3493315.0</v>
      </c>
      <c r="C187" s="181" t="s">
        <v>1292</v>
      </c>
      <c r="D187" s="182" t="s">
        <v>1270</v>
      </c>
      <c r="E187" s="182">
        <v>20.0</v>
      </c>
      <c r="F187" s="177"/>
      <c r="G187" s="177"/>
      <c r="H187" s="178">
        <v>8.0</v>
      </c>
      <c r="I187" s="62" t="str">
        <f>VLOOKUP(A187,Plan3!$A$2:$B$4859,2,FALSE)</f>
        <v>64 - EM CONSTRUCAO</v>
      </c>
    </row>
    <row r="188" ht="15.75" customHeight="1">
      <c r="A188" s="179">
        <v>325572.0</v>
      </c>
      <c r="B188" s="180">
        <v>3480310.0</v>
      </c>
      <c r="C188" s="181" t="s">
        <v>1299</v>
      </c>
      <c r="D188" s="182" t="s">
        <v>1270</v>
      </c>
      <c r="E188" s="182">
        <v>26.0</v>
      </c>
      <c r="F188" s="177"/>
      <c r="G188" s="177"/>
      <c r="H188" s="178">
        <v>4.0</v>
      </c>
      <c r="I188" s="62" t="str">
        <f>VLOOKUP(A188,Plan3!$A$2:$B$4859,2,FALSE)</f>
        <v>64 - EM CONSTRUCAO</v>
      </c>
    </row>
    <row r="189" ht="15.75" customHeight="1">
      <c r="A189" s="179">
        <v>325614.0</v>
      </c>
      <c r="B189" s="180">
        <v>2412001.0</v>
      </c>
      <c r="C189" s="181" t="s">
        <v>1291</v>
      </c>
      <c r="D189" s="182" t="s">
        <v>1270</v>
      </c>
      <c r="E189" s="182">
        <v>68.0</v>
      </c>
      <c r="F189" s="177"/>
      <c r="G189" s="177"/>
      <c r="H189" s="178">
        <v>70.0</v>
      </c>
      <c r="I189" s="62" t="str">
        <f>VLOOKUP(A189,Plan3!$A$2:$B$4859,2,FALSE)</f>
        <v>64 - EM CONSTRUCAO</v>
      </c>
    </row>
    <row r="190" ht="15.75" customHeight="1">
      <c r="A190" s="179">
        <v>325614.0</v>
      </c>
      <c r="B190" s="180">
        <v>3486040.0</v>
      </c>
      <c r="C190" s="181" t="s">
        <v>1277</v>
      </c>
      <c r="D190" s="182" t="s">
        <v>1270</v>
      </c>
      <c r="E190" s="182">
        <v>74.0</v>
      </c>
      <c r="F190" s="177"/>
      <c r="G190" s="177"/>
      <c r="H190" s="178">
        <v>5.0</v>
      </c>
      <c r="I190" s="62" t="str">
        <f>VLOOKUP(A190,Plan3!$A$2:$B$4859,2,FALSE)</f>
        <v>64 - EM CONSTRUCAO</v>
      </c>
    </row>
    <row r="191" ht="15.75" hidden="1" customHeight="1">
      <c r="A191" s="179">
        <v>325789.0</v>
      </c>
      <c r="B191" s="180">
        <v>3480325.0</v>
      </c>
      <c r="C191" s="181" t="s">
        <v>1281</v>
      </c>
      <c r="D191" s="182" t="s">
        <v>1270</v>
      </c>
      <c r="E191" s="182">
        <v>1.0</v>
      </c>
      <c r="F191" s="177"/>
      <c r="G191" s="177"/>
      <c r="H191" s="178">
        <v>1.0</v>
      </c>
      <c r="I191" s="62" t="str">
        <f>VLOOKUP(A191,Plan3!$A$2:$B$4859,2,FALSE)</f>
        <v>FC - EM FECHAMENTO</v>
      </c>
    </row>
    <row r="192" ht="15.75" hidden="1" customHeight="1">
      <c r="A192" s="179">
        <v>325789.0</v>
      </c>
      <c r="B192" s="180">
        <v>3480310.0</v>
      </c>
      <c r="C192" s="181" t="s">
        <v>1299</v>
      </c>
      <c r="D192" s="182" t="s">
        <v>1270</v>
      </c>
      <c r="E192" s="182">
        <v>13.0</v>
      </c>
      <c r="F192" s="177"/>
      <c r="G192" s="177"/>
      <c r="H192" s="178">
        <v>3.0</v>
      </c>
      <c r="I192" s="62" t="str">
        <f>VLOOKUP(A192,Plan3!$A$2:$B$4859,2,FALSE)</f>
        <v>FC - EM FECHAMENTO</v>
      </c>
    </row>
    <row r="193" ht="15.75" customHeight="1">
      <c r="A193" s="179">
        <v>325885.0</v>
      </c>
      <c r="B193" s="180">
        <v>2206000.0</v>
      </c>
      <c r="C193" s="181" t="s">
        <v>1294</v>
      </c>
      <c r="D193" s="182" t="s">
        <v>1295</v>
      </c>
      <c r="E193" s="182">
        <v>8.25</v>
      </c>
      <c r="F193" s="177"/>
      <c r="G193" s="177"/>
      <c r="H193" s="177" t="s">
        <v>1331</v>
      </c>
      <c r="I193" s="62" t="str">
        <f>VLOOKUP(A193,Plan3!$A$2:$B$4859,2,FALSE)</f>
        <v>64 - EM CONSTRUCAO</v>
      </c>
    </row>
    <row r="194" ht="15.75" customHeight="1">
      <c r="A194" s="179">
        <v>325896.0</v>
      </c>
      <c r="B194" s="180">
        <v>3470070.0</v>
      </c>
      <c r="C194" s="181" t="s">
        <v>1279</v>
      </c>
      <c r="D194" s="182" t="s">
        <v>1270</v>
      </c>
      <c r="E194" s="182">
        <v>6.0</v>
      </c>
      <c r="F194" s="177"/>
      <c r="G194" s="177"/>
      <c r="H194" s="178">
        <v>1.0</v>
      </c>
      <c r="I194" s="62" t="str">
        <f>VLOOKUP(A194,Plan3!$A$2:$B$4859,2,FALSE)</f>
        <v>64 - EM CONSTRUCAO</v>
      </c>
    </row>
    <row r="195" ht="15.75" customHeight="1">
      <c r="A195" s="179">
        <v>325896.0</v>
      </c>
      <c r="B195" s="180">
        <v>2401000.0</v>
      </c>
      <c r="C195" s="181" t="s">
        <v>1286</v>
      </c>
      <c r="D195" s="182" t="s">
        <v>1270</v>
      </c>
      <c r="E195" s="182">
        <v>4.0</v>
      </c>
      <c r="F195" s="177"/>
      <c r="G195" s="177"/>
      <c r="H195" s="178">
        <v>3.0</v>
      </c>
      <c r="I195" s="62" t="str">
        <f>VLOOKUP(A195,Plan3!$A$2:$B$4859,2,FALSE)</f>
        <v>64 - EM CONSTRUCAO</v>
      </c>
    </row>
    <row r="196" ht="15.75" customHeight="1">
      <c r="A196" s="179">
        <v>325896.0</v>
      </c>
      <c r="B196" s="180">
        <v>2206000.0</v>
      </c>
      <c r="C196" s="181" t="s">
        <v>1294</v>
      </c>
      <c r="D196" s="182" t="s">
        <v>1295</v>
      </c>
      <c r="E196" s="182">
        <v>16.5</v>
      </c>
      <c r="F196" s="177"/>
      <c r="G196" s="177"/>
      <c r="H196" s="177" t="s">
        <v>1332</v>
      </c>
      <c r="I196" s="62" t="str">
        <f>VLOOKUP(A196,Plan3!$A$2:$B$4859,2,FALSE)</f>
        <v>64 - EM CONSTRUCAO</v>
      </c>
    </row>
    <row r="197" ht="15.75" customHeight="1">
      <c r="A197" s="179">
        <v>325896.0</v>
      </c>
      <c r="B197" s="180">
        <v>2414026.0</v>
      </c>
      <c r="C197" s="181" t="s">
        <v>1278</v>
      </c>
      <c r="D197" s="182" t="s">
        <v>1270</v>
      </c>
      <c r="E197" s="182">
        <v>6.0</v>
      </c>
      <c r="F197" s="177"/>
      <c r="G197" s="177"/>
      <c r="H197" s="178">
        <v>1.0</v>
      </c>
      <c r="I197" s="62" t="str">
        <f>VLOOKUP(A197,Plan3!$A$2:$B$4859,2,FALSE)</f>
        <v>64 - EM CONSTRUCAO</v>
      </c>
    </row>
    <row r="198" ht="15.75" customHeight="1">
      <c r="A198" s="179">
        <v>326031.0</v>
      </c>
      <c r="B198" s="180">
        <v>3493315.0</v>
      </c>
      <c r="C198" s="181" t="s">
        <v>1292</v>
      </c>
      <c r="D198" s="182" t="s">
        <v>1270</v>
      </c>
      <c r="E198" s="182">
        <v>18.0</v>
      </c>
      <c r="F198" s="177"/>
      <c r="G198" s="177"/>
      <c r="H198" s="178">
        <v>7.0</v>
      </c>
      <c r="I198" s="62" t="str">
        <f>VLOOKUP(A198,Plan3!$A$2:$B$4859,2,FALSE)</f>
        <v>64 - EM CONSTRUCAO</v>
      </c>
    </row>
    <row r="199" ht="15.75" customHeight="1">
      <c r="A199" s="179">
        <v>326031.0</v>
      </c>
      <c r="B199" s="180">
        <v>2412008.0</v>
      </c>
      <c r="C199" s="181" t="s">
        <v>1333</v>
      </c>
      <c r="D199" s="182" t="s">
        <v>1270</v>
      </c>
      <c r="E199" s="182">
        <v>6.0</v>
      </c>
      <c r="F199" s="177"/>
      <c r="G199" s="177"/>
      <c r="H199" s="178">
        <v>1.0</v>
      </c>
      <c r="I199" s="62" t="str">
        <f>VLOOKUP(A199,Plan3!$A$2:$B$4859,2,FALSE)</f>
        <v>64 - EM CONSTRUCAO</v>
      </c>
    </row>
    <row r="200" ht="15.75" customHeight="1">
      <c r="A200" s="179">
        <v>326401.0</v>
      </c>
      <c r="B200" s="180">
        <v>3470070.0</v>
      </c>
      <c r="C200" s="181" t="s">
        <v>1279</v>
      </c>
      <c r="D200" s="182" t="s">
        <v>1270</v>
      </c>
      <c r="E200" s="182">
        <v>1.0</v>
      </c>
      <c r="F200" s="177"/>
      <c r="G200" s="177"/>
      <c r="H200" s="178">
        <v>1.0</v>
      </c>
      <c r="I200" s="62" t="str">
        <f>VLOOKUP(A200,Plan3!$A$2:$B$4859,2,FALSE)</f>
        <v>64 - EM CONSTRUCAO</v>
      </c>
    </row>
    <row r="201" ht="15.75" customHeight="1">
      <c r="A201" s="179">
        <v>326401.0</v>
      </c>
      <c r="B201" s="180">
        <v>2414026.0</v>
      </c>
      <c r="C201" s="181" t="s">
        <v>1278</v>
      </c>
      <c r="D201" s="182" t="s">
        <v>1270</v>
      </c>
      <c r="E201" s="182">
        <v>1.0</v>
      </c>
      <c r="F201" s="177"/>
      <c r="G201" s="177"/>
      <c r="H201" s="178">
        <v>1.0</v>
      </c>
      <c r="I201" s="62" t="str">
        <f>VLOOKUP(A201,Plan3!$A$2:$B$4859,2,FALSE)</f>
        <v>64 - EM CONSTRUCAO</v>
      </c>
    </row>
    <row r="202" ht="15.75" customHeight="1">
      <c r="A202" s="179">
        <v>326401.0</v>
      </c>
      <c r="B202" s="180">
        <v>2206000.0</v>
      </c>
      <c r="C202" s="181" t="s">
        <v>1294</v>
      </c>
      <c r="D202" s="182" t="s">
        <v>1295</v>
      </c>
      <c r="E202" s="182">
        <v>2.75</v>
      </c>
      <c r="F202" s="177"/>
      <c r="G202" s="177"/>
      <c r="H202" s="178">
        <v>2.75</v>
      </c>
      <c r="I202" s="62" t="str">
        <f>VLOOKUP(A202,Plan3!$A$2:$B$4859,2,FALSE)</f>
        <v>64 - EM CONSTRUCAO</v>
      </c>
    </row>
    <row r="203" ht="15.75" customHeight="1">
      <c r="A203" s="179">
        <v>326401.0</v>
      </c>
      <c r="B203" s="180">
        <v>3493315.0</v>
      </c>
      <c r="C203" s="181" t="s">
        <v>1292</v>
      </c>
      <c r="D203" s="182" t="s">
        <v>1270</v>
      </c>
      <c r="E203" s="182">
        <v>5.0</v>
      </c>
      <c r="F203" s="177"/>
      <c r="G203" s="177"/>
      <c r="H203" s="178">
        <v>1.0</v>
      </c>
      <c r="I203" s="62" t="str">
        <f>VLOOKUP(A203,Plan3!$A$2:$B$4859,2,FALSE)</f>
        <v>64 - EM CONSTRUCAO</v>
      </c>
    </row>
    <row r="204" ht="15.75" customHeight="1">
      <c r="A204" s="179">
        <v>326439.0</v>
      </c>
      <c r="B204" s="180">
        <v>2401000.0</v>
      </c>
      <c r="C204" s="181" t="s">
        <v>1286</v>
      </c>
      <c r="D204" s="182" t="s">
        <v>1270</v>
      </c>
      <c r="E204" s="182">
        <v>3.0</v>
      </c>
      <c r="F204" s="177"/>
      <c r="G204" s="177"/>
      <c r="H204" s="178">
        <v>1.0</v>
      </c>
      <c r="I204" s="62" t="str">
        <f>VLOOKUP(A204,Plan3!$A$2:$B$4859,2,FALSE)</f>
        <v>64 - EM CONSTRUCAO</v>
      </c>
    </row>
    <row r="205" ht="15.75" customHeight="1">
      <c r="A205" s="179">
        <v>326444.0</v>
      </c>
      <c r="B205" s="180">
        <v>2206000.0</v>
      </c>
      <c r="C205" s="181" t="s">
        <v>1294</v>
      </c>
      <c r="D205" s="182" t="s">
        <v>1295</v>
      </c>
      <c r="E205" s="182">
        <v>11.35</v>
      </c>
      <c r="F205" s="177"/>
      <c r="G205" s="177"/>
      <c r="H205" s="178">
        <v>4.0</v>
      </c>
      <c r="I205" s="62" t="str">
        <f>VLOOKUP(A205,Plan3!$A$2:$B$4859,2,FALSE)</f>
        <v>64 - EM CONSTRUCAO</v>
      </c>
    </row>
    <row r="206" ht="15.75" customHeight="1">
      <c r="A206" s="179">
        <v>326451.0</v>
      </c>
      <c r="B206" s="180">
        <v>2412001.0</v>
      </c>
      <c r="C206" s="181" t="s">
        <v>1291</v>
      </c>
      <c r="D206" s="182" t="s">
        <v>1270</v>
      </c>
      <c r="E206" s="182">
        <v>2.0</v>
      </c>
      <c r="F206" s="177"/>
      <c r="G206" s="177"/>
      <c r="H206" s="178">
        <v>1.0</v>
      </c>
      <c r="I206" s="62" t="str">
        <f>VLOOKUP(A206,Plan3!$A$2:$B$4859,2,FALSE)</f>
        <v>64 - EM CONSTRUCAO</v>
      </c>
    </row>
    <row r="207" ht="15.75" customHeight="1">
      <c r="A207" s="179">
        <v>326481.0</v>
      </c>
      <c r="B207" s="180">
        <v>3490080.0</v>
      </c>
      <c r="C207" s="181" t="s">
        <v>1334</v>
      </c>
      <c r="D207" s="182" t="s">
        <v>1270</v>
      </c>
      <c r="E207" s="182">
        <v>16.0</v>
      </c>
      <c r="F207" s="177"/>
      <c r="G207" s="177"/>
      <c r="H207" s="178">
        <v>4.0</v>
      </c>
      <c r="I207" s="62" t="str">
        <f>VLOOKUP(A207,Plan3!$A$2:$B$4859,2,FALSE)</f>
        <v>64 - EM CONSTRUCAO</v>
      </c>
    </row>
    <row r="208" ht="15.75" customHeight="1">
      <c r="A208" s="179">
        <v>326481.0</v>
      </c>
      <c r="B208" s="180">
        <v>536780.0</v>
      </c>
      <c r="C208" s="181" t="s">
        <v>1335</v>
      </c>
      <c r="D208" s="182" t="s">
        <v>1270</v>
      </c>
      <c r="E208" s="182">
        <v>3.0</v>
      </c>
      <c r="F208" s="177"/>
      <c r="G208" s="177"/>
      <c r="H208" s="178">
        <v>3.0</v>
      </c>
      <c r="I208" s="62" t="str">
        <f>VLOOKUP(A208,Plan3!$A$2:$B$4859,2,FALSE)</f>
        <v>64 - EM CONSTRUCAO</v>
      </c>
    </row>
    <row r="209" ht="15.75" customHeight="1">
      <c r="A209" s="179">
        <v>326481.0</v>
      </c>
      <c r="B209" s="180">
        <v>3485167.0</v>
      </c>
      <c r="C209" s="181" t="s">
        <v>1280</v>
      </c>
      <c r="D209" s="182" t="s">
        <v>1270</v>
      </c>
      <c r="E209" s="182">
        <v>6.0</v>
      </c>
      <c r="F209" s="177"/>
      <c r="G209" s="177"/>
      <c r="H209" s="178">
        <v>3.0</v>
      </c>
      <c r="I209" s="62" t="str">
        <f>VLOOKUP(A209,Plan3!$A$2:$B$4859,2,FALSE)</f>
        <v>64 - EM CONSTRUCAO</v>
      </c>
    </row>
    <row r="210" ht="15.75" customHeight="1">
      <c r="A210" s="179">
        <v>326481.0</v>
      </c>
      <c r="B210" s="180">
        <v>2314003.0</v>
      </c>
      <c r="C210" s="181" t="s">
        <v>1304</v>
      </c>
      <c r="D210" s="182" t="s">
        <v>1270</v>
      </c>
      <c r="E210" s="182">
        <v>6.0</v>
      </c>
      <c r="F210" s="177"/>
      <c r="G210" s="177"/>
      <c r="H210" s="178">
        <v>3.0</v>
      </c>
      <c r="I210" s="62" t="str">
        <f>VLOOKUP(A210,Plan3!$A$2:$B$4859,2,FALSE)</f>
        <v>64 - EM CONSTRUCAO</v>
      </c>
    </row>
    <row r="211" ht="15.75" customHeight="1">
      <c r="A211" s="179">
        <v>326481.0</v>
      </c>
      <c r="B211" s="180">
        <v>2401000.0</v>
      </c>
      <c r="C211" s="181" t="s">
        <v>1286</v>
      </c>
      <c r="D211" s="182" t="s">
        <v>1270</v>
      </c>
      <c r="E211" s="182">
        <v>3.0</v>
      </c>
      <c r="F211" s="177"/>
      <c r="G211" s="177"/>
      <c r="H211" s="178">
        <v>4.0</v>
      </c>
      <c r="I211" s="62" t="str">
        <f>VLOOKUP(A211,Plan3!$A$2:$B$4859,2,FALSE)</f>
        <v>64 - EM CONSTRUCAO</v>
      </c>
    </row>
    <row r="212" ht="15.75" customHeight="1">
      <c r="A212" s="179">
        <v>326492.0</v>
      </c>
      <c r="B212" s="180">
        <v>3493315.0</v>
      </c>
      <c r="C212" s="181" t="s">
        <v>1292</v>
      </c>
      <c r="D212" s="182" t="s">
        <v>1270</v>
      </c>
      <c r="E212" s="182">
        <v>2.0</v>
      </c>
      <c r="F212" s="177"/>
      <c r="G212" s="177"/>
      <c r="H212" s="178">
        <v>1.0</v>
      </c>
      <c r="I212" s="62" t="str">
        <f>VLOOKUP(A212,Plan3!$A$2:$B$4859,2,FALSE)</f>
        <v>64 - EM CONSTRUCAO</v>
      </c>
    </row>
    <row r="213" ht="15.75" customHeight="1">
      <c r="A213" s="179">
        <v>326504.0</v>
      </c>
      <c r="B213" s="180">
        <v>3480310.0</v>
      </c>
      <c r="C213" s="181" t="s">
        <v>1299</v>
      </c>
      <c r="D213" s="182" t="s">
        <v>1270</v>
      </c>
      <c r="E213" s="182">
        <v>6.0</v>
      </c>
      <c r="F213" s="177"/>
      <c r="G213" s="177"/>
      <c r="H213" s="178">
        <v>1.0</v>
      </c>
      <c r="I213" s="62" t="str">
        <f>VLOOKUP(A213,Plan3!$A$2:$B$4859,2,FALSE)</f>
        <v>64 - EM CONSTRUCAO</v>
      </c>
    </row>
    <row r="214" ht="15.75" hidden="1" customHeight="1">
      <c r="A214" s="179">
        <v>326506.0</v>
      </c>
      <c r="B214" s="180">
        <v>3493315.0</v>
      </c>
      <c r="C214" s="181" t="s">
        <v>1292</v>
      </c>
      <c r="D214" s="182" t="s">
        <v>1270</v>
      </c>
      <c r="E214" s="182">
        <v>1.0</v>
      </c>
      <c r="F214" s="177"/>
      <c r="G214" s="177"/>
      <c r="H214" s="178">
        <v>2.0</v>
      </c>
      <c r="I214" s="62" t="str">
        <f>VLOOKUP(A214,Plan3!$A$2:$B$4859,2,FALSE)</f>
        <v>FC - EM FECHAMENTO</v>
      </c>
    </row>
    <row r="215" ht="15.75" hidden="1" customHeight="1">
      <c r="A215" s="179">
        <v>326512.0</v>
      </c>
      <c r="B215" s="180">
        <v>3493315.0</v>
      </c>
      <c r="C215" s="181" t="s">
        <v>1292</v>
      </c>
      <c r="D215" s="182" t="s">
        <v>1270</v>
      </c>
      <c r="E215" s="182">
        <v>1.0</v>
      </c>
      <c r="F215" s="177"/>
      <c r="G215" s="177"/>
      <c r="H215" s="178">
        <v>2.0</v>
      </c>
      <c r="I215" s="62" t="str">
        <f>VLOOKUP(A215,Plan3!$A$2:$B$4859,2,FALSE)</f>
        <v>FC - EM FECHAMENTO</v>
      </c>
    </row>
    <row r="216" ht="15.75" customHeight="1">
      <c r="A216" s="179">
        <v>326515.0</v>
      </c>
      <c r="B216" s="180">
        <v>3493315.0</v>
      </c>
      <c r="C216" s="181" t="s">
        <v>1292</v>
      </c>
      <c r="D216" s="182" t="s">
        <v>1270</v>
      </c>
      <c r="E216" s="182">
        <v>1.0</v>
      </c>
      <c r="F216" s="177"/>
      <c r="G216" s="177"/>
      <c r="H216" s="178">
        <v>2.0</v>
      </c>
      <c r="I216" s="62" t="str">
        <f>VLOOKUP(A216,Plan3!$A$2:$B$4859,2,FALSE)</f>
        <v>64 - EM CONSTRUCAO</v>
      </c>
    </row>
    <row r="217" ht="15.75" customHeight="1">
      <c r="A217" s="179">
        <v>326665.0</v>
      </c>
      <c r="B217" s="180">
        <v>3480310.0</v>
      </c>
      <c r="C217" s="181" t="s">
        <v>1299</v>
      </c>
      <c r="D217" s="182" t="s">
        <v>1270</v>
      </c>
      <c r="E217" s="182">
        <v>4.0</v>
      </c>
      <c r="F217" s="177"/>
      <c r="G217" s="177"/>
      <c r="H217" s="178">
        <v>1.0</v>
      </c>
      <c r="I217" s="62" t="str">
        <f>VLOOKUP(A217,Plan3!$A$2:$B$4859,2,FALSE)</f>
        <v>64 - EM CONSTRUCAO</v>
      </c>
    </row>
    <row r="218" ht="15.75" customHeight="1">
      <c r="A218" s="179">
        <v>326665.0</v>
      </c>
      <c r="B218" s="180">
        <v>3493315.0</v>
      </c>
      <c r="C218" s="181" t="s">
        <v>1292</v>
      </c>
      <c r="D218" s="182" t="s">
        <v>1270</v>
      </c>
      <c r="E218" s="182">
        <v>1.0</v>
      </c>
      <c r="F218" s="177"/>
      <c r="G218" s="177"/>
      <c r="H218" s="178">
        <v>1.0</v>
      </c>
      <c r="I218" s="62" t="str">
        <f>VLOOKUP(A218,Plan3!$A$2:$B$4859,2,FALSE)</f>
        <v>64 - EM CONSTRUCAO</v>
      </c>
    </row>
    <row r="219" ht="15.75" hidden="1" customHeight="1">
      <c r="A219" s="179">
        <v>326871.0</v>
      </c>
      <c r="B219" s="180">
        <v>2221015.0</v>
      </c>
      <c r="C219" s="181" t="s">
        <v>1314</v>
      </c>
      <c r="D219" s="182" t="s">
        <v>1309</v>
      </c>
      <c r="E219" s="182">
        <v>3.5</v>
      </c>
      <c r="F219" s="177"/>
      <c r="G219" s="177"/>
      <c r="H219" s="178">
        <v>1.5</v>
      </c>
      <c r="I219" s="62" t="str">
        <f>VLOOKUP(A219,Plan3!$A$2:$B$4859,2,FALSE)</f>
        <v>61 - EM FISCALIZACAO</v>
      </c>
    </row>
    <row r="220" ht="15.75" hidden="1" customHeight="1">
      <c r="A220" s="179">
        <v>326871.0</v>
      </c>
      <c r="B220" s="180">
        <v>3490080.0</v>
      </c>
      <c r="C220" s="181" t="s">
        <v>1334</v>
      </c>
      <c r="D220" s="182" t="s">
        <v>1270</v>
      </c>
      <c r="E220" s="182">
        <v>4.0</v>
      </c>
      <c r="F220" s="177"/>
      <c r="G220" s="177"/>
      <c r="H220" s="178">
        <v>12.0</v>
      </c>
      <c r="I220" s="62" t="str">
        <f>VLOOKUP(A220,Plan3!$A$2:$B$4859,2,FALSE)</f>
        <v>61 - EM FISCALIZACAO</v>
      </c>
    </row>
    <row r="221" ht="15.75" hidden="1" customHeight="1">
      <c r="A221" s="179">
        <v>326871.0</v>
      </c>
      <c r="B221" s="180">
        <v>3493315.0</v>
      </c>
      <c r="C221" s="181" t="s">
        <v>1292</v>
      </c>
      <c r="D221" s="182" t="s">
        <v>1270</v>
      </c>
      <c r="E221" s="182">
        <v>36.0</v>
      </c>
      <c r="F221" s="177"/>
      <c r="G221" s="177"/>
      <c r="H221" s="178">
        <v>8.0</v>
      </c>
      <c r="I221" s="62" t="str">
        <f>VLOOKUP(A221,Plan3!$A$2:$B$4859,2,FALSE)</f>
        <v>61 - EM FISCALIZACAO</v>
      </c>
    </row>
    <row r="222" ht="15.75" customHeight="1">
      <c r="A222" s="179">
        <v>326877.0</v>
      </c>
      <c r="B222" s="180">
        <v>3421010.0</v>
      </c>
      <c r="C222" s="181" t="s">
        <v>1274</v>
      </c>
      <c r="D222" s="182" t="s">
        <v>1270</v>
      </c>
      <c r="E222" s="182">
        <v>18.0</v>
      </c>
      <c r="F222" s="177"/>
      <c r="G222" s="177"/>
      <c r="H222" s="178">
        <v>4.0</v>
      </c>
      <c r="I222" s="62" t="str">
        <f>VLOOKUP(A222,Plan3!$A$2:$B$4859,2,FALSE)</f>
        <v>64 - EM CONSTRUCAO</v>
      </c>
    </row>
    <row r="223" ht="15.75" customHeight="1">
      <c r="A223" s="179">
        <v>326877.0</v>
      </c>
      <c r="B223" s="180">
        <v>3480305.0</v>
      </c>
      <c r="C223" s="181" t="s">
        <v>1276</v>
      </c>
      <c r="D223" s="182" t="s">
        <v>1270</v>
      </c>
      <c r="E223" s="182">
        <v>10.0</v>
      </c>
      <c r="F223" s="177"/>
      <c r="G223" s="177"/>
      <c r="H223" s="178">
        <v>2.0</v>
      </c>
      <c r="I223" s="62" t="str">
        <f>VLOOKUP(A223,Plan3!$A$2:$B$4859,2,FALSE)</f>
        <v>64 - EM CONSTRUCAO</v>
      </c>
    </row>
    <row r="224" ht="15.75" customHeight="1">
      <c r="A224" s="179">
        <v>326877.0</v>
      </c>
      <c r="B224" s="180">
        <v>3430120.0</v>
      </c>
      <c r="C224" s="181" t="s">
        <v>1271</v>
      </c>
      <c r="D224" s="182" t="s">
        <v>1270</v>
      </c>
      <c r="E224" s="182">
        <v>6.0</v>
      </c>
      <c r="F224" s="177"/>
      <c r="G224" s="177"/>
      <c r="H224" s="178">
        <v>4.0</v>
      </c>
      <c r="I224" s="62" t="str">
        <f>VLOOKUP(A224,Plan3!$A$2:$B$4859,2,FALSE)</f>
        <v>64 - EM CONSTRUCAO</v>
      </c>
    </row>
    <row r="225" ht="15.75" customHeight="1">
      <c r="A225" s="179">
        <v>326877.0</v>
      </c>
      <c r="B225" s="180">
        <v>536779.0</v>
      </c>
      <c r="C225" s="181" t="s">
        <v>1282</v>
      </c>
      <c r="D225" s="182" t="s">
        <v>1270</v>
      </c>
      <c r="E225" s="182">
        <v>1.0</v>
      </c>
      <c r="F225" s="177"/>
      <c r="G225" s="177"/>
      <c r="H225" s="178">
        <v>1.0</v>
      </c>
      <c r="I225" s="62" t="str">
        <f>VLOOKUP(A225,Plan3!$A$2:$B$4859,2,FALSE)</f>
        <v>64 - EM CONSTRUCAO</v>
      </c>
    </row>
    <row r="226" ht="15.75" customHeight="1">
      <c r="A226" s="179">
        <v>326877.0</v>
      </c>
      <c r="B226" s="180">
        <v>3419013.0</v>
      </c>
      <c r="C226" s="181" t="s">
        <v>1330</v>
      </c>
      <c r="D226" s="182" t="s">
        <v>1270</v>
      </c>
      <c r="E226" s="182">
        <v>1.0</v>
      </c>
      <c r="F226" s="177"/>
      <c r="G226" s="177"/>
      <c r="H226" s="178">
        <v>1.0</v>
      </c>
      <c r="I226" s="62" t="str">
        <f>VLOOKUP(A226,Plan3!$A$2:$B$4859,2,FALSE)</f>
        <v>64 - EM CONSTRUCAO</v>
      </c>
    </row>
    <row r="227" ht="15.75" customHeight="1">
      <c r="A227" s="179">
        <v>326879.0</v>
      </c>
      <c r="B227" s="180">
        <v>2401000.0</v>
      </c>
      <c r="C227" s="181" t="s">
        <v>1286</v>
      </c>
      <c r="D227" s="182" t="s">
        <v>1270</v>
      </c>
      <c r="E227" s="182">
        <v>3.0</v>
      </c>
      <c r="F227" s="177"/>
      <c r="G227" s="177"/>
      <c r="H227" s="178">
        <v>9.0</v>
      </c>
      <c r="I227" s="62" t="str">
        <f>VLOOKUP(A227,Plan3!$A$2:$B$4859,2,FALSE)</f>
        <v>64 - EM CONSTRUCAO</v>
      </c>
    </row>
    <row r="228" ht="15.75" customHeight="1">
      <c r="A228" s="179">
        <v>326879.0</v>
      </c>
      <c r="B228" s="180">
        <v>3310021.0</v>
      </c>
      <c r="C228" s="181" t="s">
        <v>1329</v>
      </c>
      <c r="D228" s="182" t="s">
        <v>1270</v>
      </c>
      <c r="E228" s="182">
        <v>11.0</v>
      </c>
      <c r="F228" s="177"/>
      <c r="G228" s="177"/>
      <c r="H228" s="178">
        <v>1.0</v>
      </c>
      <c r="I228" s="62" t="str">
        <f>VLOOKUP(A228,Plan3!$A$2:$B$4859,2,FALSE)</f>
        <v>64 - EM CONSTRUCAO</v>
      </c>
    </row>
    <row r="229" ht="15.75" customHeight="1">
      <c r="A229" s="179">
        <v>326879.0</v>
      </c>
      <c r="B229" s="180">
        <v>536779.0</v>
      </c>
      <c r="C229" s="181" t="s">
        <v>1282</v>
      </c>
      <c r="D229" s="182" t="s">
        <v>1270</v>
      </c>
      <c r="E229" s="182">
        <v>3.0</v>
      </c>
      <c r="F229" s="177"/>
      <c r="G229" s="177"/>
      <c r="H229" s="178">
        <v>3.0</v>
      </c>
      <c r="I229" s="62" t="str">
        <f>VLOOKUP(A229,Plan3!$A$2:$B$4859,2,FALSE)</f>
        <v>64 - EM CONSTRUCAO</v>
      </c>
    </row>
    <row r="230" ht="15.75" customHeight="1">
      <c r="A230" s="179">
        <v>326879.0</v>
      </c>
      <c r="B230" s="180">
        <v>3485167.0</v>
      </c>
      <c r="C230" s="181" t="s">
        <v>1280</v>
      </c>
      <c r="D230" s="182" t="s">
        <v>1270</v>
      </c>
      <c r="E230" s="182">
        <v>9.0</v>
      </c>
      <c r="F230" s="177"/>
      <c r="G230" s="177"/>
      <c r="H230" s="178">
        <v>1.0</v>
      </c>
      <c r="I230" s="62" t="str">
        <f>VLOOKUP(A230,Plan3!$A$2:$B$4859,2,FALSE)</f>
        <v>64 - EM CONSTRUCAO</v>
      </c>
    </row>
    <row r="231" ht="15.75" customHeight="1">
      <c r="A231" s="179">
        <v>326882.0</v>
      </c>
      <c r="B231" s="180">
        <v>2401000.0</v>
      </c>
      <c r="C231" s="181" t="s">
        <v>1286</v>
      </c>
      <c r="D231" s="182" t="s">
        <v>1270</v>
      </c>
      <c r="E231" s="182">
        <v>2.0</v>
      </c>
      <c r="F231" s="177"/>
      <c r="G231" s="177"/>
      <c r="H231" s="178">
        <v>1.0</v>
      </c>
      <c r="I231" s="62" t="str">
        <f>VLOOKUP(A231,Plan3!$A$2:$B$4859,2,FALSE)</f>
        <v>64 - EM CONSTRUCAO</v>
      </c>
    </row>
    <row r="232" ht="15.75" customHeight="1">
      <c r="A232" s="179">
        <v>326882.0</v>
      </c>
      <c r="B232" s="180">
        <v>3493315.0</v>
      </c>
      <c r="C232" s="181" t="s">
        <v>1292</v>
      </c>
      <c r="D232" s="182" t="s">
        <v>1270</v>
      </c>
      <c r="E232" s="182">
        <v>1.0</v>
      </c>
      <c r="F232" s="177"/>
      <c r="G232" s="177"/>
      <c r="H232" s="178">
        <v>1.0</v>
      </c>
      <c r="I232" s="62" t="str">
        <f>VLOOKUP(A232,Plan3!$A$2:$B$4859,2,FALSE)</f>
        <v>64 - EM CONSTRUCAO</v>
      </c>
    </row>
    <row r="233" ht="15.75" customHeight="1">
      <c r="A233" s="179">
        <v>326916.0</v>
      </c>
      <c r="B233" s="180">
        <v>3493315.0</v>
      </c>
      <c r="C233" s="181" t="s">
        <v>1292</v>
      </c>
      <c r="D233" s="182" t="s">
        <v>1270</v>
      </c>
      <c r="E233" s="182">
        <v>1.0</v>
      </c>
      <c r="F233" s="177"/>
      <c r="G233" s="177"/>
      <c r="H233" s="178">
        <v>1.0</v>
      </c>
      <c r="I233" s="62" t="str">
        <f>VLOOKUP(A233,Plan3!$A$2:$B$4859,2,FALSE)</f>
        <v>64 - EM CONSTRUCAO</v>
      </c>
    </row>
    <row r="234" ht="15.75" customHeight="1">
      <c r="A234" s="179">
        <v>326916.0</v>
      </c>
      <c r="B234" s="180">
        <v>3480310.0</v>
      </c>
      <c r="C234" s="181" t="s">
        <v>1299</v>
      </c>
      <c r="D234" s="182" t="s">
        <v>1270</v>
      </c>
      <c r="E234" s="182">
        <v>3.0</v>
      </c>
      <c r="F234" s="177"/>
      <c r="G234" s="177"/>
      <c r="H234" s="178">
        <v>1.0</v>
      </c>
      <c r="I234" s="62" t="str">
        <f>VLOOKUP(A234,Plan3!$A$2:$B$4859,2,FALSE)</f>
        <v>64 - EM CONSTRUCAO</v>
      </c>
    </row>
    <row r="235" ht="15.75" customHeight="1">
      <c r="A235" s="179">
        <v>326963.0</v>
      </c>
      <c r="B235" s="180">
        <v>3480310.0</v>
      </c>
      <c r="C235" s="181" t="s">
        <v>1299</v>
      </c>
      <c r="D235" s="182" t="s">
        <v>1270</v>
      </c>
      <c r="E235" s="182">
        <v>1.0</v>
      </c>
      <c r="F235" s="177"/>
      <c r="G235" s="177"/>
      <c r="H235" s="178">
        <v>1.0</v>
      </c>
      <c r="I235" s="62" t="str">
        <f>VLOOKUP(A235,Plan3!$A$2:$B$4859,2,FALSE)</f>
        <v>64 - EM CONSTRUCAO</v>
      </c>
    </row>
    <row r="236" ht="15.75" customHeight="1">
      <c r="A236" s="179">
        <v>326963.0</v>
      </c>
      <c r="B236" s="180">
        <v>3421010.0</v>
      </c>
      <c r="C236" s="181" t="s">
        <v>1274</v>
      </c>
      <c r="D236" s="182" t="s">
        <v>1270</v>
      </c>
      <c r="E236" s="182">
        <v>1.0</v>
      </c>
      <c r="F236" s="177"/>
      <c r="G236" s="177"/>
      <c r="H236" s="178">
        <v>3.0</v>
      </c>
      <c r="I236" s="62" t="str">
        <f>VLOOKUP(A236,Plan3!$A$2:$B$4859,2,FALSE)</f>
        <v>64 - EM CONSTRUCAO</v>
      </c>
    </row>
    <row r="237" ht="15.75" customHeight="1">
      <c r="A237" s="179">
        <v>326963.0</v>
      </c>
      <c r="B237" s="180">
        <v>2412001.0</v>
      </c>
      <c r="C237" s="181" t="s">
        <v>1291</v>
      </c>
      <c r="D237" s="182" t="s">
        <v>1270</v>
      </c>
      <c r="E237" s="182">
        <v>2.0</v>
      </c>
      <c r="F237" s="177"/>
      <c r="G237" s="177"/>
      <c r="H237" s="178">
        <v>1.0</v>
      </c>
      <c r="I237" s="62" t="str">
        <f>VLOOKUP(A237,Plan3!$A$2:$B$4859,2,FALSE)</f>
        <v>64 - EM CONSTRUCAO</v>
      </c>
    </row>
    <row r="238" ht="15.75" customHeight="1">
      <c r="A238" s="179">
        <v>326963.0</v>
      </c>
      <c r="B238" s="180">
        <v>3430470.0</v>
      </c>
      <c r="C238" s="181" t="s">
        <v>1296</v>
      </c>
      <c r="D238" s="182" t="s">
        <v>1270</v>
      </c>
      <c r="E238" s="182">
        <v>1.0</v>
      </c>
      <c r="F238" s="177"/>
      <c r="G238" s="177"/>
      <c r="H238" s="178">
        <v>3.0</v>
      </c>
      <c r="I238" s="62" t="str">
        <f>VLOOKUP(A238,Plan3!$A$2:$B$4859,2,FALSE)</f>
        <v>64 - EM CONSTRUCAO</v>
      </c>
    </row>
    <row r="239" ht="15.75" customHeight="1">
      <c r="A239" s="179">
        <v>326963.0</v>
      </c>
      <c r="B239" s="180">
        <v>3486040.0</v>
      </c>
      <c r="C239" s="181" t="s">
        <v>1277</v>
      </c>
      <c r="D239" s="182" t="s">
        <v>1270</v>
      </c>
      <c r="E239" s="182">
        <v>3.0</v>
      </c>
      <c r="F239" s="177"/>
      <c r="G239" s="177"/>
      <c r="H239" s="178">
        <v>3.0</v>
      </c>
      <c r="I239" s="62" t="str">
        <f>VLOOKUP(A239,Plan3!$A$2:$B$4859,2,FALSE)</f>
        <v>64 - EM CONSTRUCAO</v>
      </c>
    </row>
    <row r="240" ht="15.75" hidden="1" customHeight="1">
      <c r="A240" s="179">
        <v>324250.0</v>
      </c>
      <c r="B240" s="180">
        <v>3430520.0</v>
      </c>
      <c r="C240" s="181" t="s">
        <v>1288</v>
      </c>
      <c r="D240" s="182" t="s">
        <v>1270</v>
      </c>
      <c r="E240" s="182">
        <v>1.0</v>
      </c>
      <c r="F240" s="177"/>
      <c r="G240" s="177"/>
      <c r="H240" s="178">
        <v>1.0</v>
      </c>
      <c r="I240" s="62" t="str">
        <f>VLOOKUP(A240,Plan3!$A$2:$B$4859,2,FALSE)</f>
        <v>FA - EM FATURAMENTO</v>
      </c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240">
    <filterColumn colId="8">
      <filters>
        <filter val="64 - EM CONSTRUCAO"/>
      </filters>
    </filterColumn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88"/>
    <col customWidth="1" min="3" max="26" width="7.63"/>
  </cols>
  <sheetData>
    <row r="1">
      <c r="A1" s="184" t="s">
        <v>0</v>
      </c>
    </row>
    <row r="2">
      <c r="A2" s="134">
        <v>238646.0</v>
      </c>
      <c r="B2" s="62">
        <f>VLOOKUP(A2,'Carteira de Novembro'!$A$2:$A$203,1,FALSE)</f>
        <v>238646</v>
      </c>
    </row>
    <row r="3">
      <c r="A3" s="134">
        <v>308249.0</v>
      </c>
      <c r="B3" s="62" t="str">
        <f>VLOOKUP(A3,'Carteira de Novembro'!$A$2:$A$203,1,FALSE)</f>
        <v>#N/A</v>
      </c>
    </row>
    <row r="4">
      <c r="A4" s="134">
        <v>314565.0</v>
      </c>
      <c r="B4" s="62" t="str">
        <f>VLOOKUP(A4,'Carteira de Novembro'!$A$2:$A$203,1,FALSE)</f>
        <v>#N/A</v>
      </c>
    </row>
    <row r="5">
      <c r="A5" s="134">
        <v>327889.0</v>
      </c>
      <c r="B5" s="62" t="str">
        <f>VLOOKUP(A5,'Carteira de Novembro'!$A$2:$A$203,1,FALSE)</f>
        <v>#N/A</v>
      </c>
    </row>
    <row r="6">
      <c r="A6" s="134">
        <v>329100.0</v>
      </c>
      <c r="B6" s="62" t="str">
        <f>VLOOKUP(A6,'Carteira de Novembro'!$A$2:$A$203,1,FALSE)</f>
        <v>#N/A</v>
      </c>
    </row>
    <row r="7">
      <c r="A7" s="134">
        <v>329155.0</v>
      </c>
      <c r="B7" s="62" t="str">
        <f>VLOOKUP(A7,'Carteira de Novembro'!$A$2:$A$203,1,FALSE)</f>
        <v>#N/A</v>
      </c>
    </row>
    <row r="8">
      <c r="A8" s="134">
        <v>329159.0</v>
      </c>
      <c r="B8" s="62" t="str">
        <f>VLOOKUP(A8,'Carteira de Novembro'!$A$2:$A$203,1,FALSE)</f>
        <v>#N/A</v>
      </c>
    </row>
    <row r="9">
      <c r="A9" s="134">
        <v>329161.0</v>
      </c>
      <c r="B9" s="62" t="str">
        <f>VLOOKUP(A9,'Carteira de Novembro'!$A$2:$A$203,1,FALSE)</f>
        <v>#N/A</v>
      </c>
    </row>
    <row r="10">
      <c r="A10" s="134">
        <v>329162.0</v>
      </c>
      <c r="B10" s="62" t="str">
        <f>VLOOKUP(A10,'Carteira de Novembro'!$A$2:$A$203,1,FALSE)</f>
        <v>#N/A</v>
      </c>
    </row>
    <row r="11">
      <c r="A11" s="134">
        <v>329169.0</v>
      </c>
      <c r="B11" s="62" t="str">
        <f>VLOOKUP(A11,'Carteira de Novembro'!$A$2:$A$203,1,FALSE)</f>
        <v>#N/A</v>
      </c>
    </row>
    <row r="12">
      <c r="A12" s="134">
        <v>329175.0</v>
      </c>
      <c r="B12" s="62" t="str">
        <f>VLOOKUP(A12,'Carteira de Novembro'!$A$2:$A$203,1,FALSE)</f>
        <v>#N/A</v>
      </c>
    </row>
    <row r="13">
      <c r="A13" s="134">
        <v>329180.0</v>
      </c>
      <c r="B13" s="62" t="str">
        <f>VLOOKUP(A13,'Carteira de Novembro'!$A$2:$A$203,1,FALSE)</f>
        <v>#N/A</v>
      </c>
    </row>
    <row r="14">
      <c r="A14" s="134">
        <v>329184.0</v>
      </c>
      <c r="B14" s="62" t="str">
        <f>VLOOKUP(A14,'Carteira de Novembro'!$A$2:$A$203,1,FALSE)</f>
        <v>#N/A</v>
      </c>
    </row>
    <row r="15">
      <c r="A15" s="134">
        <v>329186.0</v>
      </c>
      <c r="B15" s="62" t="str">
        <f>VLOOKUP(A15,'Carteira de Novembro'!$A$2:$A$203,1,FALSE)</f>
        <v>#N/A</v>
      </c>
    </row>
    <row r="16">
      <c r="A16" s="134">
        <v>329435.0</v>
      </c>
      <c r="B16" s="62" t="str">
        <f>VLOOKUP(A16,'Carteira de Novembro'!$A$2:$A$203,1,FALSE)</f>
        <v>#N/A</v>
      </c>
    </row>
    <row r="17">
      <c r="A17" s="134">
        <v>282641.0</v>
      </c>
      <c r="B17" s="62">
        <f>VLOOKUP(A17,'Carteira de Novembro'!$A$2:$A$203,1,FALSE)</f>
        <v>282641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2019-07-26T11:55:57Z</dcterms:created>
  <dc:creator>ANAHI SILVA DE PAULA</dc:creator>
</cp:coreProperties>
</file>