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PVC_MPs_G.fossarum\Initial files\"/>
    </mc:Choice>
  </mc:AlternateContent>
  <xr:revisionPtr revIDLastSave="0" documentId="13_ncr:1_{777D1558-61B5-4380-BA50-7963E8B92B67}" xr6:coauthVersionLast="36" xr6:coauthVersionMax="36" xr10:uidLastSave="{00000000-0000-0000-0000-000000000000}"/>
  <bookViews>
    <workbookView xWindow="0" yWindow="0" windowWidth="19200" windowHeight="6930" activeTab="1" xr2:uid="{1A8A746A-F354-4292-9B55-A81C1137B5DA}"/>
  </bookViews>
  <sheets>
    <sheet name="Read.ME" sheetId="1" r:id="rId1"/>
    <sheet name="Microbial (CF)" sheetId="4" r:id="rId2"/>
    <sheet name="Gammarids (AE &amp; FR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4" l="1"/>
  <c r="I43" i="4"/>
  <c r="L2" i="3"/>
  <c r="M2" i="3"/>
  <c r="H2" i="3"/>
  <c r="P2" i="3"/>
  <c r="H2" i="4"/>
  <c r="L42" i="4" l="1"/>
  <c r="I42" i="4"/>
  <c r="H42" i="4"/>
  <c r="L41" i="4"/>
  <c r="I41" i="4"/>
  <c r="H41" i="4"/>
  <c r="L40" i="4"/>
  <c r="I40" i="4"/>
  <c r="H40" i="4"/>
  <c r="L39" i="4"/>
  <c r="I39" i="4"/>
  <c r="H39" i="4"/>
  <c r="L38" i="4"/>
  <c r="L43" i="4" s="1"/>
  <c r="I38" i="4"/>
  <c r="H38" i="4"/>
  <c r="L36" i="4"/>
  <c r="I36" i="4"/>
  <c r="H36" i="4"/>
  <c r="L35" i="4"/>
  <c r="I35" i="4"/>
  <c r="H35" i="4"/>
  <c r="L34" i="4"/>
  <c r="I34" i="4"/>
  <c r="H34" i="4"/>
  <c r="L33" i="4"/>
  <c r="I33" i="4"/>
  <c r="H33" i="4"/>
  <c r="L32" i="4"/>
  <c r="L37" i="4" s="1"/>
  <c r="I32" i="4"/>
  <c r="H32" i="4"/>
  <c r="L30" i="4"/>
  <c r="I30" i="4"/>
  <c r="H30" i="4"/>
  <c r="L29" i="4"/>
  <c r="I29" i="4"/>
  <c r="H29" i="4"/>
  <c r="L28" i="4"/>
  <c r="I28" i="4"/>
  <c r="H28" i="4"/>
  <c r="L27" i="4"/>
  <c r="I27" i="4"/>
  <c r="H27" i="4"/>
  <c r="L26" i="4"/>
  <c r="L31" i="4" s="1"/>
  <c r="I26" i="4"/>
  <c r="H26" i="4"/>
  <c r="L24" i="4"/>
  <c r="I24" i="4"/>
  <c r="H24" i="4"/>
  <c r="L23" i="4"/>
  <c r="I23" i="4"/>
  <c r="H23" i="4"/>
  <c r="L22" i="4"/>
  <c r="I22" i="4"/>
  <c r="H22" i="4"/>
  <c r="L21" i="4"/>
  <c r="I21" i="4"/>
  <c r="H21" i="4"/>
  <c r="L20" i="4"/>
  <c r="L25" i="4" s="1"/>
  <c r="I20" i="4"/>
  <c r="H20" i="4"/>
  <c r="L18" i="4"/>
  <c r="I18" i="4"/>
  <c r="H18" i="4"/>
  <c r="L17" i="4"/>
  <c r="I17" i="4"/>
  <c r="H17" i="4"/>
  <c r="L16" i="4"/>
  <c r="I16" i="4"/>
  <c r="H16" i="4"/>
  <c r="L15" i="4"/>
  <c r="I15" i="4"/>
  <c r="H15" i="4"/>
  <c r="L14" i="4"/>
  <c r="L19" i="4" s="1"/>
  <c r="I14" i="4"/>
  <c r="H14" i="4"/>
  <c r="L12" i="4"/>
  <c r="I12" i="4"/>
  <c r="H12" i="4"/>
  <c r="L11" i="4"/>
  <c r="I11" i="4"/>
  <c r="H11" i="4"/>
  <c r="L10" i="4"/>
  <c r="I10" i="4"/>
  <c r="H10" i="4"/>
  <c r="L9" i="4"/>
  <c r="I9" i="4"/>
  <c r="H9" i="4"/>
  <c r="L8" i="4"/>
  <c r="L13" i="4" s="1"/>
  <c r="I8" i="4"/>
  <c r="H8" i="4"/>
  <c r="L6" i="4"/>
  <c r="I6" i="4"/>
  <c r="H6" i="4"/>
  <c r="L5" i="4"/>
  <c r="I5" i="4"/>
  <c r="H5" i="4"/>
  <c r="L4" i="4"/>
  <c r="I4" i="4"/>
  <c r="H4" i="4"/>
  <c r="L3" i="4"/>
  <c r="I3" i="4"/>
  <c r="H3" i="4"/>
  <c r="L2" i="4"/>
  <c r="L7" i="4" s="1"/>
  <c r="I2" i="4"/>
  <c r="S139" i="3"/>
  <c r="L139" i="3"/>
  <c r="O139" i="3" s="1"/>
  <c r="P139" i="3" s="1"/>
  <c r="K139" i="3"/>
  <c r="H139" i="3"/>
  <c r="S138" i="3"/>
  <c r="L138" i="3"/>
  <c r="O138" i="3" s="1"/>
  <c r="P138" i="3" s="1"/>
  <c r="K138" i="3"/>
  <c r="H138" i="3"/>
  <c r="S137" i="3"/>
  <c r="L137" i="3"/>
  <c r="O137" i="3" s="1"/>
  <c r="P137" i="3" s="1"/>
  <c r="K137" i="3"/>
  <c r="H137" i="3"/>
  <c r="S136" i="3"/>
  <c r="L136" i="3"/>
  <c r="O136" i="3" s="1"/>
  <c r="P136" i="3" s="1"/>
  <c r="K136" i="3"/>
  <c r="H136" i="3"/>
  <c r="S135" i="3"/>
  <c r="L135" i="3"/>
  <c r="O135" i="3" s="1"/>
  <c r="P135" i="3" s="1"/>
  <c r="K135" i="3"/>
  <c r="H135" i="3"/>
  <c r="S134" i="3"/>
  <c r="L134" i="3"/>
  <c r="K134" i="3"/>
  <c r="H134" i="3"/>
  <c r="S133" i="3"/>
  <c r="L133" i="3"/>
  <c r="K133" i="3"/>
  <c r="H133" i="3"/>
  <c r="S132" i="3"/>
  <c r="L132" i="3"/>
  <c r="O132" i="3" s="1"/>
  <c r="P132" i="3" s="1"/>
  <c r="K132" i="3"/>
  <c r="H132" i="3"/>
  <c r="S131" i="3"/>
  <c r="L131" i="3"/>
  <c r="O131" i="3" s="1"/>
  <c r="P131" i="3" s="1"/>
  <c r="K131" i="3"/>
  <c r="H131" i="3"/>
  <c r="S130" i="3"/>
  <c r="L130" i="3"/>
  <c r="O130" i="3" s="1"/>
  <c r="P130" i="3" s="1"/>
  <c r="K130" i="3"/>
  <c r="H130" i="3"/>
  <c r="S129" i="3"/>
  <c r="L129" i="3"/>
  <c r="O129" i="3" s="1"/>
  <c r="P129" i="3" s="1"/>
  <c r="K129" i="3"/>
  <c r="H129" i="3"/>
  <c r="S128" i="3"/>
  <c r="L128" i="3"/>
  <c r="O128" i="3" s="1"/>
  <c r="P128" i="3" s="1"/>
  <c r="K128" i="3"/>
  <c r="H128" i="3"/>
  <c r="S127" i="3"/>
  <c r="L127" i="3"/>
  <c r="O127" i="3" s="1"/>
  <c r="P127" i="3" s="1"/>
  <c r="K127" i="3"/>
  <c r="H127" i="3"/>
  <c r="S126" i="3"/>
  <c r="L126" i="3"/>
  <c r="O126" i="3" s="1"/>
  <c r="P126" i="3" s="1"/>
  <c r="K126" i="3"/>
  <c r="H126" i="3"/>
  <c r="S125" i="3"/>
  <c r="L125" i="3"/>
  <c r="O125" i="3" s="1"/>
  <c r="P125" i="3" s="1"/>
  <c r="K125" i="3"/>
  <c r="H125" i="3"/>
  <c r="S124" i="3"/>
  <c r="L124" i="3"/>
  <c r="O124" i="3" s="1"/>
  <c r="P124" i="3" s="1"/>
  <c r="K124" i="3"/>
  <c r="H124" i="3"/>
  <c r="S123" i="3"/>
  <c r="L123" i="3"/>
  <c r="O123" i="3" s="1"/>
  <c r="P123" i="3" s="1"/>
  <c r="K123" i="3"/>
  <c r="H123" i="3"/>
  <c r="S122" i="3"/>
  <c r="L122" i="3"/>
  <c r="O122" i="3" s="1"/>
  <c r="P122" i="3" s="1"/>
  <c r="K122" i="3"/>
  <c r="H122" i="3"/>
  <c r="S121" i="3"/>
  <c r="L121" i="3"/>
  <c r="O121" i="3" s="1"/>
  <c r="P121" i="3" s="1"/>
  <c r="K121" i="3"/>
  <c r="H121" i="3"/>
  <c r="S120" i="3"/>
  <c r="L120" i="3"/>
  <c r="O120" i="3" s="1"/>
  <c r="P120" i="3" s="1"/>
  <c r="K120" i="3"/>
  <c r="H120" i="3"/>
  <c r="S118" i="3"/>
  <c r="L118" i="3"/>
  <c r="O118" i="3" s="1"/>
  <c r="P118" i="3" s="1"/>
  <c r="K118" i="3"/>
  <c r="H118" i="3"/>
  <c r="S117" i="3"/>
  <c r="L117" i="3"/>
  <c r="O117" i="3" s="1"/>
  <c r="P117" i="3" s="1"/>
  <c r="K117" i="3"/>
  <c r="H117" i="3"/>
  <c r="S116" i="3"/>
  <c r="L116" i="3"/>
  <c r="O116" i="3" s="1"/>
  <c r="P116" i="3" s="1"/>
  <c r="K116" i="3"/>
  <c r="H116" i="3"/>
  <c r="S115" i="3"/>
  <c r="O115" i="3"/>
  <c r="P115" i="3" s="1"/>
  <c r="L115" i="3"/>
  <c r="K115" i="3"/>
  <c r="H115" i="3"/>
  <c r="S114" i="3"/>
  <c r="L114" i="3"/>
  <c r="O114" i="3" s="1"/>
  <c r="P114" i="3" s="1"/>
  <c r="K114" i="3"/>
  <c r="H114" i="3"/>
  <c r="S113" i="3"/>
  <c r="L113" i="3"/>
  <c r="K113" i="3"/>
  <c r="H113" i="3"/>
  <c r="S112" i="3"/>
  <c r="L112" i="3"/>
  <c r="O112" i="3" s="1"/>
  <c r="P112" i="3" s="1"/>
  <c r="K112" i="3"/>
  <c r="H112" i="3"/>
  <c r="S111" i="3"/>
  <c r="L111" i="3"/>
  <c r="O111" i="3" s="1"/>
  <c r="P111" i="3" s="1"/>
  <c r="K111" i="3"/>
  <c r="H111" i="3"/>
  <c r="S110" i="3"/>
  <c r="L110" i="3"/>
  <c r="O110" i="3" s="1"/>
  <c r="P110" i="3" s="1"/>
  <c r="K110" i="3"/>
  <c r="H110" i="3"/>
  <c r="S109" i="3"/>
  <c r="L109" i="3"/>
  <c r="O109" i="3" s="1"/>
  <c r="P109" i="3" s="1"/>
  <c r="K109" i="3"/>
  <c r="H109" i="3"/>
  <c r="S108" i="3"/>
  <c r="L108" i="3"/>
  <c r="K108" i="3"/>
  <c r="H108" i="3"/>
  <c r="S107" i="3"/>
  <c r="L107" i="3"/>
  <c r="O107" i="3" s="1"/>
  <c r="P107" i="3" s="1"/>
  <c r="K107" i="3"/>
  <c r="H107" i="3"/>
  <c r="S106" i="3"/>
  <c r="L106" i="3"/>
  <c r="O106" i="3" s="1"/>
  <c r="P106" i="3" s="1"/>
  <c r="K106" i="3"/>
  <c r="H106" i="3"/>
  <c r="S105" i="3"/>
  <c r="L105" i="3"/>
  <c r="K105" i="3"/>
  <c r="H105" i="3"/>
  <c r="S102" i="3"/>
  <c r="L102" i="3"/>
  <c r="O102" i="3" s="1"/>
  <c r="P102" i="3" s="1"/>
  <c r="K102" i="3"/>
  <c r="H102" i="3"/>
  <c r="S101" i="3"/>
  <c r="L101" i="3"/>
  <c r="O101" i="3" s="1"/>
  <c r="P101" i="3" s="1"/>
  <c r="K101" i="3"/>
  <c r="H101" i="3"/>
  <c r="S100" i="3"/>
  <c r="L100" i="3"/>
  <c r="O100" i="3" s="1"/>
  <c r="P100" i="3" s="1"/>
  <c r="K100" i="3"/>
  <c r="H100" i="3"/>
  <c r="M100" i="3" s="1"/>
  <c r="S99" i="3"/>
  <c r="L99" i="3"/>
  <c r="O99" i="3" s="1"/>
  <c r="P99" i="3" s="1"/>
  <c r="K99" i="3"/>
  <c r="H99" i="3"/>
  <c r="S98" i="3"/>
  <c r="L98" i="3"/>
  <c r="O98" i="3" s="1"/>
  <c r="P98" i="3" s="1"/>
  <c r="K98" i="3"/>
  <c r="H98" i="3"/>
  <c r="S97" i="3"/>
  <c r="L97" i="3"/>
  <c r="O97" i="3" s="1"/>
  <c r="P97" i="3" s="1"/>
  <c r="K97" i="3"/>
  <c r="H97" i="3"/>
  <c r="S96" i="3"/>
  <c r="L96" i="3"/>
  <c r="O96" i="3" s="1"/>
  <c r="P96" i="3" s="1"/>
  <c r="K96" i="3"/>
  <c r="H96" i="3"/>
  <c r="S95" i="3"/>
  <c r="L95" i="3"/>
  <c r="O95" i="3" s="1"/>
  <c r="P95" i="3" s="1"/>
  <c r="K95" i="3"/>
  <c r="H95" i="3"/>
  <c r="S94" i="3"/>
  <c r="L94" i="3"/>
  <c r="K94" i="3"/>
  <c r="H94" i="3"/>
  <c r="S93" i="3"/>
  <c r="L93" i="3"/>
  <c r="O93" i="3" s="1"/>
  <c r="P93" i="3" s="1"/>
  <c r="K93" i="3"/>
  <c r="H93" i="3"/>
  <c r="S92" i="3"/>
  <c r="L92" i="3"/>
  <c r="O92" i="3" s="1"/>
  <c r="P92" i="3" s="1"/>
  <c r="K92" i="3"/>
  <c r="H92" i="3"/>
  <c r="S91" i="3"/>
  <c r="L91" i="3"/>
  <c r="K91" i="3"/>
  <c r="H91" i="3"/>
  <c r="S89" i="3"/>
  <c r="L89" i="3"/>
  <c r="O89" i="3" s="1"/>
  <c r="P89" i="3" s="1"/>
  <c r="K89" i="3"/>
  <c r="H89" i="3"/>
  <c r="S88" i="3"/>
  <c r="L88" i="3"/>
  <c r="K88" i="3"/>
  <c r="H88" i="3"/>
  <c r="S87" i="3"/>
  <c r="L87" i="3"/>
  <c r="O87" i="3" s="1"/>
  <c r="P87" i="3" s="1"/>
  <c r="K87" i="3"/>
  <c r="H87" i="3"/>
  <c r="M87" i="3" s="1"/>
  <c r="S85" i="3"/>
  <c r="L85" i="3"/>
  <c r="K85" i="3"/>
  <c r="H85" i="3"/>
  <c r="S84" i="3"/>
  <c r="L84" i="3"/>
  <c r="O84" i="3" s="1"/>
  <c r="P84" i="3" s="1"/>
  <c r="K84" i="3"/>
  <c r="H84" i="3"/>
  <c r="S83" i="3"/>
  <c r="L83" i="3"/>
  <c r="O83" i="3" s="1"/>
  <c r="P83" i="3" s="1"/>
  <c r="K83" i="3"/>
  <c r="H83" i="3"/>
  <c r="S81" i="3"/>
  <c r="L81" i="3"/>
  <c r="O81" i="3" s="1"/>
  <c r="P81" i="3" s="1"/>
  <c r="K81" i="3"/>
  <c r="H81" i="3"/>
  <c r="S80" i="3"/>
  <c r="L80" i="3"/>
  <c r="O80" i="3" s="1"/>
  <c r="P80" i="3" s="1"/>
  <c r="K80" i="3"/>
  <c r="H80" i="3"/>
  <c r="S79" i="3"/>
  <c r="L79" i="3"/>
  <c r="O79" i="3" s="1"/>
  <c r="P79" i="3" s="1"/>
  <c r="K79" i="3"/>
  <c r="H79" i="3"/>
  <c r="S76" i="3"/>
  <c r="L76" i="3"/>
  <c r="O76" i="3" s="1"/>
  <c r="P76" i="3" s="1"/>
  <c r="K76" i="3"/>
  <c r="H76" i="3"/>
  <c r="S75" i="3"/>
  <c r="L75" i="3"/>
  <c r="O75" i="3" s="1"/>
  <c r="P75" i="3" s="1"/>
  <c r="K75" i="3"/>
  <c r="H75" i="3"/>
  <c r="S74" i="3"/>
  <c r="L74" i="3"/>
  <c r="O74" i="3" s="1"/>
  <c r="P74" i="3" s="1"/>
  <c r="K74" i="3"/>
  <c r="H74" i="3"/>
  <c r="S73" i="3"/>
  <c r="L73" i="3"/>
  <c r="O73" i="3" s="1"/>
  <c r="P73" i="3" s="1"/>
  <c r="K73" i="3"/>
  <c r="H73" i="3"/>
  <c r="S72" i="3"/>
  <c r="L72" i="3"/>
  <c r="K72" i="3"/>
  <c r="H72" i="3"/>
  <c r="S71" i="3"/>
  <c r="L71" i="3"/>
  <c r="O71" i="3" s="1"/>
  <c r="P71" i="3" s="1"/>
  <c r="K71" i="3"/>
  <c r="H71" i="3"/>
  <c r="S70" i="3"/>
  <c r="L70" i="3"/>
  <c r="O70" i="3" s="1"/>
  <c r="P70" i="3" s="1"/>
  <c r="K70" i="3"/>
  <c r="H70" i="3"/>
  <c r="S69" i="3"/>
  <c r="L69" i="3"/>
  <c r="O69" i="3" s="1"/>
  <c r="P69" i="3" s="1"/>
  <c r="K69" i="3"/>
  <c r="H69" i="3"/>
  <c r="S68" i="3"/>
  <c r="L68" i="3"/>
  <c r="O68" i="3" s="1"/>
  <c r="P68" i="3" s="1"/>
  <c r="K68" i="3"/>
  <c r="H68" i="3"/>
  <c r="S67" i="3"/>
  <c r="L67" i="3"/>
  <c r="O67" i="3" s="1"/>
  <c r="P67" i="3" s="1"/>
  <c r="K67" i="3"/>
  <c r="H67" i="3"/>
  <c r="S65" i="3"/>
  <c r="L65" i="3"/>
  <c r="O65" i="3" s="1"/>
  <c r="P65" i="3" s="1"/>
  <c r="K65" i="3"/>
  <c r="H65" i="3"/>
  <c r="S64" i="3"/>
  <c r="L64" i="3"/>
  <c r="O64" i="3" s="1"/>
  <c r="P64" i="3" s="1"/>
  <c r="K64" i="3"/>
  <c r="H64" i="3"/>
  <c r="S63" i="3"/>
  <c r="L63" i="3"/>
  <c r="K63" i="3"/>
  <c r="H63" i="3"/>
  <c r="S60" i="3"/>
  <c r="L60" i="3"/>
  <c r="O60" i="3" s="1"/>
  <c r="P60" i="3" s="1"/>
  <c r="K60" i="3"/>
  <c r="H60" i="3"/>
  <c r="S58" i="3"/>
  <c r="L58" i="3"/>
  <c r="O58" i="3" s="1"/>
  <c r="P58" i="3" s="1"/>
  <c r="K58" i="3"/>
  <c r="H58" i="3"/>
  <c r="S56" i="3"/>
  <c r="L56" i="3"/>
  <c r="O56" i="3" s="1"/>
  <c r="P56" i="3" s="1"/>
  <c r="K56" i="3"/>
  <c r="H56" i="3"/>
  <c r="S53" i="3"/>
  <c r="L53" i="3"/>
  <c r="O53" i="3" s="1"/>
  <c r="P53" i="3" s="1"/>
  <c r="K53" i="3"/>
  <c r="H53" i="3"/>
  <c r="S50" i="3"/>
  <c r="L50" i="3"/>
  <c r="O50" i="3" s="1"/>
  <c r="P50" i="3" s="1"/>
  <c r="K50" i="3"/>
  <c r="H50" i="3"/>
  <c r="S47" i="3"/>
  <c r="L47" i="3"/>
  <c r="O47" i="3" s="1"/>
  <c r="P47" i="3" s="1"/>
  <c r="K47" i="3"/>
  <c r="H47" i="3"/>
  <c r="S46" i="3"/>
  <c r="L46" i="3"/>
  <c r="K46" i="3"/>
  <c r="H46" i="3"/>
  <c r="S45" i="3"/>
  <c r="L45" i="3"/>
  <c r="O45" i="3" s="1"/>
  <c r="P45" i="3" s="1"/>
  <c r="K45" i="3"/>
  <c r="H45" i="3"/>
  <c r="S43" i="3"/>
  <c r="L43" i="3"/>
  <c r="O43" i="3" s="1"/>
  <c r="P43" i="3" s="1"/>
  <c r="K43" i="3"/>
  <c r="H43" i="3"/>
  <c r="S42" i="3"/>
  <c r="L42" i="3"/>
  <c r="O42" i="3" s="1"/>
  <c r="P42" i="3" s="1"/>
  <c r="K42" i="3"/>
  <c r="H42" i="3"/>
  <c r="S41" i="3"/>
  <c r="L41" i="3"/>
  <c r="O41" i="3" s="1"/>
  <c r="P41" i="3" s="1"/>
  <c r="K41" i="3"/>
  <c r="H41" i="3"/>
  <c r="S39" i="3"/>
  <c r="L39" i="3"/>
  <c r="O39" i="3" s="1"/>
  <c r="P39" i="3" s="1"/>
  <c r="K39" i="3"/>
  <c r="H39" i="3"/>
  <c r="S38" i="3"/>
  <c r="L38" i="3"/>
  <c r="O38" i="3" s="1"/>
  <c r="P38" i="3" s="1"/>
  <c r="K38" i="3"/>
  <c r="H38" i="3"/>
  <c r="S37" i="3"/>
  <c r="L37" i="3"/>
  <c r="O37" i="3" s="1"/>
  <c r="P37" i="3" s="1"/>
  <c r="K37" i="3"/>
  <c r="H37" i="3"/>
  <c r="S36" i="3"/>
  <c r="L36" i="3"/>
  <c r="O36" i="3" s="1"/>
  <c r="P36" i="3" s="1"/>
  <c r="K36" i="3"/>
  <c r="H36" i="3"/>
  <c r="S35" i="3"/>
  <c r="L35" i="3"/>
  <c r="O35" i="3" s="1"/>
  <c r="P35" i="3" s="1"/>
  <c r="K35" i="3"/>
  <c r="H35" i="3"/>
  <c r="S34" i="3"/>
  <c r="L34" i="3"/>
  <c r="O34" i="3" s="1"/>
  <c r="P34" i="3" s="1"/>
  <c r="K34" i="3"/>
  <c r="H34" i="3"/>
  <c r="S33" i="3"/>
  <c r="L33" i="3"/>
  <c r="O33" i="3" s="1"/>
  <c r="P33" i="3" s="1"/>
  <c r="K33" i="3"/>
  <c r="H33" i="3"/>
  <c r="S32" i="3"/>
  <c r="L32" i="3"/>
  <c r="O32" i="3" s="1"/>
  <c r="P32" i="3" s="1"/>
  <c r="K32" i="3"/>
  <c r="H32" i="3"/>
  <c r="M32" i="3" s="1"/>
  <c r="S31" i="3"/>
  <c r="L31" i="3"/>
  <c r="O31" i="3" s="1"/>
  <c r="P31" i="3" s="1"/>
  <c r="K31" i="3"/>
  <c r="H31" i="3"/>
  <c r="S29" i="3"/>
  <c r="L29" i="3"/>
  <c r="O29" i="3" s="1"/>
  <c r="P29" i="3" s="1"/>
  <c r="K29" i="3"/>
  <c r="H29" i="3"/>
  <c r="S28" i="3"/>
  <c r="L28" i="3"/>
  <c r="O28" i="3" s="1"/>
  <c r="P28" i="3" s="1"/>
  <c r="K28" i="3"/>
  <c r="H28" i="3"/>
  <c r="S27" i="3"/>
  <c r="L27" i="3"/>
  <c r="O27" i="3" s="1"/>
  <c r="P27" i="3" s="1"/>
  <c r="K27" i="3"/>
  <c r="H27" i="3"/>
  <c r="S26" i="3"/>
  <c r="L26" i="3"/>
  <c r="K26" i="3"/>
  <c r="H26" i="3"/>
  <c r="S25" i="3"/>
  <c r="L25" i="3"/>
  <c r="O25" i="3" s="1"/>
  <c r="P25" i="3" s="1"/>
  <c r="K25" i="3"/>
  <c r="H25" i="3"/>
  <c r="S24" i="3"/>
  <c r="L24" i="3"/>
  <c r="O24" i="3" s="1"/>
  <c r="P24" i="3" s="1"/>
  <c r="K24" i="3"/>
  <c r="H24" i="3"/>
  <c r="S23" i="3"/>
  <c r="L23" i="3"/>
  <c r="K23" i="3"/>
  <c r="H23" i="3"/>
  <c r="S20" i="3"/>
  <c r="L20" i="3"/>
  <c r="K20" i="3"/>
  <c r="H20" i="3"/>
  <c r="S18" i="3"/>
  <c r="L18" i="3"/>
  <c r="K18" i="3"/>
  <c r="H18" i="3"/>
  <c r="S17" i="3"/>
  <c r="L17" i="3"/>
  <c r="O17" i="3" s="1"/>
  <c r="P17" i="3" s="1"/>
  <c r="K17" i="3"/>
  <c r="H17" i="3"/>
  <c r="S16" i="3"/>
  <c r="L16" i="3"/>
  <c r="O16" i="3" s="1"/>
  <c r="P16" i="3" s="1"/>
  <c r="K16" i="3"/>
  <c r="H16" i="3"/>
  <c r="S15" i="3"/>
  <c r="L15" i="3"/>
  <c r="O15" i="3" s="1"/>
  <c r="P15" i="3" s="1"/>
  <c r="K15" i="3"/>
  <c r="H15" i="3"/>
  <c r="S14" i="3"/>
  <c r="L14" i="3"/>
  <c r="O14" i="3" s="1"/>
  <c r="P14" i="3" s="1"/>
  <c r="K14" i="3"/>
  <c r="H14" i="3"/>
  <c r="S10" i="3"/>
  <c r="L10" i="3"/>
  <c r="O10" i="3" s="1"/>
  <c r="P10" i="3" s="1"/>
  <c r="K10" i="3"/>
  <c r="H10" i="3"/>
  <c r="S9" i="3"/>
  <c r="L9" i="3"/>
  <c r="O9" i="3" s="1"/>
  <c r="P9" i="3" s="1"/>
  <c r="K9" i="3"/>
  <c r="H9" i="3"/>
  <c r="S7" i="3"/>
  <c r="L7" i="3"/>
  <c r="O7" i="3" s="1"/>
  <c r="P7" i="3" s="1"/>
  <c r="K7" i="3"/>
  <c r="H7" i="3"/>
  <c r="S6" i="3"/>
  <c r="L6" i="3"/>
  <c r="K6" i="3"/>
  <c r="H6" i="3"/>
  <c r="S4" i="3"/>
  <c r="L4" i="3"/>
  <c r="M4" i="3" s="1"/>
  <c r="K4" i="3"/>
  <c r="H4" i="3"/>
  <c r="S2" i="3"/>
  <c r="K2" i="3"/>
  <c r="M117" i="3" l="1"/>
  <c r="M18" i="3"/>
  <c r="M116" i="3"/>
  <c r="O2" i="3"/>
  <c r="M42" i="3"/>
  <c r="M83" i="3"/>
  <c r="M108" i="3"/>
  <c r="M114" i="3"/>
  <c r="M88" i="3"/>
  <c r="O108" i="3"/>
  <c r="P108" i="3" s="1"/>
  <c r="M130" i="3"/>
  <c r="M115" i="3"/>
  <c r="M133" i="3"/>
  <c r="M20" i="3"/>
  <c r="M23" i="3"/>
  <c r="M126" i="3"/>
  <c r="M135" i="3"/>
  <c r="M6" i="3"/>
  <c r="O23" i="3"/>
  <c r="P23" i="3" s="1"/>
  <c r="M56" i="3"/>
  <c r="M91" i="3"/>
  <c r="M134" i="3"/>
  <c r="O134" i="3"/>
  <c r="P134" i="3" s="1"/>
  <c r="M14" i="3"/>
  <c r="M29" i="3"/>
  <c r="M112" i="3"/>
  <c r="M113" i="3"/>
  <c r="O113" i="3"/>
  <c r="P113" i="3" s="1"/>
  <c r="M124" i="3"/>
  <c r="M27" i="3"/>
  <c r="M31" i="3"/>
  <c r="M85" i="3"/>
  <c r="M122" i="3"/>
  <c r="M26" i="3"/>
  <c r="M94" i="3"/>
  <c r="M10" i="3"/>
  <c r="M17" i="3"/>
  <c r="M58" i="3"/>
  <c r="M64" i="3"/>
  <c r="M73" i="3"/>
  <c r="O133" i="3"/>
  <c r="P133" i="3" s="1"/>
  <c r="M16" i="3"/>
  <c r="M24" i="3"/>
  <c r="M41" i="3"/>
  <c r="M46" i="3"/>
  <c r="M63" i="3"/>
  <c r="M71" i="3"/>
  <c r="M72" i="3"/>
  <c r="M138" i="3"/>
  <c r="O46" i="3"/>
  <c r="P46" i="3" s="1"/>
  <c r="M92" i="3"/>
  <c r="M109" i="3"/>
  <c r="M125" i="3"/>
  <c r="M127" i="3"/>
  <c r="O4" i="3"/>
  <c r="P4" i="3" s="1"/>
  <c r="O20" i="3"/>
  <c r="P20" i="3" s="1"/>
  <c r="O26" i="3"/>
  <c r="P26" i="3" s="1"/>
  <c r="M33" i="3"/>
  <c r="M34" i="3"/>
  <c r="O63" i="3"/>
  <c r="P63" i="3" s="1"/>
  <c r="M75" i="3"/>
  <c r="M76" i="3"/>
  <c r="O91" i="3"/>
  <c r="P91" i="3" s="1"/>
  <c r="M97" i="3"/>
  <c r="M105" i="3"/>
  <c r="M106" i="3"/>
  <c r="O105" i="3"/>
  <c r="P105" i="3" s="1"/>
  <c r="M111" i="3"/>
  <c r="M45" i="3"/>
  <c r="M67" i="3"/>
  <c r="M68" i="3"/>
  <c r="M79" i="3"/>
  <c r="M102" i="3"/>
  <c r="O18" i="3"/>
  <c r="P18" i="3" s="1"/>
  <c r="M39" i="3"/>
  <c r="O72" i="3"/>
  <c r="P72" i="3" s="1"/>
  <c r="M89" i="3"/>
  <c r="M95" i="3"/>
  <c r="M7" i="3"/>
  <c r="O6" i="3"/>
  <c r="P6" i="3" s="1"/>
  <c r="M36" i="3"/>
  <c r="M37" i="3"/>
  <c r="M60" i="3"/>
  <c r="O85" i="3"/>
  <c r="P85" i="3" s="1"/>
  <c r="O88" i="3"/>
  <c r="P88" i="3" s="1"/>
  <c r="O94" i="3"/>
  <c r="P94" i="3" s="1"/>
  <c r="M98" i="3"/>
  <c r="M99" i="3"/>
  <c r="M43" i="3"/>
  <c r="M70" i="3"/>
  <c r="M9" i="3"/>
  <c r="M15" i="3"/>
  <c r="M28" i="3"/>
  <c r="M38" i="3"/>
  <c r="M69" i="3"/>
  <c r="M80" i="3"/>
  <c r="M96" i="3"/>
  <c r="M110" i="3"/>
  <c r="M118" i="3"/>
  <c r="M120" i="3"/>
  <c r="M128" i="3"/>
  <c r="M136" i="3"/>
  <c r="M81" i="3"/>
  <c r="M121" i="3"/>
  <c r="M129" i="3"/>
  <c r="M137" i="3"/>
  <c r="M84" i="3"/>
  <c r="M123" i="3"/>
  <c r="M131" i="3"/>
  <c r="M139" i="3"/>
  <c r="M132" i="3"/>
  <c r="M25" i="3"/>
  <c r="M35" i="3"/>
  <c r="M47" i="3"/>
  <c r="M50" i="3"/>
  <c r="M53" i="3"/>
  <c r="M65" i="3"/>
  <c r="M74" i="3"/>
  <c r="M93" i="3"/>
  <c r="M101" i="3"/>
  <c r="M107" i="3"/>
</calcChain>
</file>

<file path=xl/sharedStrings.xml><?xml version="1.0" encoding="utf-8"?>
<sst xmlns="http://schemas.openxmlformats.org/spreadsheetml/2006/main" count="1160" uniqueCount="208">
  <si>
    <t>Replicate</t>
  </si>
  <si>
    <t>Concentration</t>
  </si>
  <si>
    <t>Size Class</t>
  </si>
  <si>
    <t>G</t>
  </si>
  <si>
    <t>L</t>
  </si>
  <si>
    <t>S</t>
  </si>
  <si>
    <t>GLS-1</t>
  </si>
  <si>
    <t>GLS-2</t>
  </si>
  <si>
    <t>GLS-3</t>
  </si>
  <si>
    <t>GLS-6</t>
  </si>
  <si>
    <t>GLS-7</t>
  </si>
  <si>
    <t>GLS-8</t>
  </si>
  <si>
    <t>GLS-9</t>
  </si>
  <si>
    <t>GLS-10</t>
  </si>
  <si>
    <t>GLS-11</t>
  </si>
  <si>
    <t>GLS-12</t>
  </si>
  <si>
    <t>GLS-13</t>
  </si>
  <si>
    <t>GLS-14</t>
  </si>
  <si>
    <t>GLS-15</t>
  </si>
  <si>
    <t>GLS-16</t>
  </si>
  <si>
    <t>GLS-17</t>
  </si>
  <si>
    <t>GLS-18</t>
  </si>
  <si>
    <t>GLS-19</t>
  </si>
  <si>
    <t>GLS-20</t>
  </si>
  <si>
    <t>M</t>
  </si>
  <si>
    <t>GMS-1</t>
  </si>
  <si>
    <t>GMS-2</t>
  </si>
  <si>
    <t>GMS-3</t>
  </si>
  <si>
    <t>GMS-4</t>
  </si>
  <si>
    <t>GMS-5</t>
  </si>
  <si>
    <t>GMS-6</t>
  </si>
  <si>
    <t>GMS-7</t>
  </si>
  <si>
    <t>GMS-8</t>
  </si>
  <si>
    <t>GMS-9</t>
  </si>
  <si>
    <t>GMS-10</t>
  </si>
  <si>
    <t>GMS-11</t>
  </si>
  <si>
    <t>GMS-12</t>
  </si>
  <si>
    <t>GMS-13</t>
  </si>
  <si>
    <t>GMS-14</t>
  </si>
  <si>
    <t>GMS-15</t>
  </si>
  <si>
    <t>GMS-16</t>
  </si>
  <si>
    <t>GMS-17</t>
  </si>
  <si>
    <t>GMS-18</t>
  </si>
  <si>
    <t>GMS-19</t>
  </si>
  <si>
    <t>GMS-20</t>
  </si>
  <si>
    <t>H</t>
  </si>
  <si>
    <t>GHS-1</t>
  </si>
  <si>
    <t>GHS-2</t>
  </si>
  <si>
    <t>GHS-3</t>
  </si>
  <si>
    <t>GHS-4</t>
  </si>
  <si>
    <t>GHS-5</t>
  </si>
  <si>
    <t>GHS-6</t>
  </si>
  <si>
    <t>GHS-7</t>
  </si>
  <si>
    <t>GHS-8</t>
  </si>
  <si>
    <t>GHS-9</t>
  </si>
  <si>
    <t>GHS-10</t>
  </si>
  <si>
    <t>GHS-11</t>
  </si>
  <si>
    <t>GHS-12</t>
  </si>
  <si>
    <t>GHS-13</t>
  </si>
  <si>
    <t>GHS-14</t>
  </si>
  <si>
    <t>GHS-15</t>
  </si>
  <si>
    <t>GHS-16</t>
  </si>
  <si>
    <t>GHS-17</t>
  </si>
  <si>
    <t>GHS-18</t>
  </si>
  <si>
    <t>GHS-19</t>
  </si>
  <si>
    <t>GHS-20</t>
  </si>
  <si>
    <t>GLL-1</t>
  </si>
  <si>
    <t>GLL-2</t>
  </si>
  <si>
    <t>GLL-3</t>
  </si>
  <si>
    <t>GLL-4</t>
  </si>
  <si>
    <t>GLL-5</t>
  </si>
  <si>
    <t>GLL-6</t>
  </si>
  <si>
    <t>GLL-7</t>
  </si>
  <si>
    <t>GLL-8</t>
  </si>
  <si>
    <t>GLL-9</t>
  </si>
  <si>
    <t>GLL-10</t>
  </si>
  <si>
    <t>GLL-11</t>
  </si>
  <si>
    <t>GLL-12</t>
  </si>
  <si>
    <t>GLL-13</t>
  </si>
  <si>
    <t>GLL-14</t>
  </si>
  <si>
    <t>GLL-15</t>
  </si>
  <si>
    <t>GLL-16</t>
  </si>
  <si>
    <t>GLL-17</t>
  </si>
  <si>
    <t>GLL-18</t>
  </si>
  <si>
    <t>GLL-19</t>
  </si>
  <si>
    <t>GLL-20</t>
  </si>
  <si>
    <t>GML-1</t>
  </si>
  <si>
    <t>GML-2</t>
  </si>
  <si>
    <t>GML-3</t>
  </si>
  <si>
    <t>GML-4</t>
  </si>
  <si>
    <t>GML-5</t>
  </si>
  <si>
    <t>GML-6</t>
  </si>
  <si>
    <t>GML-7</t>
  </si>
  <si>
    <t>GML-8</t>
  </si>
  <si>
    <t>GML-9</t>
  </si>
  <si>
    <t>GML-10</t>
  </si>
  <si>
    <t>GML-11</t>
  </si>
  <si>
    <t>GML-12</t>
  </si>
  <si>
    <t>GML-13</t>
  </si>
  <si>
    <t>GML-14</t>
  </si>
  <si>
    <t>GML-15</t>
  </si>
  <si>
    <t>GML-16</t>
  </si>
  <si>
    <t>GML-17</t>
  </si>
  <si>
    <t>GML-18</t>
  </si>
  <si>
    <t>GML-19</t>
  </si>
  <si>
    <t>GML-20</t>
  </si>
  <si>
    <t>GHL-1</t>
  </si>
  <si>
    <t>GHL-2</t>
  </si>
  <si>
    <t>GHL-3</t>
  </si>
  <si>
    <t>GHL-4</t>
  </si>
  <si>
    <t>GHL-5</t>
  </si>
  <si>
    <t>GHL-6</t>
  </si>
  <si>
    <t>GHL-7</t>
  </si>
  <si>
    <t>GHL-8</t>
  </si>
  <si>
    <t>GHL-9</t>
  </si>
  <si>
    <t>GHL-10</t>
  </si>
  <si>
    <t>GHL-11</t>
  </si>
  <si>
    <t>GHL-12</t>
  </si>
  <si>
    <t>GHL-13</t>
  </si>
  <si>
    <t>GHL-14</t>
  </si>
  <si>
    <t>GHL-15</t>
  </si>
  <si>
    <t>GHL-16</t>
  </si>
  <si>
    <t>GHL-17</t>
  </si>
  <si>
    <t>GHL-18</t>
  </si>
  <si>
    <t>GHL-19</t>
  </si>
  <si>
    <t>GHL-20</t>
  </si>
  <si>
    <t>Control</t>
  </si>
  <si>
    <t>CG-1</t>
  </si>
  <si>
    <t>CG-2</t>
  </si>
  <si>
    <t>CG-3</t>
  </si>
  <si>
    <t>CG-4</t>
  </si>
  <si>
    <t>CG-5</t>
  </si>
  <si>
    <t>CG-6</t>
  </si>
  <si>
    <t>CG-7</t>
  </si>
  <si>
    <t>CG-8</t>
  </si>
  <si>
    <t>CG-9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</si>
  <si>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</si>
  <si>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</si>
  <si>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</si>
  <si>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</si>
  <si>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</si>
  <si>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</si>
  <si>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</si>
  <si>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</si>
  <si>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CG-18</t>
  </si>
  <si>
    <t>CG-19</t>
  </si>
  <si>
    <t>CG-20</t>
  </si>
  <si>
    <t>MLS-1</t>
  </si>
  <si>
    <t>MLS-2</t>
  </si>
  <si>
    <t>MLS-3</t>
  </si>
  <si>
    <t>MLS-4</t>
  </si>
  <si>
    <t>MLS-5</t>
  </si>
  <si>
    <t>MMS-1</t>
  </si>
  <si>
    <t>MMS-2</t>
  </si>
  <si>
    <t>MMS-3</t>
  </si>
  <si>
    <t>MMS-4</t>
  </si>
  <si>
    <t>MMS-5</t>
  </si>
  <si>
    <t>MHS-1</t>
  </si>
  <si>
    <t>MHS-2</t>
  </si>
  <si>
    <t>MHS-3</t>
  </si>
  <si>
    <t>MHS-4</t>
  </si>
  <si>
    <t>MHS-5</t>
  </si>
  <si>
    <t>MLL-1</t>
  </si>
  <si>
    <t>MLL-2</t>
  </si>
  <si>
    <t>MLL-3</t>
  </si>
  <si>
    <t>MLL-4</t>
  </si>
  <si>
    <t>MLL-5</t>
  </si>
  <si>
    <t>MML-1</t>
  </si>
  <si>
    <t>MML-2</t>
  </si>
  <si>
    <t>MML-3</t>
  </si>
  <si>
    <t>MML-4</t>
  </si>
  <si>
    <t>MML-5</t>
  </si>
  <si>
    <t>MHL-1</t>
  </si>
  <si>
    <t>MHL-2</t>
  </si>
  <si>
    <t>MHL-3</t>
  </si>
  <si>
    <t>MHL-4</t>
  </si>
  <si>
    <t>MHL-5</t>
  </si>
  <si>
    <t>CM-1</t>
  </si>
  <si>
    <t>CM-2</t>
  </si>
  <si>
    <t>CM-3</t>
  </si>
  <si>
    <t>CM-4</t>
  </si>
  <si>
    <t>CM-5</t>
  </si>
  <si>
    <t>W</t>
  </si>
  <si>
    <t>Leave mass loss</t>
  </si>
  <si>
    <t>IL</t>
  </si>
  <si>
    <t>FR</t>
  </si>
  <si>
    <t>A</t>
  </si>
  <si>
    <t>Feces Mass</t>
  </si>
  <si>
    <t>CLf/CLi</t>
  </si>
  <si>
    <t>CF</t>
  </si>
  <si>
    <t>D21 Mass leaves disk final  (g)</t>
  </si>
  <si>
    <t>D21 Mass leaves disk initial (g)</t>
  </si>
  <si>
    <t xml:space="preserve"> Mass Organism D28 (mg)</t>
  </si>
  <si>
    <t>Initial Mass Organism D21(g)</t>
  </si>
  <si>
    <t>added MPs mass</t>
  </si>
  <si>
    <t>D21 Mass filter initial (g)</t>
  </si>
  <si>
    <t>D21 Mass filter final (g)</t>
  </si>
  <si>
    <t>DEAD</t>
  </si>
  <si>
    <t>AE</t>
  </si>
  <si>
    <t>Organism</t>
  </si>
  <si>
    <t>Notes</t>
  </si>
  <si>
    <t>D0 Mass leaves disk initial (g)</t>
  </si>
  <si>
    <t>D0 Mass leaves disk final  (g)</t>
  </si>
  <si>
    <t>D0 Mass filter initial (g)</t>
  </si>
  <si>
    <t>D7 Mass filter final (g)</t>
  </si>
  <si>
    <t>Acronym</t>
  </si>
  <si>
    <t>The calculation for CF are available in the "Microbial CF" sheet whereas AE &amp; FR calculations are available in the "Gammarids (AE &amp; FR)" sheet. The respective equations for these variables are presented in Fig.1</t>
  </si>
  <si>
    <t>"Feces"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</si>
</sst>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427936</xdr:colOff>
      <xdr:row>1</xdr:row>
      <xdr:rowOff>303696</xdr:rowOff>
    </xdr:from>
    <xdr:to>
      <xdr:col>1</xdr:col>
      <xdr:colOff>7136848</xdr:colOff>
      <xdr:row>2</xdr:row>
      <xdr:rowOff>7496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BB93FB9-69F6-4107-9F69-DF851E894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0979" y="565979"/>
          <a:ext cx="6708912" cy="3210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BE77-FF21-4124-85BF-7D856A902445}">
  <dimension ref="A1:A2"/>
  <sheetViews>
    <sheetView zoomScale="78" zoomScaleNormal="78" workbookViewId="0">
      <selection activeCell="A2" sqref="A2"/>
    </sheetView>
  </sheetViews>
  <sheetFormatPr baseColWidth="10" defaultRowHeight="14.5" x14ac:dyDescent="0.35"/>
  <cols>
    <col min="1" max="1" width="87.54296875" customWidth="1"/>
    <col min="2" max="2" width="131.453125" customWidth="1"/>
  </cols>
  <sheetData>
    <row r="1" spans="1:1" ht="21" x14ac:dyDescent="0.5">
      <c r="A1" s="10" t="s">
        <v>200</v>
      </c>
    </row>
    <row r="2" spans="1:1" ht="276.5" customHeight="1" x14ac:dyDescent="0.35">
      <c r="A2" s="11" t="s">
        <v>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2044-4BB8-4A49-85AB-FA9B6920B585}">
  <dimension ref="A1:L44"/>
  <sheetViews>
    <sheetView tabSelected="1" zoomScale="60" zoomScaleNormal="60" workbookViewId="0">
      <selection activeCell="L1" sqref="L1"/>
    </sheetView>
  </sheetViews>
  <sheetFormatPr baseColWidth="10" defaultRowHeight="14.5" x14ac:dyDescent="0.35"/>
  <cols>
    <col min="3" max="3" width="14.26953125" customWidth="1"/>
    <col min="5" max="5" width="14.6328125" customWidth="1"/>
    <col min="6" max="6" width="33.54296875" customWidth="1"/>
    <col min="7" max="7" width="27.7265625" customWidth="1"/>
    <col min="8" max="9" width="21.81640625" customWidth="1"/>
    <col min="10" max="10" width="30.1796875" customWidth="1"/>
    <col min="11" max="12" width="23.36328125" customWidth="1"/>
  </cols>
  <sheetData>
    <row r="1" spans="1:12" x14ac:dyDescent="0.35">
      <c r="A1" s="1" t="s">
        <v>199</v>
      </c>
      <c r="B1" s="1" t="s">
        <v>0</v>
      </c>
      <c r="C1" s="1" t="s">
        <v>1</v>
      </c>
      <c r="D1" s="1" t="s">
        <v>2</v>
      </c>
      <c r="E1" s="3" t="s">
        <v>205</v>
      </c>
      <c r="F1" s="1" t="s">
        <v>201</v>
      </c>
      <c r="G1" s="1" t="s">
        <v>202</v>
      </c>
      <c r="H1" s="1" t="s">
        <v>183</v>
      </c>
      <c r="I1" s="1" t="s">
        <v>188</v>
      </c>
      <c r="J1" s="1" t="s">
        <v>203</v>
      </c>
      <c r="K1" s="1" t="s">
        <v>204</v>
      </c>
      <c r="L1" s="1" t="s">
        <v>207</v>
      </c>
    </row>
    <row r="2" spans="1:12" x14ac:dyDescent="0.35">
      <c r="A2" s="2" t="s">
        <v>24</v>
      </c>
      <c r="B2" s="2">
        <v>1</v>
      </c>
      <c r="C2" s="2" t="s">
        <v>4</v>
      </c>
      <c r="D2" s="2" t="s">
        <v>5</v>
      </c>
      <c r="E2" s="2" t="s">
        <v>147</v>
      </c>
      <c r="F2" s="2">
        <v>1.7999999999999999E-2</v>
      </c>
      <c r="G2" s="7">
        <v>1.7000000000000001E-2</v>
      </c>
      <c r="H2" s="2">
        <f>F2-G2</f>
        <v>9.9999999999999742E-4</v>
      </c>
      <c r="I2" s="2">
        <f>G2/F2</f>
        <v>0.94444444444444453</v>
      </c>
      <c r="J2" s="2">
        <v>0.126</v>
      </c>
      <c r="K2" s="2">
        <v>0.127</v>
      </c>
      <c r="L2">
        <f t="shared" ref="L2:L42" si="0">K2-J2</f>
        <v>1.0000000000000009E-3</v>
      </c>
    </row>
    <row r="3" spans="1:12" x14ac:dyDescent="0.35">
      <c r="A3" s="2" t="s">
        <v>24</v>
      </c>
      <c r="B3" s="2">
        <v>2</v>
      </c>
      <c r="C3" s="2" t="s">
        <v>4</v>
      </c>
      <c r="D3" s="2" t="s">
        <v>5</v>
      </c>
      <c r="E3" s="2" t="s">
        <v>148</v>
      </c>
      <c r="F3" s="2">
        <v>0.02</v>
      </c>
      <c r="G3" s="7">
        <v>0.02</v>
      </c>
      <c r="H3" s="2">
        <f t="shared" ref="H3:H42" si="1">F3-G3</f>
        <v>0</v>
      </c>
      <c r="I3" s="2">
        <f t="shared" ref="I3:I42" si="2">G3/F3</f>
        <v>1</v>
      </c>
      <c r="J3" s="2">
        <v>0.126</v>
      </c>
      <c r="K3" s="2">
        <v>0.128</v>
      </c>
      <c r="L3">
        <f t="shared" si="0"/>
        <v>2.0000000000000018E-3</v>
      </c>
    </row>
    <row r="4" spans="1:12" x14ac:dyDescent="0.35">
      <c r="A4" s="2" t="s">
        <v>24</v>
      </c>
      <c r="B4" s="2">
        <v>3</v>
      </c>
      <c r="C4" s="2" t="s">
        <v>4</v>
      </c>
      <c r="D4" s="2" t="s">
        <v>5</v>
      </c>
      <c r="E4" s="2" t="s">
        <v>149</v>
      </c>
      <c r="F4" s="2">
        <v>1.7000000000000001E-2</v>
      </c>
      <c r="G4" s="7">
        <v>1.7999999999999999E-2</v>
      </c>
      <c r="H4" s="2">
        <f t="shared" si="1"/>
        <v>-9.9999999999999742E-4</v>
      </c>
      <c r="I4" s="2">
        <f t="shared" si="2"/>
        <v>1.0588235294117645</v>
      </c>
      <c r="J4" s="2">
        <v>0.125</v>
      </c>
      <c r="K4" s="2">
        <v>0.126</v>
      </c>
      <c r="L4">
        <f t="shared" si="0"/>
        <v>1.0000000000000009E-3</v>
      </c>
    </row>
    <row r="5" spans="1:12" x14ac:dyDescent="0.35">
      <c r="A5" s="2" t="s">
        <v>24</v>
      </c>
      <c r="B5" s="2">
        <v>4</v>
      </c>
      <c r="C5" s="2" t="s">
        <v>4</v>
      </c>
      <c r="D5" s="2" t="s">
        <v>5</v>
      </c>
      <c r="E5" s="2" t="s">
        <v>150</v>
      </c>
      <c r="F5" s="2">
        <v>1.4999999999999999E-2</v>
      </c>
      <c r="G5" s="7">
        <v>1.4999999999999999E-2</v>
      </c>
      <c r="H5" s="2">
        <f t="shared" si="1"/>
        <v>0</v>
      </c>
      <c r="I5" s="2">
        <f t="shared" si="2"/>
        <v>1</v>
      </c>
      <c r="J5" s="2">
        <v>0.125</v>
      </c>
      <c r="K5" s="2">
        <v>0.126</v>
      </c>
      <c r="L5">
        <f t="shared" si="0"/>
        <v>1.0000000000000009E-3</v>
      </c>
    </row>
    <row r="6" spans="1:12" x14ac:dyDescent="0.35">
      <c r="A6" s="2" t="s">
        <v>24</v>
      </c>
      <c r="B6" s="2">
        <v>5</v>
      </c>
      <c r="C6" s="2" t="s">
        <v>4</v>
      </c>
      <c r="D6" s="2" t="s">
        <v>5</v>
      </c>
      <c r="E6" s="2" t="s">
        <v>151</v>
      </c>
      <c r="F6" s="2">
        <v>1.7000000000000001E-2</v>
      </c>
      <c r="G6" s="7">
        <v>1.7999999999999999E-2</v>
      </c>
      <c r="H6" s="2">
        <f t="shared" si="1"/>
        <v>-9.9999999999999742E-4</v>
      </c>
      <c r="I6" s="2">
        <f t="shared" si="2"/>
        <v>1.0588235294117645</v>
      </c>
      <c r="J6" s="2">
        <v>0.125</v>
      </c>
      <c r="K6" s="2">
        <v>0.126</v>
      </c>
      <c r="L6">
        <f t="shared" si="0"/>
        <v>1.0000000000000009E-3</v>
      </c>
    </row>
    <row r="7" spans="1:12" x14ac:dyDescent="0.35">
      <c r="A7" s="13"/>
      <c r="B7" s="13"/>
      <c r="C7" s="13"/>
      <c r="D7" s="13"/>
      <c r="E7" s="13"/>
      <c r="F7" s="2"/>
      <c r="G7" s="7"/>
      <c r="H7" s="2"/>
      <c r="I7" s="2"/>
      <c r="J7" s="2"/>
      <c r="K7" s="2"/>
      <c r="L7">
        <f>SUM(L2:L6)/5</f>
        <v>1.200000000000001E-3</v>
      </c>
    </row>
    <row r="8" spans="1:12" x14ac:dyDescent="0.35">
      <c r="A8" s="2" t="s">
        <v>24</v>
      </c>
      <c r="B8" s="2">
        <v>1</v>
      </c>
      <c r="C8" s="2" t="s">
        <v>24</v>
      </c>
      <c r="D8" s="2" t="s">
        <v>5</v>
      </c>
      <c r="E8" s="2" t="s">
        <v>152</v>
      </c>
      <c r="F8" s="2">
        <v>1.4E-2</v>
      </c>
      <c r="G8" s="7">
        <v>1.4999999999999999E-2</v>
      </c>
      <c r="H8" s="2">
        <f t="shared" si="1"/>
        <v>-9.9999999999999915E-4</v>
      </c>
      <c r="I8" s="2">
        <f t="shared" si="2"/>
        <v>1.0714285714285714</v>
      </c>
      <c r="J8" s="2">
        <v>0.126</v>
      </c>
      <c r="K8" s="2">
        <v>0.127</v>
      </c>
      <c r="L8">
        <f t="shared" si="0"/>
        <v>1.0000000000000009E-3</v>
      </c>
    </row>
    <row r="9" spans="1:12" x14ac:dyDescent="0.35">
      <c r="A9" s="2" t="s">
        <v>24</v>
      </c>
      <c r="B9" s="2">
        <v>2</v>
      </c>
      <c r="C9" s="2" t="s">
        <v>24</v>
      </c>
      <c r="D9" s="2" t="s">
        <v>5</v>
      </c>
      <c r="E9" s="2" t="s">
        <v>153</v>
      </c>
      <c r="F9" s="2">
        <v>1.2999999999999999E-2</v>
      </c>
      <c r="G9" s="7">
        <v>1.2999999999999999E-2</v>
      </c>
      <c r="H9" s="2">
        <f t="shared" si="1"/>
        <v>0</v>
      </c>
      <c r="I9" s="2">
        <f t="shared" si="2"/>
        <v>1</v>
      </c>
      <c r="J9" s="2">
        <v>0.126</v>
      </c>
      <c r="K9" s="2">
        <v>0.128</v>
      </c>
      <c r="L9">
        <f t="shared" si="0"/>
        <v>2.0000000000000018E-3</v>
      </c>
    </row>
    <row r="10" spans="1:12" x14ac:dyDescent="0.35">
      <c r="A10" s="2" t="s">
        <v>24</v>
      </c>
      <c r="B10" s="2">
        <v>3</v>
      </c>
      <c r="C10" s="2" t="s">
        <v>24</v>
      </c>
      <c r="D10" s="2" t="s">
        <v>5</v>
      </c>
      <c r="E10" s="2" t="s">
        <v>154</v>
      </c>
      <c r="F10" s="2">
        <v>1.7999999999999999E-2</v>
      </c>
      <c r="G10" s="7">
        <v>1.7999999999999999E-2</v>
      </c>
      <c r="H10" s="2">
        <f t="shared" si="1"/>
        <v>0</v>
      </c>
      <c r="I10" s="2">
        <f t="shared" si="2"/>
        <v>1</v>
      </c>
      <c r="J10" s="2">
        <v>0.125</v>
      </c>
      <c r="K10" s="2">
        <v>0.126</v>
      </c>
      <c r="L10">
        <f t="shared" si="0"/>
        <v>1.0000000000000009E-3</v>
      </c>
    </row>
    <row r="11" spans="1:12" x14ac:dyDescent="0.35">
      <c r="A11" s="2" t="s">
        <v>24</v>
      </c>
      <c r="B11" s="2">
        <v>4</v>
      </c>
      <c r="C11" s="2" t="s">
        <v>24</v>
      </c>
      <c r="D11" s="2" t="s">
        <v>5</v>
      </c>
      <c r="E11" s="2" t="s">
        <v>155</v>
      </c>
      <c r="F11" s="2">
        <v>1.7999999999999999E-2</v>
      </c>
      <c r="G11" s="7">
        <v>1.7999999999999999E-2</v>
      </c>
      <c r="H11" s="2">
        <f t="shared" si="1"/>
        <v>0</v>
      </c>
      <c r="I11" s="2">
        <f t="shared" si="2"/>
        <v>1</v>
      </c>
      <c r="J11" s="2">
        <v>0.126</v>
      </c>
      <c r="K11" s="2">
        <v>0.128</v>
      </c>
      <c r="L11">
        <f t="shared" si="0"/>
        <v>2.0000000000000018E-3</v>
      </c>
    </row>
    <row r="12" spans="1:12" x14ac:dyDescent="0.35">
      <c r="A12" s="2" t="s">
        <v>24</v>
      </c>
      <c r="B12" s="2">
        <v>5</v>
      </c>
      <c r="C12" s="2" t="s">
        <v>24</v>
      </c>
      <c r="D12" s="2" t="s">
        <v>5</v>
      </c>
      <c r="E12" s="2" t="s">
        <v>156</v>
      </c>
      <c r="F12" s="2">
        <v>1.2999999999999999E-2</v>
      </c>
      <c r="G12" s="7">
        <v>1.2999999999999999E-2</v>
      </c>
      <c r="H12" s="2">
        <f t="shared" si="1"/>
        <v>0</v>
      </c>
      <c r="I12" s="2">
        <f t="shared" si="2"/>
        <v>1</v>
      </c>
      <c r="J12" s="2">
        <v>0.125</v>
      </c>
      <c r="K12" s="2">
        <v>0.127</v>
      </c>
      <c r="L12">
        <f t="shared" si="0"/>
        <v>2.0000000000000018E-3</v>
      </c>
    </row>
    <row r="13" spans="1:12" x14ac:dyDescent="0.35">
      <c r="A13" s="13"/>
      <c r="B13" s="13"/>
      <c r="C13" s="13"/>
      <c r="D13" s="13"/>
      <c r="E13" s="13"/>
      <c r="F13" s="2"/>
      <c r="G13" s="7"/>
      <c r="H13" s="2"/>
      <c r="I13" s="2"/>
      <c r="J13" s="2"/>
      <c r="K13" s="2"/>
      <c r="L13">
        <f>SUM(L8:L12)/5</f>
        <v>1.6000000000000014E-3</v>
      </c>
    </row>
    <row r="14" spans="1:12" x14ac:dyDescent="0.35">
      <c r="A14" s="2" t="s">
        <v>24</v>
      </c>
      <c r="B14" s="2">
        <v>1</v>
      </c>
      <c r="C14" s="2" t="s">
        <v>45</v>
      </c>
      <c r="D14" s="2" t="s">
        <v>5</v>
      </c>
      <c r="E14" s="2" t="s">
        <v>157</v>
      </c>
      <c r="F14" s="2">
        <v>1.7000000000000001E-2</v>
      </c>
      <c r="G14" s="7">
        <v>1.7999999999999999E-2</v>
      </c>
      <c r="H14" s="2">
        <f t="shared" si="1"/>
        <v>-9.9999999999999742E-4</v>
      </c>
      <c r="I14" s="2">
        <f t="shared" si="2"/>
        <v>1.0588235294117645</v>
      </c>
      <c r="J14" s="2">
        <v>0.125</v>
      </c>
      <c r="K14" s="2">
        <v>0.126</v>
      </c>
      <c r="L14">
        <f>K14-J14</f>
        <v>1.0000000000000009E-3</v>
      </c>
    </row>
    <row r="15" spans="1:12" x14ac:dyDescent="0.35">
      <c r="A15" s="2" t="s">
        <v>24</v>
      </c>
      <c r="B15" s="2">
        <v>2</v>
      </c>
      <c r="C15" s="2" t="s">
        <v>45</v>
      </c>
      <c r="D15" s="2" t="s">
        <v>5</v>
      </c>
      <c r="E15" s="2" t="s">
        <v>158</v>
      </c>
      <c r="F15" s="2">
        <v>1.6E-2</v>
      </c>
      <c r="G15" s="7">
        <v>1.6E-2</v>
      </c>
      <c r="H15" s="2">
        <f t="shared" si="1"/>
        <v>0</v>
      </c>
      <c r="I15" s="2">
        <f t="shared" si="2"/>
        <v>1</v>
      </c>
      <c r="J15" s="2">
        <v>0.125</v>
      </c>
      <c r="K15" s="2">
        <v>0.126</v>
      </c>
      <c r="L15">
        <f t="shared" si="0"/>
        <v>1.0000000000000009E-3</v>
      </c>
    </row>
    <row r="16" spans="1:12" x14ac:dyDescent="0.35">
      <c r="A16" s="2" t="s">
        <v>24</v>
      </c>
      <c r="B16" s="2">
        <v>3</v>
      </c>
      <c r="C16" s="2" t="s">
        <v>45</v>
      </c>
      <c r="D16" s="2" t="s">
        <v>5</v>
      </c>
      <c r="E16" s="2" t="s">
        <v>159</v>
      </c>
      <c r="F16" s="2">
        <v>1.6E-2</v>
      </c>
      <c r="G16" s="7">
        <v>1.7000000000000001E-2</v>
      </c>
      <c r="H16" s="2">
        <f t="shared" si="1"/>
        <v>-1.0000000000000009E-3</v>
      </c>
      <c r="I16" s="2">
        <f t="shared" si="2"/>
        <v>1.0625</v>
      </c>
      <c r="J16" s="2">
        <v>0.125</v>
      </c>
      <c r="K16" s="2">
        <v>0.126</v>
      </c>
      <c r="L16">
        <f t="shared" si="0"/>
        <v>1.0000000000000009E-3</v>
      </c>
    </row>
    <row r="17" spans="1:12" x14ac:dyDescent="0.35">
      <c r="A17" s="2" t="s">
        <v>24</v>
      </c>
      <c r="B17" s="2">
        <v>4</v>
      </c>
      <c r="C17" s="2" t="s">
        <v>45</v>
      </c>
      <c r="D17" s="2" t="s">
        <v>5</v>
      </c>
      <c r="E17" s="2" t="s">
        <v>160</v>
      </c>
      <c r="F17" s="2">
        <v>1.4999999999999999E-2</v>
      </c>
      <c r="G17" s="7">
        <v>1.4999999999999999E-2</v>
      </c>
      <c r="H17" s="2">
        <f t="shared" si="1"/>
        <v>0</v>
      </c>
      <c r="I17" s="2">
        <f t="shared" si="2"/>
        <v>1</v>
      </c>
      <c r="J17" s="2">
        <v>0.123</v>
      </c>
      <c r="K17" s="2">
        <v>0.124</v>
      </c>
      <c r="L17">
        <f t="shared" si="0"/>
        <v>1.0000000000000009E-3</v>
      </c>
    </row>
    <row r="18" spans="1:12" x14ac:dyDescent="0.35">
      <c r="A18" s="2" t="s">
        <v>24</v>
      </c>
      <c r="B18" s="2">
        <v>5</v>
      </c>
      <c r="C18" s="2" t="s">
        <v>45</v>
      </c>
      <c r="D18" s="2" t="s">
        <v>5</v>
      </c>
      <c r="E18" s="2" t="s">
        <v>161</v>
      </c>
      <c r="F18" s="2">
        <v>1.6E-2</v>
      </c>
      <c r="G18" s="7">
        <v>1.7000000000000001E-2</v>
      </c>
      <c r="H18" s="2">
        <f t="shared" si="1"/>
        <v>-1.0000000000000009E-3</v>
      </c>
      <c r="I18" s="2">
        <f t="shared" si="2"/>
        <v>1.0625</v>
      </c>
      <c r="J18" s="2">
        <v>0.125</v>
      </c>
      <c r="K18" s="2">
        <v>0.126</v>
      </c>
      <c r="L18">
        <f t="shared" si="0"/>
        <v>1.0000000000000009E-3</v>
      </c>
    </row>
    <row r="19" spans="1:12" x14ac:dyDescent="0.35">
      <c r="A19" s="13"/>
      <c r="B19" s="13"/>
      <c r="C19" s="13"/>
      <c r="D19" s="13"/>
      <c r="E19" s="13"/>
      <c r="F19" s="2"/>
      <c r="G19" s="7"/>
      <c r="H19" s="2"/>
      <c r="I19" s="2"/>
      <c r="J19" s="2"/>
      <c r="K19" s="2"/>
      <c r="L19">
        <f>SUM(L14:L18)/5</f>
        <v>1.0000000000000009E-3</v>
      </c>
    </row>
    <row r="20" spans="1:12" x14ac:dyDescent="0.35">
      <c r="A20" s="2" t="s">
        <v>24</v>
      </c>
      <c r="B20" s="2">
        <v>1</v>
      </c>
      <c r="C20" s="2" t="s">
        <v>4</v>
      </c>
      <c r="D20" s="2" t="s">
        <v>4</v>
      </c>
      <c r="E20" s="2" t="s">
        <v>162</v>
      </c>
      <c r="F20" s="2">
        <v>2.1000000000000001E-2</v>
      </c>
      <c r="G20" s="7">
        <v>2.3E-2</v>
      </c>
      <c r="H20" s="2">
        <f t="shared" si="1"/>
        <v>-1.9999999999999983E-3</v>
      </c>
      <c r="I20" s="2">
        <f t="shared" si="2"/>
        <v>1.0952380952380951</v>
      </c>
      <c r="J20" s="2">
        <v>0.124</v>
      </c>
      <c r="K20" s="2">
        <v>0.125</v>
      </c>
      <c r="L20">
        <f t="shared" si="0"/>
        <v>1.0000000000000009E-3</v>
      </c>
    </row>
    <row r="21" spans="1:12" x14ac:dyDescent="0.35">
      <c r="A21" s="2" t="s">
        <v>24</v>
      </c>
      <c r="B21" s="2">
        <v>2</v>
      </c>
      <c r="C21" s="2" t="s">
        <v>4</v>
      </c>
      <c r="D21" s="2" t="s">
        <v>4</v>
      </c>
      <c r="E21" s="2" t="s">
        <v>163</v>
      </c>
      <c r="F21" s="2">
        <v>1.6E-2</v>
      </c>
      <c r="G21" s="7">
        <v>1.7000000000000001E-2</v>
      </c>
      <c r="H21" s="2">
        <f t="shared" si="1"/>
        <v>-1.0000000000000009E-3</v>
      </c>
      <c r="I21" s="2">
        <f t="shared" si="2"/>
        <v>1.0625</v>
      </c>
      <c r="J21" s="2">
        <v>0.127</v>
      </c>
      <c r="K21" s="2">
        <v>0.128</v>
      </c>
      <c r="L21">
        <f t="shared" si="0"/>
        <v>1.0000000000000009E-3</v>
      </c>
    </row>
    <row r="22" spans="1:12" x14ac:dyDescent="0.35">
      <c r="A22" s="2" t="s">
        <v>24</v>
      </c>
      <c r="B22" s="2">
        <v>3</v>
      </c>
      <c r="C22" s="2" t="s">
        <v>4</v>
      </c>
      <c r="D22" s="2" t="s">
        <v>4</v>
      </c>
      <c r="E22" s="2" t="s">
        <v>164</v>
      </c>
      <c r="F22" s="2">
        <v>1.4999999999999999E-2</v>
      </c>
      <c r="G22" s="7">
        <v>1.4999999999999999E-2</v>
      </c>
      <c r="H22" s="2">
        <f t="shared" si="1"/>
        <v>0</v>
      </c>
      <c r="I22" s="2">
        <f t="shared" si="2"/>
        <v>1</v>
      </c>
      <c r="J22" s="2">
        <v>0.126</v>
      </c>
      <c r="K22" s="2">
        <v>0.127</v>
      </c>
      <c r="L22">
        <f t="shared" si="0"/>
        <v>1.0000000000000009E-3</v>
      </c>
    </row>
    <row r="23" spans="1:12" x14ac:dyDescent="0.35">
      <c r="A23" s="2" t="s">
        <v>24</v>
      </c>
      <c r="B23" s="2">
        <v>4</v>
      </c>
      <c r="C23" s="2" t="s">
        <v>4</v>
      </c>
      <c r="D23" s="2" t="s">
        <v>4</v>
      </c>
      <c r="E23" s="2" t="s">
        <v>165</v>
      </c>
      <c r="F23" s="2">
        <v>1.6E-2</v>
      </c>
      <c r="G23" s="7">
        <v>1.7000000000000001E-2</v>
      </c>
      <c r="H23" s="2">
        <f t="shared" si="1"/>
        <v>-1.0000000000000009E-3</v>
      </c>
      <c r="I23" s="2">
        <f t="shared" si="2"/>
        <v>1.0625</v>
      </c>
      <c r="J23" s="2">
        <v>0.127</v>
      </c>
      <c r="K23" s="2">
        <v>0.128</v>
      </c>
      <c r="L23">
        <f t="shared" si="0"/>
        <v>1.0000000000000009E-3</v>
      </c>
    </row>
    <row r="24" spans="1:12" x14ac:dyDescent="0.35">
      <c r="A24" s="2" t="s">
        <v>24</v>
      </c>
      <c r="B24" s="2">
        <v>5</v>
      </c>
      <c r="C24" s="2" t="s">
        <v>4</v>
      </c>
      <c r="D24" s="2" t="s">
        <v>4</v>
      </c>
      <c r="E24" s="2" t="s">
        <v>166</v>
      </c>
      <c r="F24" s="2">
        <v>1.4999999999999999E-2</v>
      </c>
      <c r="G24" s="7">
        <v>1.4999999999999999E-2</v>
      </c>
      <c r="H24" s="2">
        <f t="shared" si="1"/>
        <v>0</v>
      </c>
      <c r="I24" s="2">
        <f t="shared" si="2"/>
        <v>1</v>
      </c>
      <c r="J24" s="2">
        <v>0.125</v>
      </c>
      <c r="K24" s="2">
        <v>0.126</v>
      </c>
      <c r="L24">
        <f t="shared" si="0"/>
        <v>1.0000000000000009E-3</v>
      </c>
    </row>
    <row r="25" spans="1:12" x14ac:dyDescent="0.35">
      <c r="A25" s="13"/>
      <c r="B25" s="13"/>
      <c r="C25" s="13"/>
      <c r="D25" s="13"/>
      <c r="E25" s="13"/>
      <c r="F25" s="2"/>
      <c r="G25" s="7"/>
      <c r="H25" s="2"/>
      <c r="I25" s="2"/>
      <c r="J25" s="2"/>
      <c r="K25" s="2"/>
      <c r="L25">
        <f>SUM(L20:L24)/5</f>
        <v>1.0000000000000009E-3</v>
      </c>
    </row>
    <row r="26" spans="1:12" x14ac:dyDescent="0.35">
      <c r="A26" s="2" t="s">
        <v>24</v>
      </c>
      <c r="B26" s="2">
        <v>1</v>
      </c>
      <c r="C26" s="2" t="s">
        <v>24</v>
      </c>
      <c r="D26" s="2" t="s">
        <v>4</v>
      </c>
      <c r="E26" s="2" t="s">
        <v>167</v>
      </c>
      <c r="F26" s="2">
        <v>2.1999999999999999E-2</v>
      </c>
      <c r="G26" s="7">
        <v>2.4E-2</v>
      </c>
      <c r="H26" s="2">
        <f t="shared" si="1"/>
        <v>-2.0000000000000018E-3</v>
      </c>
      <c r="I26" s="2">
        <f t="shared" si="2"/>
        <v>1.0909090909090911</v>
      </c>
      <c r="J26" s="2">
        <v>0.127</v>
      </c>
      <c r="K26" s="2">
        <v>0.128</v>
      </c>
      <c r="L26">
        <f t="shared" si="0"/>
        <v>1.0000000000000009E-3</v>
      </c>
    </row>
    <row r="27" spans="1:12" x14ac:dyDescent="0.35">
      <c r="A27" s="2" t="s">
        <v>24</v>
      </c>
      <c r="B27" s="2">
        <v>2</v>
      </c>
      <c r="C27" s="2" t="s">
        <v>24</v>
      </c>
      <c r="D27" s="2" t="s">
        <v>4</v>
      </c>
      <c r="E27" s="2" t="s">
        <v>168</v>
      </c>
      <c r="F27" s="2">
        <v>1.7000000000000001E-2</v>
      </c>
      <c r="G27" s="7">
        <v>1.7999999999999999E-2</v>
      </c>
      <c r="H27" s="2">
        <f t="shared" si="1"/>
        <v>-9.9999999999999742E-4</v>
      </c>
      <c r="I27" s="2">
        <f t="shared" si="2"/>
        <v>1.0588235294117645</v>
      </c>
      <c r="J27" s="2">
        <v>0.123</v>
      </c>
      <c r="K27" s="2">
        <v>0.124</v>
      </c>
      <c r="L27">
        <f t="shared" si="0"/>
        <v>1.0000000000000009E-3</v>
      </c>
    </row>
    <row r="28" spans="1:12" x14ac:dyDescent="0.35">
      <c r="A28" s="2" t="s">
        <v>24</v>
      </c>
      <c r="B28" s="2">
        <v>3</v>
      </c>
      <c r="C28" s="2" t="s">
        <v>24</v>
      </c>
      <c r="D28" s="2" t="s">
        <v>4</v>
      </c>
      <c r="E28" s="2" t="s">
        <v>169</v>
      </c>
      <c r="F28" s="2">
        <v>1.4999999999999999E-2</v>
      </c>
      <c r="G28" s="7">
        <v>1.4999999999999999E-2</v>
      </c>
      <c r="H28" s="2">
        <f t="shared" si="1"/>
        <v>0</v>
      </c>
      <c r="I28" s="2">
        <f t="shared" si="2"/>
        <v>1</v>
      </c>
      <c r="J28" s="2">
        <v>0.123</v>
      </c>
      <c r="K28" s="2">
        <v>0.124</v>
      </c>
      <c r="L28">
        <f t="shared" si="0"/>
        <v>1.0000000000000009E-3</v>
      </c>
    </row>
    <row r="29" spans="1:12" x14ac:dyDescent="0.35">
      <c r="A29" s="2" t="s">
        <v>24</v>
      </c>
      <c r="B29" s="2">
        <v>4</v>
      </c>
      <c r="C29" s="2" t="s">
        <v>24</v>
      </c>
      <c r="D29" s="2" t="s">
        <v>4</v>
      </c>
      <c r="E29" s="2" t="s">
        <v>170</v>
      </c>
      <c r="F29" s="2">
        <v>1.7000000000000001E-2</v>
      </c>
      <c r="G29" s="7">
        <v>1.7000000000000001E-2</v>
      </c>
      <c r="H29" s="2">
        <f t="shared" si="1"/>
        <v>0</v>
      </c>
      <c r="I29" s="2">
        <f t="shared" si="2"/>
        <v>1</v>
      </c>
      <c r="J29" s="2">
        <v>0.125</v>
      </c>
      <c r="K29" s="2">
        <v>0.126</v>
      </c>
      <c r="L29">
        <f t="shared" si="0"/>
        <v>1.0000000000000009E-3</v>
      </c>
    </row>
    <row r="30" spans="1:12" x14ac:dyDescent="0.35">
      <c r="A30" s="2" t="s">
        <v>24</v>
      </c>
      <c r="B30" s="2">
        <v>5</v>
      </c>
      <c r="C30" s="2" t="s">
        <v>24</v>
      </c>
      <c r="D30" s="2" t="s">
        <v>4</v>
      </c>
      <c r="E30" s="2" t="s">
        <v>171</v>
      </c>
      <c r="F30" s="2">
        <v>1.7999999999999999E-2</v>
      </c>
      <c r="G30" s="7">
        <v>1.7999999999999999E-2</v>
      </c>
      <c r="H30" s="2">
        <f t="shared" si="1"/>
        <v>0</v>
      </c>
      <c r="I30" s="2">
        <f t="shared" si="2"/>
        <v>1</v>
      </c>
      <c r="J30" s="2">
        <v>0.124</v>
      </c>
      <c r="K30" s="2">
        <v>0.125</v>
      </c>
      <c r="L30">
        <f t="shared" si="0"/>
        <v>1.0000000000000009E-3</v>
      </c>
    </row>
    <row r="31" spans="1:12" x14ac:dyDescent="0.35">
      <c r="A31" s="13"/>
      <c r="B31" s="13"/>
      <c r="C31" s="13"/>
      <c r="D31" s="13"/>
      <c r="E31" s="13"/>
      <c r="F31" s="2"/>
      <c r="G31" s="7"/>
      <c r="H31" s="2"/>
      <c r="I31" s="2"/>
      <c r="J31" s="2"/>
      <c r="K31" s="2"/>
      <c r="L31">
        <f>SUM(L26:L30)/5</f>
        <v>1.0000000000000009E-3</v>
      </c>
    </row>
    <row r="32" spans="1:12" x14ac:dyDescent="0.35">
      <c r="A32" s="2" t="s">
        <v>24</v>
      </c>
      <c r="B32" s="2">
        <v>1</v>
      </c>
      <c r="C32" s="2" t="s">
        <v>45</v>
      </c>
      <c r="D32" s="2" t="s">
        <v>4</v>
      </c>
      <c r="E32" s="2" t="s">
        <v>172</v>
      </c>
      <c r="F32" s="2">
        <v>2.1000000000000001E-2</v>
      </c>
      <c r="G32" s="7">
        <v>2.1999999999999999E-2</v>
      </c>
      <c r="H32" s="2">
        <f t="shared" si="1"/>
        <v>-9.9999999999999742E-4</v>
      </c>
      <c r="I32" s="2">
        <f t="shared" si="2"/>
        <v>1.0476190476190474</v>
      </c>
      <c r="J32" s="2">
        <v>0.125</v>
      </c>
      <c r="K32" s="2">
        <v>0.128</v>
      </c>
      <c r="L32">
        <f t="shared" si="0"/>
        <v>3.0000000000000027E-3</v>
      </c>
    </row>
    <row r="33" spans="1:12" x14ac:dyDescent="0.35">
      <c r="A33" s="2" t="s">
        <v>24</v>
      </c>
      <c r="B33" s="2">
        <v>2</v>
      </c>
      <c r="C33" s="2" t="s">
        <v>45</v>
      </c>
      <c r="D33" s="2" t="s">
        <v>4</v>
      </c>
      <c r="E33" s="2" t="s">
        <v>173</v>
      </c>
      <c r="F33" s="2">
        <v>1.4999999999999999E-2</v>
      </c>
      <c r="G33" s="7">
        <v>1.4999999999999999E-2</v>
      </c>
      <c r="H33" s="2">
        <f t="shared" si="1"/>
        <v>0</v>
      </c>
      <c r="I33" s="2">
        <f t="shared" si="2"/>
        <v>1</v>
      </c>
      <c r="J33" s="2">
        <v>0.124</v>
      </c>
      <c r="K33" s="2">
        <v>0.128</v>
      </c>
      <c r="L33">
        <f t="shared" si="0"/>
        <v>4.0000000000000036E-3</v>
      </c>
    </row>
    <row r="34" spans="1:12" x14ac:dyDescent="0.35">
      <c r="A34" s="2" t="s">
        <v>24</v>
      </c>
      <c r="B34" s="2">
        <v>3</v>
      </c>
      <c r="C34" s="2" t="s">
        <v>45</v>
      </c>
      <c r="D34" s="2" t="s">
        <v>4</v>
      </c>
      <c r="E34" s="2" t="s">
        <v>174</v>
      </c>
      <c r="F34" s="2">
        <v>1.2999999999999999E-2</v>
      </c>
      <c r="G34" s="7">
        <v>1.2999999999999999E-2</v>
      </c>
      <c r="H34" s="2">
        <f t="shared" si="1"/>
        <v>0</v>
      </c>
      <c r="I34" s="2">
        <f t="shared" si="2"/>
        <v>1</v>
      </c>
      <c r="J34" s="2">
        <v>0.122</v>
      </c>
      <c r="K34" s="2">
        <v>0.126</v>
      </c>
      <c r="L34">
        <f t="shared" si="0"/>
        <v>4.0000000000000036E-3</v>
      </c>
    </row>
    <row r="35" spans="1:12" x14ac:dyDescent="0.35">
      <c r="A35" s="2" t="s">
        <v>24</v>
      </c>
      <c r="B35" s="2">
        <v>4</v>
      </c>
      <c r="C35" s="2" t="s">
        <v>45</v>
      </c>
      <c r="D35" s="2" t="s">
        <v>4</v>
      </c>
      <c r="E35" s="2" t="s">
        <v>175</v>
      </c>
      <c r="F35" s="2">
        <v>1.6E-2</v>
      </c>
      <c r="G35" s="7">
        <v>1.6E-2</v>
      </c>
      <c r="H35" s="2">
        <f t="shared" si="1"/>
        <v>0</v>
      </c>
      <c r="I35" s="2">
        <f t="shared" si="2"/>
        <v>1</v>
      </c>
      <c r="J35" s="2">
        <v>0.124</v>
      </c>
      <c r="K35" s="2">
        <v>0.128</v>
      </c>
      <c r="L35">
        <f t="shared" si="0"/>
        <v>4.0000000000000036E-3</v>
      </c>
    </row>
    <row r="36" spans="1:12" x14ac:dyDescent="0.35">
      <c r="A36" s="2" t="s">
        <v>24</v>
      </c>
      <c r="B36" s="2">
        <v>5</v>
      </c>
      <c r="C36" s="2" t="s">
        <v>45</v>
      </c>
      <c r="D36" s="2" t="s">
        <v>4</v>
      </c>
      <c r="E36" s="2" t="s">
        <v>176</v>
      </c>
      <c r="F36" s="2">
        <v>1.7999999999999999E-2</v>
      </c>
      <c r="G36" s="7">
        <v>1.7999999999999999E-2</v>
      </c>
      <c r="H36" s="2">
        <f t="shared" si="1"/>
        <v>0</v>
      </c>
      <c r="I36" s="2">
        <f t="shared" si="2"/>
        <v>1</v>
      </c>
      <c r="J36" s="2">
        <v>0.123</v>
      </c>
      <c r="K36" s="2">
        <v>0.126</v>
      </c>
      <c r="L36">
        <f t="shared" si="0"/>
        <v>3.0000000000000027E-3</v>
      </c>
    </row>
    <row r="37" spans="1:12" x14ac:dyDescent="0.35">
      <c r="A37" s="13"/>
      <c r="B37" s="13"/>
      <c r="C37" s="13"/>
      <c r="D37" s="13"/>
      <c r="E37" s="13"/>
      <c r="F37" s="2"/>
      <c r="G37" s="7"/>
      <c r="H37" s="2"/>
      <c r="I37" s="2"/>
      <c r="J37" s="2"/>
      <c r="K37" s="2"/>
      <c r="L37">
        <f>SUM(L32:L36)/5</f>
        <v>3.6000000000000034E-3</v>
      </c>
    </row>
    <row r="38" spans="1:12" x14ac:dyDescent="0.35">
      <c r="A38" s="2" t="s">
        <v>24</v>
      </c>
      <c r="B38" s="2">
        <v>1</v>
      </c>
      <c r="C38" s="2" t="s">
        <v>126</v>
      </c>
      <c r="D38" s="2" t="s">
        <v>126</v>
      </c>
      <c r="E38" s="2" t="s">
        <v>177</v>
      </c>
      <c r="F38" s="2">
        <v>1.9E-2</v>
      </c>
      <c r="G38" s="7">
        <v>1.9E-2</v>
      </c>
      <c r="H38" s="2">
        <f t="shared" si="1"/>
        <v>0</v>
      </c>
      <c r="I38" s="2">
        <f t="shared" si="2"/>
        <v>1</v>
      </c>
      <c r="J38" s="2">
        <v>0.125</v>
      </c>
      <c r="K38" s="2">
        <v>0.126</v>
      </c>
      <c r="L38">
        <f t="shared" si="0"/>
        <v>1.0000000000000009E-3</v>
      </c>
    </row>
    <row r="39" spans="1:12" x14ac:dyDescent="0.35">
      <c r="A39" s="2" t="s">
        <v>24</v>
      </c>
      <c r="B39" s="2">
        <v>2</v>
      </c>
      <c r="C39" s="2" t="s">
        <v>126</v>
      </c>
      <c r="D39" s="2" t="s">
        <v>126</v>
      </c>
      <c r="E39" s="2" t="s">
        <v>178</v>
      </c>
      <c r="F39" s="2">
        <v>1.4999999999999999E-2</v>
      </c>
      <c r="G39" s="7">
        <v>1.4999999999999999E-2</v>
      </c>
      <c r="H39" s="2">
        <f t="shared" si="1"/>
        <v>0</v>
      </c>
      <c r="I39" s="2">
        <f t="shared" si="2"/>
        <v>1</v>
      </c>
      <c r="J39" s="2">
        <v>0.123</v>
      </c>
      <c r="K39" s="2">
        <v>0.124</v>
      </c>
      <c r="L39">
        <f t="shared" si="0"/>
        <v>1.0000000000000009E-3</v>
      </c>
    </row>
    <row r="40" spans="1:12" x14ac:dyDescent="0.35">
      <c r="A40" s="2" t="s">
        <v>24</v>
      </c>
      <c r="B40" s="2">
        <v>3</v>
      </c>
      <c r="C40" s="2" t="s">
        <v>126</v>
      </c>
      <c r="D40" s="2" t="s">
        <v>126</v>
      </c>
      <c r="E40" s="2" t="s">
        <v>179</v>
      </c>
      <c r="F40" s="2">
        <v>1.9E-2</v>
      </c>
      <c r="G40" s="7">
        <v>1.9E-2</v>
      </c>
      <c r="H40" s="2">
        <f t="shared" si="1"/>
        <v>0</v>
      </c>
      <c r="I40" s="2">
        <f t="shared" si="2"/>
        <v>1</v>
      </c>
      <c r="J40" s="2">
        <v>0.124</v>
      </c>
      <c r="K40" s="2">
        <v>0.125</v>
      </c>
      <c r="L40">
        <f t="shared" si="0"/>
        <v>1.0000000000000009E-3</v>
      </c>
    </row>
    <row r="41" spans="1:12" x14ac:dyDescent="0.35">
      <c r="A41" s="2" t="s">
        <v>24</v>
      </c>
      <c r="B41" s="2">
        <v>4</v>
      </c>
      <c r="C41" s="2" t="s">
        <v>126</v>
      </c>
      <c r="D41" s="2" t="s">
        <v>126</v>
      </c>
      <c r="E41" s="2" t="s">
        <v>180</v>
      </c>
      <c r="F41" s="2">
        <v>1.2999999999999999E-2</v>
      </c>
      <c r="G41" s="7">
        <v>1.2999999999999999E-2</v>
      </c>
      <c r="H41" s="2">
        <f t="shared" si="1"/>
        <v>0</v>
      </c>
      <c r="I41" s="2">
        <f t="shared" si="2"/>
        <v>1</v>
      </c>
      <c r="J41" s="2">
        <v>0.124</v>
      </c>
      <c r="K41" s="2">
        <v>0.125</v>
      </c>
      <c r="L41">
        <f t="shared" si="0"/>
        <v>1.0000000000000009E-3</v>
      </c>
    </row>
    <row r="42" spans="1:12" x14ac:dyDescent="0.35">
      <c r="A42" s="2" t="s">
        <v>24</v>
      </c>
      <c r="B42" s="2">
        <v>5</v>
      </c>
      <c r="C42" s="2" t="s">
        <v>126</v>
      </c>
      <c r="D42" s="2" t="s">
        <v>126</v>
      </c>
      <c r="E42" s="2" t="s">
        <v>181</v>
      </c>
      <c r="F42" s="2">
        <v>1.7000000000000001E-2</v>
      </c>
      <c r="G42" s="7">
        <v>1.7999999999999999E-2</v>
      </c>
      <c r="H42" s="2">
        <f t="shared" si="1"/>
        <v>-9.9999999999999742E-4</v>
      </c>
      <c r="I42" s="2">
        <f t="shared" si="2"/>
        <v>1.0588235294117645</v>
      </c>
      <c r="J42" s="2">
        <v>0.125</v>
      </c>
      <c r="K42" s="2">
        <v>0.126</v>
      </c>
      <c r="L42">
        <f t="shared" si="0"/>
        <v>1.0000000000000009E-3</v>
      </c>
    </row>
    <row r="43" spans="1:12" x14ac:dyDescent="0.35">
      <c r="I43" s="2">
        <f>SUM(I2:I42)</f>
        <v>35.793756896698071</v>
      </c>
      <c r="L43">
        <f>SUM(L38:L42)/5</f>
        <v>1.0000000000000009E-3</v>
      </c>
    </row>
    <row r="44" spans="1:12" ht="26" x14ac:dyDescent="0.6">
      <c r="H44" s="9" t="s">
        <v>189</v>
      </c>
      <c r="I44" s="9">
        <f>I43/35</f>
        <v>1.0226787684770877</v>
      </c>
    </row>
  </sheetData>
  <mergeCells count="6">
    <mergeCell ref="A37:E37"/>
    <mergeCell ref="A7:E7"/>
    <mergeCell ref="A13:E13"/>
    <mergeCell ref="A19:E19"/>
    <mergeCell ref="A25:E25"/>
    <mergeCell ref="A31:E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8BAB-1419-42D4-8A79-7AD2ADB1A7B3}">
  <dimension ref="A1:S139"/>
  <sheetViews>
    <sheetView topLeftCell="D1" zoomScale="42" zoomScaleNormal="42" workbookViewId="0">
      <selection activeCell="G49" sqref="G49"/>
    </sheetView>
  </sheetViews>
  <sheetFormatPr baseColWidth="10" defaultRowHeight="14.5" x14ac:dyDescent="0.35"/>
  <cols>
    <col min="1" max="1" width="17" customWidth="1"/>
    <col min="2" max="2" width="17.36328125" customWidth="1"/>
    <col min="3" max="3" width="18.7265625" customWidth="1"/>
    <col min="4" max="4" width="15.6328125" customWidth="1"/>
    <col min="6" max="6" width="41.81640625" customWidth="1"/>
    <col min="7" max="7" width="43.26953125" customWidth="1"/>
    <col min="8" max="8" width="22.7265625" customWidth="1"/>
    <col min="9" max="9" width="41" customWidth="1"/>
    <col min="10" max="10" width="40.54296875" customWidth="1"/>
    <col min="11" max="11" width="32.36328125" customWidth="1"/>
    <col min="13" max="13" width="18.08984375" customWidth="1"/>
    <col min="14" max="14" width="23.1796875" customWidth="1"/>
    <col min="15" max="16" width="10.90625" customWidth="1"/>
    <col min="17" max="17" width="29" customWidth="1"/>
    <col min="18" max="18" width="32.08984375" customWidth="1"/>
    <col min="19" max="19" width="17.453125" customWidth="1"/>
  </cols>
  <sheetData>
    <row r="1" spans="1:19" x14ac:dyDescent="0.35">
      <c r="A1" s="3" t="s">
        <v>199</v>
      </c>
      <c r="B1" s="3" t="s">
        <v>0</v>
      </c>
      <c r="C1" s="3" t="s">
        <v>1</v>
      </c>
      <c r="D1" s="3" t="s">
        <v>2</v>
      </c>
      <c r="E1" s="3" t="s">
        <v>205</v>
      </c>
      <c r="F1" s="4" t="s">
        <v>193</v>
      </c>
      <c r="G1" s="3" t="s">
        <v>192</v>
      </c>
      <c r="H1" s="4" t="s">
        <v>182</v>
      </c>
      <c r="I1" s="3" t="s">
        <v>191</v>
      </c>
      <c r="J1" s="3" t="s">
        <v>190</v>
      </c>
      <c r="K1" s="3" t="s">
        <v>183</v>
      </c>
      <c r="L1" s="3" t="s">
        <v>184</v>
      </c>
      <c r="M1" s="3" t="s">
        <v>185</v>
      </c>
      <c r="N1" s="3" t="s">
        <v>194</v>
      </c>
      <c r="O1" s="3" t="s">
        <v>186</v>
      </c>
      <c r="P1" s="3" t="s">
        <v>198</v>
      </c>
      <c r="Q1" s="3" t="s">
        <v>195</v>
      </c>
      <c r="R1" s="3" t="s">
        <v>196</v>
      </c>
      <c r="S1" s="3" t="s">
        <v>187</v>
      </c>
    </row>
    <row r="2" spans="1:19" x14ac:dyDescent="0.35">
      <c r="A2" s="5" t="s">
        <v>3</v>
      </c>
      <c r="B2" s="5">
        <v>1</v>
      </c>
      <c r="C2" s="5" t="s">
        <v>4</v>
      </c>
      <c r="D2" s="5" t="s">
        <v>5</v>
      </c>
      <c r="E2" s="5" t="s">
        <v>6</v>
      </c>
      <c r="F2" s="6">
        <v>2.1000000000000001E-2</v>
      </c>
      <c r="G2" s="6">
        <v>2.1999999999999999E-2</v>
      </c>
      <c r="H2" s="6">
        <f>(G2+F2)/2</f>
        <v>2.1499999999999998E-2</v>
      </c>
      <c r="I2" s="6">
        <v>1.6E-2</v>
      </c>
      <c r="J2" s="6">
        <v>1.2999999999999999E-2</v>
      </c>
      <c r="K2" s="6">
        <f>I2-J2</f>
        <v>3.0000000000000009E-3</v>
      </c>
      <c r="L2" s="6">
        <f>I2*1.022678768-J2</f>
        <v>3.3628602880000028E-3</v>
      </c>
      <c r="M2" s="8">
        <f>L2/(H2*7)</f>
        <v>2.2344586631229256E-2</v>
      </c>
      <c r="N2" s="5">
        <v>1.1999999999999999E-3</v>
      </c>
      <c r="O2" s="6">
        <f>L2-(R2-Q2-N2)</f>
        <v>2.5628602880000007E-3</v>
      </c>
      <c r="P2" s="8">
        <f>O2/L2</f>
        <v>0.76210727431802205</v>
      </c>
      <c r="Q2" s="6">
        <v>0.125</v>
      </c>
      <c r="R2" s="6">
        <v>0.127</v>
      </c>
      <c r="S2" s="6">
        <f>R2-Q2</f>
        <v>2.0000000000000018E-3</v>
      </c>
    </row>
    <row r="3" spans="1:19" x14ac:dyDescent="0.35">
      <c r="A3" s="5" t="s">
        <v>3</v>
      </c>
      <c r="B3" s="5">
        <v>2</v>
      </c>
      <c r="C3" s="5" t="s">
        <v>4</v>
      </c>
      <c r="D3" s="5" t="s">
        <v>5</v>
      </c>
      <c r="E3" s="5" t="s">
        <v>7</v>
      </c>
      <c r="F3" s="5" t="s">
        <v>197</v>
      </c>
      <c r="G3" s="5" t="s">
        <v>197</v>
      </c>
      <c r="H3" s="5" t="s">
        <v>197</v>
      </c>
      <c r="I3" s="5" t="s">
        <v>197</v>
      </c>
      <c r="J3" s="5" t="s">
        <v>197</v>
      </c>
      <c r="K3" s="5" t="s">
        <v>197</v>
      </c>
      <c r="L3" s="5" t="s">
        <v>197</v>
      </c>
      <c r="M3" s="5" t="s">
        <v>197</v>
      </c>
      <c r="N3" s="5" t="s">
        <v>197</v>
      </c>
      <c r="O3" s="5" t="s">
        <v>197</v>
      </c>
      <c r="P3" s="5" t="s">
        <v>197</v>
      </c>
      <c r="Q3" s="5" t="s">
        <v>197</v>
      </c>
      <c r="R3" s="5" t="s">
        <v>197</v>
      </c>
      <c r="S3" s="5" t="s">
        <v>197</v>
      </c>
    </row>
    <row r="4" spans="1:19" x14ac:dyDescent="0.35">
      <c r="A4" s="5" t="s">
        <v>3</v>
      </c>
      <c r="B4" s="5">
        <v>3</v>
      </c>
      <c r="C4" s="5" t="s">
        <v>4</v>
      </c>
      <c r="D4" s="5" t="s">
        <v>5</v>
      </c>
      <c r="E4" s="5" t="s">
        <v>8</v>
      </c>
      <c r="F4" s="6">
        <v>2.8000000000000001E-2</v>
      </c>
      <c r="G4" s="6">
        <v>2.8000000000000001E-2</v>
      </c>
      <c r="H4" s="6">
        <f>(G4+F4)/2</f>
        <v>2.8000000000000001E-2</v>
      </c>
      <c r="I4" s="6">
        <v>1.4999999999999999E-2</v>
      </c>
      <c r="J4" s="6">
        <v>6.0000000000000001E-3</v>
      </c>
      <c r="K4" s="6">
        <f t="shared" ref="K4:K64" si="0">I4-J4</f>
        <v>8.9999999999999993E-3</v>
      </c>
      <c r="L4" s="6">
        <f t="shared" ref="L4:L64" si="1">I4*1.022678768-J4</f>
        <v>9.3401815199999991E-3</v>
      </c>
      <c r="M4" s="8">
        <f t="shared" ref="M4:M64" si="2">L4/(H4*7)</f>
        <v>4.7653987346938771E-2</v>
      </c>
      <c r="N4" s="5">
        <v>1.1999999999999999E-3</v>
      </c>
      <c r="O4" s="6">
        <f t="shared" ref="O4:O64" si="3">L4-(R4-Q4-N4)</f>
        <v>1.5401815199999908E-3</v>
      </c>
      <c r="P4" s="8">
        <f t="shared" ref="P4:P64" si="4">O4/L4</f>
        <v>0.16489845691992408</v>
      </c>
      <c r="Q4" s="6">
        <v>0.126</v>
      </c>
      <c r="R4" s="6">
        <v>0.13500000000000001</v>
      </c>
      <c r="S4" s="6">
        <f t="shared" ref="S4:S65" si="5">R4-Q4</f>
        <v>9.000000000000008E-3</v>
      </c>
    </row>
    <row r="5" spans="1:19" x14ac:dyDescent="0.35">
      <c r="A5" s="5" t="s">
        <v>3</v>
      </c>
      <c r="B5" s="5">
        <v>6</v>
      </c>
      <c r="C5" s="5" t="s">
        <v>4</v>
      </c>
      <c r="D5" s="5" t="s">
        <v>5</v>
      </c>
      <c r="E5" s="5" t="s">
        <v>9</v>
      </c>
      <c r="F5" s="5" t="s">
        <v>197</v>
      </c>
      <c r="G5" s="5" t="s">
        <v>197</v>
      </c>
      <c r="H5" s="5" t="s">
        <v>197</v>
      </c>
      <c r="I5" s="5" t="s">
        <v>197</v>
      </c>
      <c r="J5" s="5" t="s">
        <v>197</v>
      </c>
      <c r="K5" s="5" t="s">
        <v>197</v>
      </c>
      <c r="L5" s="5" t="s">
        <v>197</v>
      </c>
      <c r="M5" s="5" t="s">
        <v>197</v>
      </c>
      <c r="N5" s="5" t="s">
        <v>197</v>
      </c>
      <c r="O5" s="5" t="s">
        <v>197</v>
      </c>
      <c r="P5" s="5" t="s">
        <v>197</v>
      </c>
      <c r="Q5" s="5" t="s">
        <v>197</v>
      </c>
      <c r="R5" s="5" t="s">
        <v>197</v>
      </c>
      <c r="S5" s="5" t="s">
        <v>197</v>
      </c>
    </row>
    <row r="6" spans="1:19" x14ac:dyDescent="0.35">
      <c r="A6" s="5" t="s">
        <v>3</v>
      </c>
      <c r="B6" s="5">
        <v>7</v>
      </c>
      <c r="C6" s="5" t="s">
        <v>4</v>
      </c>
      <c r="D6" s="5" t="s">
        <v>5</v>
      </c>
      <c r="E6" s="5" t="s">
        <v>10</v>
      </c>
      <c r="F6" s="6">
        <v>0.02</v>
      </c>
      <c r="G6" s="6">
        <v>1.9E-2</v>
      </c>
      <c r="H6" s="6">
        <f>(G6+F6)/2</f>
        <v>1.95E-2</v>
      </c>
      <c r="I6" s="6">
        <v>1.6E-2</v>
      </c>
      <c r="J6" s="6">
        <v>4.0000000000000001E-3</v>
      </c>
      <c r="K6" s="6">
        <f t="shared" si="0"/>
        <v>1.2E-2</v>
      </c>
      <c r="L6" s="6">
        <f t="shared" si="1"/>
        <v>1.2362860288000002E-2</v>
      </c>
      <c r="M6" s="8">
        <f t="shared" si="2"/>
        <v>9.0570405040293053E-2</v>
      </c>
      <c r="N6" s="5">
        <v>1.1999999999999999E-3</v>
      </c>
      <c r="O6" s="6">
        <f t="shared" si="3"/>
        <v>4.5628602879999938E-3</v>
      </c>
      <c r="P6" s="8">
        <f t="shared" si="4"/>
        <v>0.36907804356803492</v>
      </c>
      <c r="Q6" s="6">
        <v>0.129</v>
      </c>
      <c r="R6" s="6">
        <v>0.13800000000000001</v>
      </c>
      <c r="S6" s="6">
        <f t="shared" si="5"/>
        <v>9.000000000000008E-3</v>
      </c>
    </row>
    <row r="7" spans="1:19" x14ac:dyDescent="0.35">
      <c r="A7" s="5" t="s">
        <v>3</v>
      </c>
      <c r="B7" s="5">
        <v>8</v>
      </c>
      <c r="C7" s="5" t="s">
        <v>4</v>
      </c>
      <c r="D7" s="5" t="s">
        <v>5</v>
      </c>
      <c r="E7" s="5" t="s">
        <v>11</v>
      </c>
      <c r="F7" s="6">
        <v>2.4E-2</v>
      </c>
      <c r="G7" s="6">
        <v>2.5000000000000001E-2</v>
      </c>
      <c r="H7" s="6">
        <f>(G7+F7)/2</f>
        <v>2.4500000000000001E-2</v>
      </c>
      <c r="I7" s="6">
        <v>1.4E-2</v>
      </c>
      <c r="J7" s="6">
        <v>5.0000000000000001E-3</v>
      </c>
      <c r="K7" s="6">
        <f t="shared" si="0"/>
        <v>9.0000000000000011E-3</v>
      </c>
      <c r="L7" s="6">
        <f t="shared" si="1"/>
        <v>9.3175027519999988E-3</v>
      </c>
      <c r="M7" s="8">
        <f t="shared" si="2"/>
        <v>5.4329462110787159E-2</v>
      </c>
      <c r="N7" s="5">
        <v>1.1999999999999999E-3</v>
      </c>
      <c r="O7" s="6">
        <f t="shared" si="3"/>
        <v>2.5175027519999914E-3</v>
      </c>
      <c r="P7" s="8">
        <f t="shared" si="4"/>
        <v>0.27019071729918304</v>
      </c>
      <c r="Q7" s="6">
        <v>0.127</v>
      </c>
      <c r="R7" s="6">
        <v>0.13500000000000001</v>
      </c>
      <c r="S7" s="6">
        <f t="shared" si="5"/>
        <v>8.0000000000000071E-3</v>
      </c>
    </row>
    <row r="8" spans="1:19" x14ac:dyDescent="0.35">
      <c r="A8" s="5" t="s">
        <v>3</v>
      </c>
      <c r="B8" s="5">
        <v>9</v>
      </c>
      <c r="C8" s="5" t="s">
        <v>4</v>
      </c>
      <c r="D8" s="5" t="s">
        <v>5</v>
      </c>
      <c r="E8" s="5" t="s">
        <v>12</v>
      </c>
      <c r="F8" s="5" t="s">
        <v>197</v>
      </c>
      <c r="G8" s="5" t="s">
        <v>197</v>
      </c>
      <c r="H8" s="5" t="s">
        <v>197</v>
      </c>
      <c r="I8" s="5" t="s">
        <v>197</v>
      </c>
      <c r="J8" s="5" t="s">
        <v>197</v>
      </c>
      <c r="K8" s="5" t="s">
        <v>197</v>
      </c>
      <c r="L8" s="5" t="s">
        <v>197</v>
      </c>
      <c r="M8" s="5" t="s">
        <v>197</v>
      </c>
      <c r="N8" s="5" t="s">
        <v>197</v>
      </c>
      <c r="O8" s="5" t="s">
        <v>197</v>
      </c>
      <c r="P8" s="5" t="s">
        <v>197</v>
      </c>
      <c r="Q8" s="5" t="s">
        <v>197</v>
      </c>
      <c r="R8" s="5" t="s">
        <v>197</v>
      </c>
      <c r="S8" s="5" t="s">
        <v>197</v>
      </c>
    </row>
    <row r="9" spans="1:19" x14ac:dyDescent="0.35">
      <c r="A9" s="5" t="s">
        <v>3</v>
      </c>
      <c r="B9" s="5">
        <v>10</v>
      </c>
      <c r="C9" s="5" t="s">
        <v>4</v>
      </c>
      <c r="D9" s="5" t="s">
        <v>5</v>
      </c>
      <c r="E9" s="5" t="s">
        <v>13</v>
      </c>
      <c r="F9" s="6">
        <v>2.4E-2</v>
      </c>
      <c r="G9" s="6">
        <v>2.1999999999999999E-2</v>
      </c>
      <c r="H9" s="6">
        <f>(G9+F9)/2</f>
        <v>2.3E-2</v>
      </c>
      <c r="I9" s="6">
        <v>1.4E-2</v>
      </c>
      <c r="J9" s="6">
        <v>6.0000000000000001E-3</v>
      </c>
      <c r="K9" s="6">
        <f t="shared" si="0"/>
        <v>8.0000000000000002E-3</v>
      </c>
      <c r="L9" s="6">
        <f t="shared" si="1"/>
        <v>8.3175027519999997E-3</v>
      </c>
      <c r="M9" s="8">
        <f t="shared" si="2"/>
        <v>5.1661507776397511E-2</v>
      </c>
      <c r="N9" s="5">
        <v>1.1999999999999999E-3</v>
      </c>
      <c r="O9" s="6">
        <f t="shared" si="3"/>
        <v>3.517502751999994E-3</v>
      </c>
      <c r="P9" s="8">
        <f t="shared" si="4"/>
        <v>0.42290370762476592</v>
      </c>
      <c r="Q9" s="6">
        <v>0.128</v>
      </c>
      <c r="R9" s="6">
        <v>0.13400000000000001</v>
      </c>
      <c r="S9" s="6">
        <f t="shared" si="5"/>
        <v>6.0000000000000053E-3</v>
      </c>
    </row>
    <row r="10" spans="1:19" x14ac:dyDescent="0.35">
      <c r="A10" s="5" t="s">
        <v>3</v>
      </c>
      <c r="B10" s="5">
        <v>11</v>
      </c>
      <c r="C10" s="5" t="s">
        <v>4</v>
      </c>
      <c r="D10" s="5" t="s">
        <v>5</v>
      </c>
      <c r="E10" s="5" t="s">
        <v>14</v>
      </c>
      <c r="F10" s="6">
        <v>2.1000000000000001E-2</v>
      </c>
      <c r="G10" s="6">
        <v>2.1000000000000001E-2</v>
      </c>
      <c r="H10" s="6">
        <f>(G10+F10)/2</f>
        <v>2.1000000000000001E-2</v>
      </c>
      <c r="I10" s="6">
        <v>1.2999999999999999E-2</v>
      </c>
      <c r="J10" s="6">
        <v>3.0000000000000001E-3</v>
      </c>
      <c r="K10" s="6">
        <f t="shared" si="0"/>
        <v>9.9999999999999985E-3</v>
      </c>
      <c r="L10" s="6">
        <f t="shared" si="1"/>
        <v>1.0294823984000001E-2</v>
      </c>
      <c r="M10" s="8">
        <f t="shared" si="2"/>
        <v>7.0032816217687074E-2</v>
      </c>
      <c r="N10" s="5">
        <v>1.1999999999999999E-3</v>
      </c>
      <c r="O10" s="6">
        <f t="shared" si="3"/>
        <v>4.4948239839999946E-3</v>
      </c>
      <c r="P10" s="8">
        <f t="shared" si="4"/>
        <v>0.43661008590197903</v>
      </c>
      <c r="Q10" s="6">
        <v>0.128</v>
      </c>
      <c r="R10" s="6">
        <v>0.13500000000000001</v>
      </c>
      <c r="S10" s="6">
        <f t="shared" si="5"/>
        <v>7.0000000000000062E-3</v>
      </c>
    </row>
    <row r="11" spans="1:19" x14ac:dyDescent="0.35">
      <c r="A11" s="5" t="s">
        <v>3</v>
      </c>
      <c r="B11" s="5">
        <v>12</v>
      </c>
      <c r="C11" s="5" t="s">
        <v>4</v>
      </c>
      <c r="D11" s="5" t="s">
        <v>5</v>
      </c>
      <c r="E11" s="5" t="s">
        <v>15</v>
      </c>
      <c r="F11" s="5" t="s">
        <v>197</v>
      </c>
      <c r="G11" s="5" t="s">
        <v>197</v>
      </c>
      <c r="H11" s="5" t="s">
        <v>197</v>
      </c>
      <c r="I11" s="5" t="s">
        <v>197</v>
      </c>
      <c r="J11" s="5" t="s">
        <v>197</v>
      </c>
      <c r="K11" s="5" t="s">
        <v>197</v>
      </c>
      <c r="L11" s="5" t="s">
        <v>197</v>
      </c>
      <c r="M11" s="5" t="s">
        <v>197</v>
      </c>
      <c r="N11" s="5" t="s">
        <v>197</v>
      </c>
      <c r="O11" s="5" t="s">
        <v>197</v>
      </c>
      <c r="P11" s="5" t="s">
        <v>197</v>
      </c>
      <c r="Q11" s="5" t="s">
        <v>197</v>
      </c>
      <c r="R11" s="5" t="s">
        <v>197</v>
      </c>
      <c r="S11" s="5" t="s">
        <v>197</v>
      </c>
    </row>
    <row r="12" spans="1:19" x14ac:dyDescent="0.35">
      <c r="A12" s="5" t="s">
        <v>3</v>
      </c>
      <c r="B12" s="5">
        <v>13</v>
      </c>
      <c r="C12" s="5" t="s">
        <v>4</v>
      </c>
      <c r="D12" s="5" t="s">
        <v>5</v>
      </c>
      <c r="E12" s="5" t="s">
        <v>16</v>
      </c>
      <c r="F12" s="5" t="s">
        <v>197</v>
      </c>
      <c r="G12" s="5" t="s">
        <v>197</v>
      </c>
      <c r="H12" s="5" t="s">
        <v>197</v>
      </c>
      <c r="I12" s="5" t="s">
        <v>197</v>
      </c>
      <c r="J12" s="5" t="s">
        <v>197</v>
      </c>
      <c r="K12" s="5" t="s">
        <v>197</v>
      </c>
      <c r="L12" s="5" t="s">
        <v>197</v>
      </c>
      <c r="M12" s="5" t="s">
        <v>197</v>
      </c>
      <c r="N12" s="5" t="s">
        <v>197</v>
      </c>
      <c r="O12" s="5" t="s">
        <v>197</v>
      </c>
      <c r="P12" s="5" t="s">
        <v>197</v>
      </c>
      <c r="Q12" s="5" t="s">
        <v>197</v>
      </c>
      <c r="R12" s="5" t="s">
        <v>197</v>
      </c>
      <c r="S12" s="5" t="s">
        <v>197</v>
      </c>
    </row>
    <row r="13" spans="1:19" x14ac:dyDescent="0.35">
      <c r="A13" s="5" t="s">
        <v>3</v>
      </c>
      <c r="B13" s="5">
        <v>14</v>
      </c>
      <c r="C13" s="5" t="s">
        <v>4</v>
      </c>
      <c r="D13" s="5" t="s">
        <v>5</v>
      </c>
      <c r="E13" s="5" t="s">
        <v>17</v>
      </c>
      <c r="F13" s="5" t="s">
        <v>197</v>
      </c>
      <c r="G13" s="5" t="s">
        <v>197</v>
      </c>
      <c r="H13" s="5" t="s">
        <v>197</v>
      </c>
      <c r="I13" s="5" t="s">
        <v>197</v>
      </c>
      <c r="J13" s="5" t="s">
        <v>197</v>
      </c>
      <c r="K13" s="5" t="s">
        <v>197</v>
      </c>
      <c r="L13" s="5" t="s">
        <v>197</v>
      </c>
      <c r="M13" s="5" t="s">
        <v>197</v>
      </c>
      <c r="N13" s="5" t="s">
        <v>197</v>
      </c>
      <c r="O13" s="5" t="s">
        <v>197</v>
      </c>
      <c r="P13" s="5" t="s">
        <v>197</v>
      </c>
      <c r="Q13" s="5" t="s">
        <v>197</v>
      </c>
      <c r="R13" s="5" t="s">
        <v>197</v>
      </c>
      <c r="S13" s="5" t="s">
        <v>197</v>
      </c>
    </row>
    <row r="14" spans="1:19" x14ac:dyDescent="0.35">
      <c r="A14" s="5" t="s">
        <v>3</v>
      </c>
      <c r="B14" s="5">
        <v>15</v>
      </c>
      <c r="C14" s="5" t="s">
        <v>4</v>
      </c>
      <c r="D14" s="5" t="s">
        <v>5</v>
      </c>
      <c r="E14" s="5" t="s">
        <v>18</v>
      </c>
      <c r="F14" s="6">
        <v>3.1E-2</v>
      </c>
      <c r="G14" s="6">
        <v>3.2000000000000001E-2</v>
      </c>
      <c r="H14" s="6">
        <f>(G14+F14)/2</f>
        <v>3.15E-2</v>
      </c>
      <c r="I14" s="6">
        <v>1.7999999999999999E-2</v>
      </c>
      <c r="J14" s="6">
        <v>1.0999999999999999E-2</v>
      </c>
      <c r="K14" s="6">
        <f t="shared" si="0"/>
        <v>6.9999999999999993E-3</v>
      </c>
      <c r="L14" s="6">
        <f t="shared" si="1"/>
        <v>7.4082178239999984E-3</v>
      </c>
      <c r="M14" s="8">
        <f t="shared" si="2"/>
        <v>3.3597359746031737E-2</v>
      </c>
      <c r="N14" s="5">
        <v>1.1999999999999999E-3</v>
      </c>
      <c r="O14" s="6">
        <f t="shared" si="3"/>
        <v>2.6082178239999927E-3</v>
      </c>
      <c r="P14" s="8">
        <f t="shared" si="4"/>
        <v>0.3520708874879856</v>
      </c>
      <c r="Q14" s="6">
        <v>0.127</v>
      </c>
      <c r="R14" s="6">
        <v>0.13300000000000001</v>
      </c>
      <c r="S14" s="6">
        <f t="shared" si="5"/>
        <v>6.0000000000000053E-3</v>
      </c>
    </row>
    <row r="15" spans="1:19" x14ac:dyDescent="0.35">
      <c r="A15" s="5" t="s">
        <v>3</v>
      </c>
      <c r="B15" s="5">
        <v>16</v>
      </c>
      <c r="C15" s="5" t="s">
        <v>4</v>
      </c>
      <c r="D15" s="5" t="s">
        <v>5</v>
      </c>
      <c r="E15" s="5" t="s">
        <v>19</v>
      </c>
      <c r="F15" s="6">
        <v>2.1000000000000001E-2</v>
      </c>
      <c r="G15" s="6">
        <v>2.1000000000000001E-2</v>
      </c>
      <c r="H15" s="6">
        <f>(G15+F15)/2</f>
        <v>2.1000000000000001E-2</v>
      </c>
      <c r="I15" s="6">
        <v>1.6E-2</v>
      </c>
      <c r="J15" s="6">
        <v>8.0000000000000002E-3</v>
      </c>
      <c r="K15" s="6">
        <f t="shared" si="0"/>
        <v>8.0000000000000002E-3</v>
      </c>
      <c r="L15" s="6">
        <f t="shared" si="1"/>
        <v>8.3628602880000021E-3</v>
      </c>
      <c r="M15" s="8">
        <f t="shared" si="2"/>
        <v>5.6890206040816335E-2</v>
      </c>
      <c r="N15" s="5">
        <v>1.1999999999999999E-3</v>
      </c>
      <c r="O15" s="6">
        <f t="shared" si="3"/>
        <v>2.5628602879999955E-3</v>
      </c>
      <c r="P15" s="8">
        <f t="shared" si="4"/>
        <v>0.30645738416525786</v>
      </c>
      <c r="Q15" s="6">
        <v>0.128</v>
      </c>
      <c r="R15" s="6">
        <v>0.13500000000000001</v>
      </c>
      <c r="S15" s="6">
        <f t="shared" si="5"/>
        <v>7.0000000000000062E-3</v>
      </c>
    </row>
    <row r="16" spans="1:19" x14ac:dyDescent="0.35">
      <c r="A16" s="5" t="s">
        <v>3</v>
      </c>
      <c r="B16" s="5">
        <v>17</v>
      </c>
      <c r="C16" s="5" t="s">
        <v>4</v>
      </c>
      <c r="D16" s="5" t="s">
        <v>5</v>
      </c>
      <c r="E16" s="5" t="s">
        <v>20</v>
      </c>
      <c r="F16" s="6">
        <v>2.3E-2</v>
      </c>
      <c r="G16" s="6">
        <v>2.1000000000000001E-2</v>
      </c>
      <c r="H16" s="6">
        <f>(G16+F16)/2</f>
        <v>2.1999999999999999E-2</v>
      </c>
      <c r="I16" s="6">
        <v>1.7999999999999999E-2</v>
      </c>
      <c r="J16" s="6">
        <v>1.2E-2</v>
      </c>
      <c r="K16" s="6">
        <f t="shared" si="0"/>
        <v>5.9999999999999984E-3</v>
      </c>
      <c r="L16" s="6">
        <f t="shared" si="1"/>
        <v>6.4082178239999975E-3</v>
      </c>
      <c r="M16" s="8">
        <f t="shared" si="2"/>
        <v>4.1611804051948038E-2</v>
      </c>
      <c r="N16" s="5">
        <v>1.1999999999999999E-3</v>
      </c>
      <c r="O16" s="6">
        <f t="shared" si="3"/>
        <v>-2.3917821760000117E-3</v>
      </c>
      <c r="P16" s="8">
        <f t="shared" si="4"/>
        <v>-0.37323671599338143</v>
      </c>
      <c r="Q16" s="6">
        <v>0.127</v>
      </c>
      <c r="R16" s="6">
        <v>0.13700000000000001</v>
      </c>
      <c r="S16" s="6">
        <f t="shared" si="5"/>
        <v>1.0000000000000009E-2</v>
      </c>
    </row>
    <row r="17" spans="1:19" x14ac:dyDescent="0.35">
      <c r="A17" s="5" t="s">
        <v>3</v>
      </c>
      <c r="B17" s="5">
        <v>18</v>
      </c>
      <c r="C17" s="5" t="s">
        <v>4</v>
      </c>
      <c r="D17" s="5" t="s">
        <v>5</v>
      </c>
      <c r="E17" s="5" t="s">
        <v>21</v>
      </c>
      <c r="F17" s="6">
        <v>1.4999999999999999E-2</v>
      </c>
      <c r="G17" s="6">
        <v>1.6E-2</v>
      </c>
      <c r="H17" s="6">
        <f>(G17+F17)/2</f>
        <v>1.55E-2</v>
      </c>
      <c r="I17" s="6">
        <v>1.6E-2</v>
      </c>
      <c r="J17" s="6">
        <v>6.0000000000000001E-3</v>
      </c>
      <c r="K17" s="6">
        <f t="shared" si="0"/>
        <v>0.01</v>
      </c>
      <c r="L17" s="6">
        <f t="shared" si="1"/>
        <v>1.0362860288000002E-2</v>
      </c>
      <c r="M17" s="8">
        <f t="shared" si="2"/>
        <v>9.5510233069124442E-2</v>
      </c>
      <c r="N17" s="5">
        <v>1.1999999999999999E-3</v>
      </c>
      <c r="O17" s="6">
        <f t="shared" si="3"/>
        <v>8.5628602879999991E-3</v>
      </c>
      <c r="P17" s="8">
        <f t="shared" si="4"/>
        <v>0.8263027822459047</v>
      </c>
      <c r="Q17" s="6">
        <v>0.126</v>
      </c>
      <c r="R17" s="6">
        <v>0.129</v>
      </c>
      <c r="S17" s="6">
        <f t="shared" si="5"/>
        <v>3.0000000000000027E-3</v>
      </c>
    </row>
    <row r="18" spans="1:19" x14ac:dyDescent="0.35">
      <c r="A18" s="5" t="s">
        <v>3</v>
      </c>
      <c r="B18" s="5">
        <v>19</v>
      </c>
      <c r="C18" s="5" t="s">
        <v>4</v>
      </c>
      <c r="D18" s="5" t="s">
        <v>5</v>
      </c>
      <c r="E18" s="5" t="s">
        <v>22</v>
      </c>
      <c r="F18" s="6">
        <v>0.02</v>
      </c>
      <c r="G18" s="6">
        <v>0.02</v>
      </c>
      <c r="H18" s="6">
        <f>(G18+F18)/2</f>
        <v>0.02</v>
      </c>
      <c r="I18" s="6">
        <v>1.2999999999999999E-2</v>
      </c>
      <c r="J18" s="6"/>
      <c r="K18" s="6">
        <f t="shared" si="0"/>
        <v>1.2999999999999999E-2</v>
      </c>
      <c r="L18" s="6">
        <f t="shared" si="1"/>
        <v>1.3294823984E-2</v>
      </c>
      <c r="M18" s="8">
        <f t="shared" si="2"/>
        <v>9.4963028457142856E-2</v>
      </c>
      <c r="N18" s="5">
        <v>1.1999999999999999E-3</v>
      </c>
      <c r="O18" s="6">
        <f t="shared" si="3"/>
        <v>9.4948239839999955E-3</v>
      </c>
      <c r="P18" s="8">
        <f t="shared" si="4"/>
        <v>0.71417447838548198</v>
      </c>
      <c r="Q18" s="6">
        <v>0.126</v>
      </c>
      <c r="R18" s="6">
        <v>0.13100000000000001</v>
      </c>
      <c r="S18" s="6">
        <f t="shared" si="5"/>
        <v>5.0000000000000044E-3</v>
      </c>
    </row>
    <row r="19" spans="1:19" x14ac:dyDescent="0.35">
      <c r="A19" s="5" t="s">
        <v>3</v>
      </c>
      <c r="B19" s="5">
        <v>20</v>
      </c>
      <c r="C19" s="5" t="s">
        <v>4</v>
      </c>
      <c r="D19" s="5" t="s">
        <v>5</v>
      </c>
      <c r="E19" s="5" t="s">
        <v>23</v>
      </c>
      <c r="F19" s="5" t="s">
        <v>197</v>
      </c>
      <c r="G19" s="5" t="s">
        <v>197</v>
      </c>
      <c r="H19" s="5" t="s">
        <v>197</v>
      </c>
      <c r="I19" s="5" t="s">
        <v>197</v>
      </c>
      <c r="J19" s="5" t="s">
        <v>197</v>
      </c>
      <c r="K19" s="5" t="s">
        <v>197</v>
      </c>
      <c r="L19" s="5" t="s">
        <v>197</v>
      </c>
      <c r="M19" s="5" t="s">
        <v>197</v>
      </c>
      <c r="N19" s="5" t="s">
        <v>197</v>
      </c>
      <c r="O19" s="5" t="s">
        <v>197</v>
      </c>
      <c r="P19" s="5" t="s">
        <v>197</v>
      </c>
      <c r="Q19" s="5" t="s">
        <v>197</v>
      </c>
      <c r="R19" s="5" t="s">
        <v>197</v>
      </c>
      <c r="S19" s="5" t="s">
        <v>197</v>
      </c>
    </row>
    <row r="20" spans="1:19" x14ac:dyDescent="0.35">
      <c r="A20" s="5" t="s">
        <v>3</v>
      </c>
      <c r="B20" s="5">
        <v>1</v>
      </c>
      <c r="C20" s="5" t="s">
        <v>24</v>
      </c>
      <c r="D20" s="5" t="s">
        <v>5</v>
      </c>
      <c r="E20" s="5" t="s">
        <v>25</v>
      </c>
      <c r="F20" s="6">
        <v>1.9E-2</v>
      </c>
      <c r="G20" s="6">
        <v>1.7999999999999999E-2</v>
      </c>
      <c r="H20" s="6">
        <f>(G20+F20)/2</f>
        <v>1.8499999999999999E-2</v>
      </c>
      <c r="I20" s="6">
        <v>1.4999999999999999E-2</v>
      </c>
      <c r="J20" s="6">
        <v>1.2E-2</v>
      </c>
      <c r="K20" s="6">
        <f t="shared" si="0"/>
        <v>2.9999999999999992E-3</v>
      </c>
      <c r="L20" s="6">
        <f t="shared" si="1"/>
        <v>3.340181519999999E-3</v>
      </c>
      <c r="M20" s="8">
        <f t="shared" si="2"/>
        <v>2.5792907490347482E-2</v>
      </c>
      <c r="N20" s="5">
        <v>1.6000000000000001E-3</v>
      </c>
      <c r="O20" s="6">
        <f t="shared" si="3"/>
        <v>1.9401815199999964E-3</v>
      </c>
      <c r="P20" s="8">
        <f t="shared" si="4"/>
        <v>0.58086110242295963</v>
      </c>
      <c r="Q20" s="6">
        <v>0.126</v>
      </c>
      <c r="R20" s="6">
        <v>0.129</v>
      </c>
      <c r="S20" s="6">
        <f t="shared" si="5"/>
        <v>3.0000000000000027E-3</v>
      </c>
    </row>
    <row r="21" spans="1:19" x14ac:dyDescent="0.35">
      <c r="A21" s="5" t="s">
        <v>3</v>
      </c>
      <c r="B21" s="5">
        <v>2</v>
      </c>
      <c r="C21" s="5" t="s">
        <v>24</v>
      </c>
      <c r="D21" s="5" t="s">
        <v>5</v>
      </c>
      <c r="E21" s="5" t="s">
        <v>26</v>
      </c>
      <c r="F21" s="5" t="s">
        <v>197</v>
      </c>
      <c r="G21" s="5" t="s">
        <v>197</v>
      </c>
      <c r="H21" s="5" t="s">
        <v>197</v>
      </c>
      <c r="I21" s="5" t="s">
        <v>197</v>
      </c>
      <c r="J21" s="5" t="s">
        <v>197</v>
      </c>
      <c r="K21" s="5" t="s">
        <v>197</v>
      </c>
      <c r="L21" s="5" t="s">
        <v>197</v>
      </c>
      <c r="M21" s="5" t="s">
        <v>197</v>
      </c>
      <c r="N21" s="5" t="s">
        <v>197</v>
      </c>
      <c r="O21" s="5" t="s">
        <v>197</v>
      </c>
      <c r="P21" s="5" t="s">
        <v>197</v>
      </c>
      <c r="Q21" s="5" t="s">
        <v>197</v>
      </c>
      <c r="R21" s="5" t="s">
        <v>197</v>
      </c>
      <c r="S21" s="5" t="s">
        <v>197</v>
      </c>
    </row>
    <row r="22" spans="1:19" x14ac:dyDescent="0.35">
      <c r="A22" s="5" t="s">
        <v>3</v>
      </c>
      <c r="B22" s="5">
        <v>3</v>
      </c>
      <c r="C22" s="5" t="s">
        <v>24</v>
      </c>
      <c r="D22" s="5" t="s">
        <v>5</v>
      </c>
      <c r="E22" s="5" t="s">
        <v>27</v>
      </c>
      <c r="F22" s="5" t="s">
        <v>197</v>
      </c>
      <c r="G22" s="5" t="s">
        <v>197</v>
      </c>
      <c r="H22" s="5" t="s">
        <v>197</v>
      </c>
      <c r="I22" s="5" t="s">
        <v>197</v>
      </c>
      <c r="J22" s="5" t="s">
        <v>197</v>
      </c>
      <c r="K22" s="5" t="s">
        <v>197</v>
      </c>
      <c r="L22" s="5" t="s">
        <v>197</v>
      </c>
      <c r="M22" s="5" t="s">
        <v>197</v>
      </c>
      <c r="N22" s="5" t="s">
        <v>197</v>
      </c>
      <c r="O22" s="5" t="s">
        <v>197</v>
      </c>
      <c r="P22" s="5" t="s">
        <v>197</v>
      </c>
      <c r="Q22" s="5" t="s">
        <v>197</v>
      </c>
      <c r="R22" s="5" t="s">
        <v>197</v>
      </c>
      <c r="S22" s="5" t="s">
        <v>197</v>
      </c>
    </row>
    <row r="23" spans="1:19" x14ac:dyDescent="0.35">
      <c r="A23" s="5" t="s">
        <v>3</v>
      </c>
      <c r="B23" s="5">
        <v>4</v>
      </c>
      <c r="C23" s="5" t="s">
        <v>24</v>
      </c>
      <c r="D23" s="5" t="s">
        <v>5</v>
      </c>
      <c r="E23" s="5" t="s">
        <v>28</v>
      </c>
      <c r="F23" s="6">
        <v>2.4E-2</v>
      </c>
      <c r="G23" s="6">
        <v>2.4E-2</v>
      </c>
      <c r="H23" s="6">
        <f t="shared" ref="H23:H29" si="6">(G23+F23)/2</f>
        <v>2.4E-2</v>
      </c>
      <c r="I23" s="6">
        <v>2.1000000000000001E-2</v>
      </c>
      <c r="J23" s="6">
        <v>1.9E-2</v>
      </c>
      <c r="K23" s="6">
        <f t="shared" si="0"/>
        <v>2.0000000000000018E-3</v>
      </c>
      <c r="L23" s="6">
        <f t="shared" si="1"/>
        <v>2.4762541280000036E-3</v>
      </c>
      <c r="M23" s="8">
        <f t="shared" si="2"/>
        <v>1.4739607904761925E-2</v>
      </c>
      <c r="N23" s="5">
        <v>1.6000000000000001E-3</v>
      </c>
      <c r="O23" s="6">
        <f t="shared" si="3"/>
        <v>2.0762541280000017E-3</v>
      </c>
      <c r="P23" s="8">
        <f t="shared" si="4"/>
        <v>0.8384656907879362</v>
      </c>
      <c r="Q23" s="6">
        <v>0.128</v>
      </c>
      <c r="R23" s="6">
        <v>0.13</v>
      </c>
      <c r="S23" s="6">
        <f t="shared" si="5"/>
        <v>2.0000000000000018E-3</v>
      </c>
    </row>
    <row r="24" spans="1:19" x14ac:dyDescent="0.35">
      <c r="A24" s="5" t="s">
        <v>3</v>
      </c>
      <c r="B24" s="5">
        <v>5</v>
      </c>
      <c r="C24" s="5" t="s">
        <v>24</v>
      </c>
      <c r="D24" s="5" t="s">
        <v>5</v>
      </c>
      <c r="E24" s="5" t="s">
        <v>29</v>
      </c>
      <c r="F24" s="6">
        <v>2.3E-2</v>
      </c>
      <c r="G24" s="6">
        <v>2.5000000000000001E-2</v>
      </c>
      <c r="H24" s="6">
        <f t="shared" si="6"/>
        <v>2.4E-2</v>
      </c>
      <c r="I24" s="6">
        <v>1.4E-2</v>
      </c>
      <c r="J24" s="6">
        <v>7.0000000000000001E-3</v>
      </c>
      <c r="K24" s="6">
        <f t="shared" si="0"/>
        <v>7.0000000000000001E-3</v>
      </c>
      <c r="L24" s="6">
        <f t="shared" si="1"/>
        <v>7.3175027519999996E-3</v>
      </c>
      <c r="M24" s="8">
        <f t="shared" si="2"/>
        <v>4.3556563999999992E-2</v>
      </c>
      <c r="N24" s="5">
        <v>1.6000000000000001E-3</v>
      </c>
      <c r="O24" s="6">
        <f t="shared" si="3"/>
        <v>2.9175027519999942E-3</v>
      </c>
      <c r="P24" s="8">
        <f t="shared" si="4"/>
        <v>0.39870196853736617</v>
      </c>
      <c r="Q24" s="6">
        <v>0.127</v>
      </c>
      <c r="R24" s="6">
        <v>0.13300000000000001</v>
      </c>
      <c r="S24" s="6">
        <f t="shared" si="5"/>
        <v>6.0000000000000053E-3</v>
      </c>
    </row>
    <row r="25" spans="1:19" x14ac:dyDescent="0.35">
      <c r="A25" s="5" t="s">
        <v>3</v>
      </c>
      <c r="B25" s="5">
        <v>6</v>
      </c>
      <c r="C25" s="5" t="s">
        <v>24</v>
      </c>
      <c r="D25" s="5" t="s">
        <v>5</v>
      </c>
      <c r="E25" s="5" t="s">
        <v>30</v>
      </c>
      <c r="F25" s="6">
        <v>2.5999999999999999E-2</v>
      </c>
      <c r="G25" s="6">
        <v>2.5000000000000001E-2</v>
      </c>
      <c r="H25" s="6">
        <f t="shared" si="6"/>
        <v>2.5500000000000002E-2</v>
      </c>
      <c r="I25" s="6">
        <v>1.6E-2</v>
      </c>
      <c r="J25" s="6">
        <v>4.0000000000000001E-3</v>
      </c>
      <c r="K25" s="6">
        <f t="shared" si="0"/>
        <v>1.2E-2</v>
      </c>
      <c r="L25" s="6">
        <f t="shared" si="1"/>
        <v>1.2362860288000002E-2</v>
      </c>
      <c r="M25" s="8">
        <f t="shared" si="2"/>
        <v>6.925972150140057E-2</v>
      </c>
      <c r="N25" s="5">
        <v>1.6000000000000001E-3</v>
      </c>
      <c r="O25" s="6">
        <f t="shared" si="3"/>
        <v>3.962860287999994E-3</v>
      </c>
      <c r="P25" s="8">
        <f t="shared" si="4"/>
        <v>0.32054558538096078</v>
      </c>
      <c r="Q25" s="6">
        <v>0.126</v>
      </c>
      <c r="R25" s="6">
        <v>0.13600000000000001</v>
      </c>
      <c r="S25" s="6">
        <f t="shared" si="5"/>
        <v>1.0000000000000009E-2</v>
      </c>
    </row>
    <row r="26" spans="1:19" x14ac:dyDescent="0.35">
      <c r="A26" s="5" t="s">
        <v>3</v>
      </c>
      <c r="B26" s="5">
        <v>7</v>
      </c>
      <c r="C26" s="5" t="s">
        <v>24</v>
      </c>
      <c r="D26" s="5" t="s">
        <v>5</v>
      </c>
      <c r="E26" s="5" t="s">
        <v>31</v>
      </c>
      <c r="F26" s="6">
        <v>2.3E-2</v>
      </c>
      <c r="G26" s="6">
        <v>2.3E-2</v>
      </c>
      <c r="H26" s="6">
        <f t="shared" si="6"/>
        <v>2.3E-2</v>
      </c>
      <c r="I26" s="6">
        <v>1.6E-2</v>
      </c>
      <c r="J26" s="6">
        <v>1.4E-2</v>
      </c>
      <c r="K26" s="6">
        <f t="shared" si="0"/>
        <v>2E-3</v>
      </c>
      <c r="L26" s="6">
        <f t="shared" si="1"/>
        <v>2.3628602880000019E-3</v>
      </c>
      <c r="M26" s="8">
        <f t="shared" si="2"/>
        <v>1.4676150857142869E-2</v>
      </c>
      <c r="N26" s="5">
        <v>1.6000000000000001E-3</v>
      </c>
      <c r="O26" s="6">
        <f t="shared" si="3"/>
        <v>2.9628602880000009E-3</v>
      </c>
      <c r="P26" s="8">
        <f t="shared" si="4"/>
        <v>1.2539295289895696</v>
      </c>
      <c r="Q26" s="6">
        <v>0.125</v>
      </c>
      <c r="R26" s="6">
        <v>0.126</v>
      </c>
      <c r="S26" s="6">
        <f t="shared" si="5"/>
        <v>1.0000000000000009E-3</v>
      </c>
    </row>
    <row r="27" spans="1:19" x14ac:dyDescent="0.35">
      <c r="A27" s="5" t="s">
        <v>3</v>
      </c>
      <c r="B27" s="5">
        <v>8</v>
      </c>
      <c r="C27" s="5" t="s">
        <v>24</v>
      </c>
      <c r="D27" s="5" t="s">
        <v>5</v>
      </c>
      <c r="E27" s="5" t="s">
        <v>32</v>
      </c>
      <c r="F27" s="6">
        <v>2.4E-2</v>
      </c>
      <c r="G27" s="6">
        <v>1.9E-2</v>
      </c>
      <c r="H27" s="6">
        <f t="shared" si="6"/>
        <v>2.1499999999999998E-2</v>
      </c>
      <c r="I27" s="6">
        <v>1.7000000000000001E-2</v>
      </c>
      <c r="J27" s="6">
        <v>1.0999999999999999E-2</v>
      </c>
      <c r="K27" s="6">
        <f t="shared" si="0"/>
        <v>6.0000000000000019E-3</v>
      </c>
      <c r="L27" s="6">
        <f t="shared" si="1"/>
        <v>6.3855390560000024E-3</v>
      </c>
      <c r="M27" s="8">
        <f t="shared" si="2"/>
        <v>4.2428830936877091E-2</v>
      </c>
      <c r="N27" s="5">
        <v>1.6000000000000001E-3</v>
      </c>
      <c r="O27" s="6">
        <f t="shared" si="3"/>
        <v>2.9855390559999978E-3</v>
      </c>
      <c r="P27" s="8">
        <f t="shared" si="4"/>
        <v>0.46754691026354545</v>
      </c>
      <c r="Q27" s="6">
        <v>0.126</v>
      </c>
      <c r="R27" s="6">
        <v>0.13100000000000001</v>
      </c>
      <c r="S27" s="6">
        <f t="shared" si="5"/>
        <v>5.0000000000000044E-3</v>
      </c>
    </row>
    <row r="28" spans="1:19" x14ac:dyDescent="0.35">
      <c r="A28" s="5" t="s">
        <v>3</v>
      </c>
      <c r="B28" s="5">
        <v>9</v>
      </c>
      <c r="C28" s="5" t="s">
        <v>24</v>
      </c>
      <c r="D28" s="5" t="s">
        <v>5</v>
      </c>
      <c r="E28" s="5" t="s">
        <v>33</v>
      </c>
      <c r="F28" s="6">
        <v>2.4E-2</v>
      </c>
      <c r="G28" s="6">
        <v>2.5000000000000001E-2</v>
      </c>
      <c r="H28" s="6">
        <f t="shared" si="6"/>
        <v>2.4500000000000001E-2</v>
      </c>
      <c r="I28" s="6">
        <v>0.02</v>
      </c>
      <c r="J28" s="6">
        <v>1.4999999999999999E-2</v>
      </c>
      <c r="K28" s="6">
        <f t="shared" si="0"/>
        <v>5.000000000000001E-3</v>
      </c>
      <c r="L28" s="6">
        <f t="shared" si="1"/>
        <v>5.4535753600000007E-3</v>
      </c>
      <c r="M28" s="8">
        <f t="shared" si="2"/>
        <v>3.1799273236151608E-2</v>
      </c>
      <c r="N28" s="5">
        <v>1.6000000000000001E-3</v>
      </c>
      <c r="O28" s="6">
        <f t="shared" si="3"/>
        <v>-1.9464246400000074E-3</v>
      </c>
      <c r="P28" s="8">
        <f t="shared" si="4"/>
        <v>-0.35690799365794534</v>
      </c>
      <c r="Q28" s="6">
        <v>0.126</v>
      </c>
      <c r="R28" s="6">
        <v>0.13500000000000001</v>
      </c>
      <c r="S28" s="6">
        <f t="shared" si="5"/>
        <v>9.000000000000008E-3</v>
      </c>
    </row>
    <row r="29" spans="1:19" x14ac:dyDescent="0.35">
      <c r="A29" s="5" t="s">
        <v>3</v>
      </c>
      <c r="B29" s="5">
        <v>10</v>
      </c>
      <c r="C29" s="5" t="s">
        <v>24</v>
      </c>
      <c r="D29" s="5" t="s">
        <v>5</v>
      </c>
      <c r="E29" s="5" t="s">
        <v>34</v>
      </c>
      <c r="F29" s="6">
        <v>2.1000000000000001E-2</v>
      </c>
      <c r="G29" s="6">
        <v>2.1000000000000001E-2</v>
      </c>
      <c r="H29" s="6">
        <f t="shared" si="6"/>
        <v>2.1000000000000001E-2</v>
      </c>
      <c r="I29" s="6">
        <v>1.9E-2</v>
      </c>
      <c r="J29" s="6">
        <v>1.4E-2</v>
      </c>
      <c r="K29" s="6">
        <f t="shared" si="0"/>
        <v>4.9999999999999992E-3</v>
      </c>
      <c r="L29" s="6">
        <f t="shared" si="1"/>
        <v>5.4308965920000004E-3</v>
      </c>
      <c r="M29" s="8">
        <f t="shared" si="2"/>
        <v>3.69448747755102E-2</v>
      </c>
      <c r="N29" s="5">
        <v>1.6000000000000001E-3</v>
      </c>
      <c r="O29" s="6">
        <f t="shared" si="3"/>
        <v>2.0308965919999958E-3</v>
      </c>
      <c r="P29" s="8">
        <f t="shared" si="4"/>
        <v>0.37395235898831414</v>
      </c>
      <c r="Q29" s="6">
        <v>0.127</v>
      </c>
      <c r="R29" s="6">
        <v>0.13200000000000001</v>
      </c>
      <c r="S29" s="6">
        <f t="shared" si="5"/>
        <v>5.0000000000000044E-3</v>
      </c>
    </row>
    <row r="30" spans="1:19" x14ac:dyDescent="0.35">
      <c r="A30" s="5" t="s">
        <v>3</v>
      </c>
      <c r="B30" s="5">
        <v>11</v>
      </c>
      <c r="C30" s="5" t="s">
        <v>24</v>
      </c>
      <c r="D30" s="5" t="s">
        <v>5</v>
      </c>
      <c r="E30" s="5" t="s">
        <v>35</v>
      </c>
      <c r="F30" s="5" t="s">
        <v>197</v>
      </c>
      <c r="G30" s="5" t="s">
        <v>197</v>
      </c>
      <c r="H30" s="5" t="s">
        <v>197</v>
      </c>
      <c r="I30" s="5" t="s">
        <v>197</v>
      </c>
      <c r="J30" s="5" t="s">
        <v>197</v>
      </c>
      <c r="K30" s="5" t="s">
        <v>197</v>
      </c>
      <c r="L30" s="5" t="s">
        <v>197</v>
      </c>
      <c r="M30" s="5" t="s">
        <v>197</v>
      </c>
      <c r="N30" s="5" t="s">
        <v>197</v>
      </c>
      <c r="O30" s="5" t="s">
        <v>197</v>
      </c>
      <c r="P30" s="12" t="s">
        <v>197</v>
      </c>
      <c r="Q30" s="5" t="s">
        <v>197</v>
      </c>
      <c r="R30" s="5" t="s">
        <v>197</v>
      </c>
      <c r="S30" s="5" t="s">
        <v>197</v>
      </c>
    </row>
    <row r="31" spans="1:19" x14ac:dyDescent="0.35">
      <c r="A31" s="5" t="s">
        <v>3</v>
      </c>
      <c r="B31" s="5">
        <v>12</v>
      </c>
      <c r="C31" s="5" t="s">
        <v>24</v>
      </c>
      <c r="D31" s="5" t="s">
        <v>5</v>
      </c>
      <c r="E31" s="5" t="s">
        <v>36</v>
      </c>
      <c r="F31" s="6">
        <v>0.02</v>
      </c>
      <c r="G31" s="6">
        <v>2.1000000000000001E-2</v>
      </c>
      <c r="H31" s="6">
        <f t="shared" ref="H31:H39" si="7">(G31+F31)/2</f>
        <v>2.0500000000000001E-2</v>
      </c>
      <c r="I31" s="6">
        <v>1.6E-2</v>
      </c>
      <c r="J31" s="6">
        <v>1.2E-2</v>
      </c>
      <c r="K31" s="6">
        <f t="shared" si="0"/>
        <v>4.0000000000000001E-3</v>
      </c>
      <c r="L31" s="6">
        <f t="shared" si="1"/>
        <v>4.362860288000002E-3</v>
      </c>
      <c r="M31" s="8">
        <f t="shared" si="2"/>
        <v>3.0403207581881544E-2</v>
      </c>
      <c r="N31" s="5">
        <v>1.6000000000000001E-3</v>
      </c>
      <c r="O31" s="6">
        <f t="shared" si="3"/>
        <v>9.6286028799999739E-4</v>
      </c>
      <c r="P31" s="8">
        <f t="shared" si="4"/>
        <v>0.22069473337212603</v>
      </c>
      <c r="Q31" s="6">
        <v>0.125</v>
      </c>
      <c r="R31" s="6">
        <v>0.13</v>
      </c>
      <c r="S31" s="6">
        <f t="shared" si="5"/>
        <v>5.0000000000000044E-3</v>
      </c>
    </row>
    <row r="32" spans="1:19" x14ac:dyDescent="0.35">
      <c r="A32" s="5" t="s">
        <v>3</v>
      </c>
      <c r="B32" s="5">
        <v>13</v>
      </c>
      <c r="C32" s="5" t="s">
        <v>24</v>
      </c>
      <c r="D32" s="5" t="s">
        <v>5</v>
      </c>
      <c r="E32" s="5" t="s">
        <v>37</v>
      </c>
      <c r="F32" s="6">
        <v>2.4E-2</v>
      </c>
      <c r="G32" s="6">
        <v>2.5000000000000001E-2</v>
      </c>
      <c r="H32" s="6">
        <f t="shared" si="7"/>
        <v>2.4500000000000001E-2</v>
      </c>
      <c r="I32" s="6">
        <v>1.4999999999999999E-2</v>
      </c>
      <c r="J32" s="6">
        <v>1.0999999999999999E-2</v>
      </c>
      <c r="K32" s="6">
        <f t="shared" si="0"/>
        <v>4.0000000000000001E-3</v>
      </c>
      <c r="L32" s="6">
        <f t="shared" si="1"/>
        <v>4.3401815199999999E-3</v>
      </c>
      <c r="M32" s="8">
        <f t="shared" si="2"/>
        <v>2.5307180874635567E-2</v>
      </c>
      <c r="N32" s="5">
        <v>1.6000000000000001E-3</v>
      </c>
      <c r="O32" s="6">
        <f t="shared" si="3"/>
        <v>1.9401815199999962E-3</v>
      </c>
      <c r="P32" s="8">
        <f t="shared" si="4"/>
        <v>0.44702773629615294</v>
      </c>
      <c r="Q32" s="6">
        <v>0.126</v>
      </c>
      <c r="R32" s="6">
        <v>0.13</v>
      </c>
      <c r="S32" s="6">
        <f t="shared" si="5"/>
        <v>4.0000000000000036E-3</v>
      </c>
    </row>
    <row r="33" spans="1:19" x14ac:dyDescent="0.35">
      <c r="A33" s="5" t="s">
        <v>3</v>
      </c>
      <c r="B33" s="5">
        <v>14</v>
      </c>
      <c r="C33" s="5" t="s">
        <v>24</v>
      </c>
      <c r="D33" s="5" t="s">
        <v>5</v>
      </c>
      <c r="E33" s="5" t="s">
        <v>38</v>
      </c>
      <c r="F33" s="6">
        <v>2.3E-2</v>
      </c>
      <c r="G33" s="6">
        <v>2.4E-2</v>
      </c>
      <c r="H33" s="6">
        <f t="shared" si="7"/>
        <v>2.35E-2</v>
      </c>
      <c r="I33" s="6">
        <v>1.7000000000000001E-2</v>
      </c>
      <c r="J33" s="6">
        <v>1.4999999999999999E-2</v>
      </c>
      <c r="K33" s="6">
        <f t="shared" si="0"/>
        <v>2.0000000000000018E-3</v>
      </c>
      <c r="L33" s="6">
        <f t="shared" si="1"/>
        <v>2.3855390560000023E-3</v>
      </c>
      <c r="M33" s="8">
        <f t="shared" si="2"/>
        <v>1.4501757179331319E-2</v>
      </c>
      <c r="N33" s="5">
        <v>1.6000000000000001E-3</v>
      </c>
      <c r="O33" s="6">
        <f t="shared" si="3"/>
        <v>1.9855390560000004E-3</v>
      </c>
      <c r="P33" s="8">
        <f t="shared" si="4"/>
        <v>0.83232301353694482</v>
      </c>
      <c r="Q33" s="6">
        <v>0.127</v>
      </c>
      <c r="R33" s="6">
        <v>0.129</v>
      </c>
      <c r="S33" s="6">
        <f t="shared" si="5"/>
        <v>2.0000000000000018E-3</v>
      </c>
    </row>
    <row r="34" spans="1:19" x14ac:dyDescent="0.35">
      <c r="A34" s="5" t="s">
        <v>3</v>
      </c>
      <c r="B34" s="5">
        <v>15</v>
      </c>
      <c r="C34" s="5" t="s">
        <v>24</v>
      </c>
      <c r="D34" s="5" t="s">
        <v>5</v>
      </c>
      <c r="E34" s="5" t="s">
        <v>39</v>
      </c>
      <c r="F34" s="6">
        <v>0.02</v>
      </c>
      <c r="G34" s="6">
        <v>0.02</v>
      </c>
      <c r="H34" s="6">
        <f t="shared" si="7"/>
        <v>0.02</v>
      </c>
      <c r="I34" s="6">
        <v>2.1000000000000001E-2</v>
      </c>
      <c r="J34" s="6">
        <v>1.4999999999999999E-2</v>
      </c>
      <c r="K34" s="6">
        <f t="shared" si="0"/>
        <v>6.0000000000000019E-3</v>
      </c>
      <c r="L34" s="6">
        <f t="shared" si="1"/>
        <v>6.4762541280000037E-3</v>
      </c>
      <c r="M34" s="8">
        <f t="shared" si="2"/>
        <v>4.6258958057142877E-2</v>
      </c>
      <c r="N34" s="5">
        <v>1.6000000000000001E-3</v>
      </c>
      <c r="O34" s="6">
        <f t="shared" si="3"/>
        <v>3.0762541279999991E-3</v>
      </c>
      <c r="P34" s="8">
        <f t="shared" si="4"/>
        <v>0.47500515995810799</v>
      </c>
      <c r="Q34" s="6">
        <v>0.126</v>
      </c>
      <c r="R34" s="6">
        <v>0.13100000000000001</v>
      </c>
      <c r="S34" s="6">
        <f t="shared" si="5"/>
        <v>5.0000000000000044E-3</v>
      </c>
    </row>
    <row r="35" spans="1:19" x14ac:dyDescent="0.35">
      <c r="A35" s="5" t="s">
        <v>3</v>
      </c>
      <c r="B35" s="5">
        <v>16</v>
      </c>
      <c r="C35" s="5" t="s">
        <v>24</v>
      </c>
      <c r="D35" s="5" t="s">
        <v>5</v>
      </c>
      <c r="E35" s="5" t="s">
        <v>40</v>
      </c>
      <c r="F35" s="6">
        <v>2.4E-2</v>
      </c>
      <c r="G35" s="6">
        <v>2.3E-2</v>
      </c>
      <c r="H35" s="6">
        <f t="shared" si="7"/>
        <v>2.35E-2</v>
      </c>
      <c r="I35" s="6">
        <v>1.4E-2</v>
      </c>
      <c r="J35" s="6">
        <v>4.0000000000000001E-3</v>
      </c>
      <c r="K35" s="6">
        <f t="shared" si="0"/>
        <v>0.01</v>
      </c>
      <c r="L35" s="6">
        <f t="shared" si="1"/>
        <v>1.0317502752E-2</v>
      </c>
      <c r="M35" s="8">
        <f t="shared" si="2"/>
        <v>6.2720381471124617E-2</v>
      </c>
      <c r="N35" s="5">
        <v>1.6000000000000001E-3</v>
      </c>
      <c r="O35" s="6">
        <f t="shared" si="3"/>
        <v>3.9175027519999924E-3</v>
      </c>
      <c r="P35" s="8">
        <f t="shared" si="4"/>
        <v>0.37969485893673283</v>
      </c>
      <c r="Q35" s="6">
        <v>0.126</v>
      </c>
      <c r="R35" s="6">
        <v>0.13400000000000001</v>
      </c>
      <c r="S35" s="6">
        <f t="shared" si="5"/>
        <v>8.0000000000000071E-3</v>
      </c>
    </row>
    <row r="36" spans="1:19" x14ac:dyDescent="0.35">
      <c r="A36" s="5" t="s">
        <v>3</v>
      </c>
      <c r="B36" s="5">
        <v>17</v>
      </c>
      <c r="C36" s="5" t="s">
        <v>24</v>
      </c>
      <c r="D36" s="5" t="s">
        <v>5</v>
      </c>
      <c r="E36" s="5" t="s">
        <v>41</v>
      </c>
      <c r="F36" s="6">
        <v>1.9E-2</v>
      </c>
      <c r="G36" s="6">
        <v>1.9E-2</v>
      </c>
      <c r="H36" s="6">
        <f t="shared" si="7"/>
        <v>1.9E-2</v>
      </c>
      <c r="I36" s="6">
        <v>1.7000000000000001E-2</v>
      </c>
      <c r="J36" s="6">
        <v>8.9999999999999993E-3</v>
      </c>
      <c r="K36" s="6">
        <f t="shared" si="0"/>
        <v>8.0000000000000019E-3</v>
      </c>
      <c r="L36" s="6">
        <f t="shared" si="1"/>
        <v>8.3855390560000024E-3</v>
      </c>
      <c r="M36" s="8">
        <f t="shared" si="2"/>
        <v>6.3049165834586487E-2</v>
      </c>
      <c r="N36" s="5">
        <v>1.6000000000000001E-3</v>
      </c>
      <c r="O36" s="6">
        <f t="shared" si="3"/>
        <v>3.9855390559999969E-3</v>
      </c>
      <c r="P36" s="8">
        <f t="shared" si="4"/>
        <v>0.47528716155084544</v>
      </c>
      <c r="Q36" s="6">
        <v>0.126</v>
      </c>
      <c r="R36" s="6">
        <v>0.13200000000000001</v>
      </c>
      <c r="S36" s="6">
        <f t="shared" si="5"/>
        <v>6.0000000000000053E-3</v>
      </c>
    </row>
    <row r="37" spans="1:19" x14ac:dyDescent="0.35">
      <c r="A37" s="5" t="s">
        <v>3</v>
      </c>
      <c r="B37" s="5">
        <v>18</v>
      </c>
      <c r="C37" s="5" t="s">
        <v>24</v>
      </c>
      <c r="D37" s="5" t="s">
        <v>5</v>
      </c>
      <c r="E37" s="5" t="s">
        <v>42</v>
      </c>
      <c r="F37" s="6">
        <v>1.7000000000000001E-2</v>
      </c>
      <c r="G37" s="6">
        <v>1.4999999999999999E-2</v>
      </c>
      <c r="H37" s="6">
        <f t="shared" si="7"/>
        <v>1.6E-2</v>
      </c>
      <c r="I37" s="6">
        <v>1.9E-2</v>
      </c>
      <c r="J37" s="6">
        <v>1.4999999999999999E-2</v>
      </c>
      <c r="K37" s="6">
        <f t="shared" si="0"/>
        <v>4.0000000000000001E-3</v>
      </c>
      <c r="L37" s="6">
        <f t="shared" si="1"/>
        <v>4.4308965920000012E-3</v>
      </c>
      <c r="M37" s="8">
        <f t="shared" si="2"/>
        <v>3.9561576714285722E-2</v>
      </c>
      <c r="N37" s="5">
        <v>1.6000000000000001E-3</v>
      </c>
      <c r="O37" s="6">
        <f t="shared" si="3"/>
        <v>3.0308965919999984E-3</v>
      </c>
      <c r="P37" s="8">
        <f t="shared" si="4"/>
        <v>0.6840368600504676</v>
      </c>
      <c r="Q37" s="6">
        <v>0.125</v>
      </c>
      <c r="R37" s="6">
        <v>0.128</v>
      </c>
      <c r="S37" s="6">
        <f t="shared" si="5"/>
        <v>3.0000000000000027E-3</v>
      </c>
    </row>
    <row r="38" spans="1:19" x14ac:dyDescent="0.35">
      <c r="A38" s="5" t="s">
        <v>3</v>
      </c>
      <c r="B38" s="5">
        <v>19</v>
      </c>
      <c r="C38" s="5" t="s">
        <v>24</v>
      </c>
      <c r="D38" s="5" t="s">
        <v>5</v>
      </c>
      <c r="E38" s="5" t="s">
        <v>43</v>
      </c>
      <c r="F38" s="6">
        <v>2.4E-2</v>
      </c>
      <c r="G38" s="6">
        <v>2.4E-2</v>
      </c>
      <c r="H38" s="6">
        <f t="shared" si="7"/>
        <v>2.4E-2</v>
      </c>
      <c r="I38" s="6">
        <v>1.7000000000000001E-2</v>
      </c>
      <c r="J38" s="6">
        <v>1.2E-2</v>
      </c>
      <c r="K38" s="6">
        <f t="shared" si="0"/>
        <v>5.000000000000001E-3</v>
      </c>
      <c r="L38" s="6">
        <f t="shared" si="1"/>
        <v>5.3855390560000015E-3</v>
      </c>
      <c r="M38" s="8">
        <f t="shared" si="2"/>
        <v>3.2056780095238102E-2</v>
      </c>
      <c r="N38" s="5">
        <v>1.6000000000000001E-3</v>
      </c>
      <c r="O38" s="6">
        <f t="shared" si="3"/>
        <v>2.9855390559999978E-3</v>
      </c>
      <c r="P38" s="8">
        <f t="shared" si="4"/>
        <v>0.55436215854266691</v>
      </c>
      <c r="Q38" s="6">
        <v>0.127</v>
      </c>
      <c r="R38" s="6">
        <v>0.13100000000000001</v>
      </c>
      <c r="S38" s="6">
        <f t="shared" si="5"/>
        <v>4.0000000000000036E-3</v>
      </c>
    </row>
    <row r="39" spans="1:19" x14ac:dyDescent="0.35">
      <c r="A39" s="5" t="s">
        <v>3</v>
      </c>
      <c r="B39" s="5">
        <v>20</v>
      </c>
      <c r="C39" s="5" t="s">
        <v>24</v>
      </c>
      <c r="D39" s="5" t="s">
        <v>5</v>
      </c>
      <c r="E39" s="5" t="s">
        <v>44</v>
      </c>
      <c r="F39" s="6">
        <v>2.4E-2</v>
      </c>
      <c r="G39" s="6">
        <v>2.5999999999999999E-2</v>
      </c>
      <c r="H39" s="6">
        <f t="shared" si="7"/>
        <v>2.5000000000000001E-2</v>
      </c>
      <c r="I39" s="6">
        <v>1.6E-2</v>
      </c>
      <c r="J39" s="6">
        <v>1.2999999999999999E-2</v>
      </c>
      <c r="K39" s="6">
        <f t="shared" si="0"/>
        <v>3.0000000000000009E-3</v>
      </c>
      <c r="L39" s="6">
        <f t="shared" si="1"/>
        <v>3.3628602880000028E-3</v>
      </c>
      <c r="M39" s="8">
        <f t="shared" si="2"/>
        <v>1.9216344502857158E-2</v>
      </c>
      <c r="N39" s="5">
        <v>1.6000000000000001E-3</v>
      </c>
      <c r="O39" s="6">
        <f t="shared" si="3"/>
        <v>2.9628602880000009E-3</v>
      </c>
      <c r="P39" s="8">
        <f t="shared" si="4"/>
        <v>0.88105363715901075</v>
      </c>
      <c r="Q39" s="6">
        <v>0.127</v>
      </c>
      <c r="R39" s="6">
        <v>0.129</v>
      </c>
      <c r="S39" s="6">
        <f t="shared" si="5"/>
        <v>2.0000000000000018E-3</v>
      </c>
    </row>
    <row r="40" spans="1:19" x14ac:dyDescent="0.35">
      <c r="A40" s="5" t="s">
        <v>3</v>
      </c>
      <c r="B40" s="5">
        <v>1</v>
      </c>
      <c r="C40" s="5" t="s">
        <v>45</v>
      </c>
      <c r="D40" s="5" t="s">
        <v>5</v>
      </c>
      <c r="E40" s="5" t="s">
        <v>46</v>
      </c>
      <c r="F40" s="5" t="s">
        <v>197</v>
      </c>
      <c r="G40" s="5" t="s">
        <v>197</v>
      </c>
      <c r="H40" s="5" t="s">
        <v>197</v>
      </c>
      <c r="I40" s="5" t="s">
        <v>197</v>
      </c>
      <c r="J40" s="5" t="s">
        <v>197</v>
      </c>
      <c r="K40" s="5" t="s">
        <v>197</v>
      </c>
      <c r="L40" s="5" t="s">
        <v>197</v>
      </c>
      <c r="M40" s="5" t="s">
        <v>197</v>
      </c>
      <c r="N40" s="5" t="s">
        <v>197</v>
      </c>
      <c r="O40" s="5" t="s">
        <v>197</v>
      </c>
      <c r="P40" s="5" t="s">
        <v>197</v>
      </c>
      <c r="Q40" s="5" t="s">
        <v>197</v>
      </c>
      <c r="R40" s="5" t="s">
        <v>197</v>
      </c>
      <c r="S40" s="5" t="s">
        <v>197</v>
      </c>
    </row>
    <row r="41" spans="1:19" x14ac:dyDescent="0.35">
      <c r="A41" s="5" t="s">
        <v>3</v>
      </c>
      <c r="B41" s="5">
        <v>2</v>
      </c>
      <c r="C41" s="5" t="s">
        <v>45</v>
      </c>
      <c r="D41" s="5" t="s">
        <v>5</v>
      </c>
      <c r="E41" s="5" t="s">
        <v>47</v>
      </c>
      <c r="F41" s="6">
        <v>2.1000000000000001E-2</v>
      </c>
      <c r="G41" s="6">
        <v>0.02</v>
      </c>
      <c r="H41" s="6">
        <f>(G41+F41)/2</f>
        <v>2.0500000000000001E-2</v>
      </c>
      <c r="I41" s="6">
        <v>2.1999999999999999E-2</v>
      </c>
      <c r="J41" s="6">
        <v>1.7000000000000001E-2</v>
      </c>
      <c r="K41" s="6">
        <f t="shared" si="0"/>
        <v>4.9999999999999975E-3</v>
      </c>
      <c r="L41" s="6">
        <f t="shared" si="1"/>
        <v>5.4989328959999979E-3</v>
      </c>
      <c r="M41" s="8">
        <f t="shared" si="2"/>
        <v>3.8320089867595802E-2</v>
      </c>
      <c r="N41" s="5">
        <v>1E-3</v>
      </c>
      <c r="O41" s="6">
        <f t="shared" si="3"/>
        <v>3.4989328959999953E-3</v>
      </c>
      <c r="P41" s="8">
        <f t="shared" si="4"/>
        <v>0.63629307034191473</v>
      </c>
      <c r="Q41" s="6">
        <v>0.125</v>
      </c>
      <c r="R41" s="6">
        <v>0.128</v>
      </c>
      <c r="S41" s="6">
        <f t="shared" si="5"/>
        <v>3.0000000000000027E-3</v>
      </c>
    </row>
    <row r="42" spans="1:19" x14ac:dyDescent="0.35">
      <c r="A42" s="5" t="s">
        <v>3</v>
      </c>
      <c r="B42" s="5">
        <v>3</v>
      </c>
      <c r="C42" s="5" t="s">
        <v>45</v>
      </c>
      <c r="D42" s="5" t="s">
        <v>5</v>
      </c>
      <c r="E42" s="5" t="s">
        <v>48</v>
      </c>
      <c r="F42" s="6">
        <v>1.9E-2</v>
      </c>
      <c r="G42" s="6">
        <v>1.9E-2</v>
      </c>
      <c r="H42" s="6">
        <f>(G42+F42)/2</f>
        <v>1.9E-2</v>
      </c>
      <c r="I42" s="6">
        <v>1.7000000000000001E-2</v>
      </c>
      <c r="J42" s="6">
        <v>1.2999999999999999E-2</v>
      </c>
      <c r="K42" s="6">
        <f t="shared" si="0"/>
        <v>4.0000000000000018E-3</v>
      </c>
      <c r="L42" s="6">
        <f t="shared" si="1"/>
        <v>4.3855390560000023E-3</v>
      </c>
      <c r="M42" s="8">
        <f t="shared" si="2"/>
        <v>3.297397786466167E-2</v>
      </c>
      <c r="N42" s="5">
        <v>1E-3</v>
      </c>
      <c r="O42" s="6">
        <f t="shared" si="3"/>
        <v>1.3855390559999988E-3</v>
      </c>
      <c r="P42" s="8">
        <f t="shared" si="4"/>
        <v>0.31593358041228625</v>
      </c>
      <c r="Q42" s="6">
        <v>0.127</v>
      </c>
      <c r="R42" s="6">
        <v>0.13100000000000001</v>
      </c>
      <c r="S42" s="6">
        <f t="shared" si="5"/>
        <v>4.0000000000000036E-3</v>
      </c>
    </row>
    <row r="43" spans="1:19" x14ac:dyDescent="0.35">
      <c r="A43" s="5" t="s">
        <v>3</v>
      </c>
      <c r="B43" s="5">
        <v>4</v>
      </c>
      <c r="C43" s="5" t="s">
        <v>45</v>
      </c>
      <c r="D43" s="5" t="s">
        <v>5</v>
      </c>
      <c r="E43" s="5" t="s">
        <v>49</v>
      </c>
      <c r="F43" s="6">
        <v>2.3E-2</v>
      </c>
      <c r="G43" s="6">
        <v>2.3E-2</v>
      </c>
      <c r="H43" s="6">
        <f>(G43+F43)/2</f>
        <v>2.3E-2</v>
      </c>
      <c r="I43" s="6">
        <v>1.7000000000000001E-2</v>
      </c>
      <c r="J43" s="6">
        <v>1.2999999999999999E-2</v>
      </c>
      <c r="K43" s="6">
        <f t="shared" si="0"/>
        <v>4.0000000000000018E-3</v>
      </c>
      <c r="L43" s="6">
        <f t="shared" si="1"/>
        <v>4.3855390560000023E-3</v>
      </c>
      <c r="M43" s="8">
        <f t="shared" si="2"/>
        <v>2.7239373018633554E-2</v>
      </c>
      <c r="N43" s="5">
        <v>1E-3</v>
      </c>
      <c r="O43" s="6">
        <f t="shared" si="3"/>
        <v>2.3855390559999997E-3</v>
      </c>
      <c r="P43" s="8">
        <f t="shared" si="4"/>
        <v>0.5439557202748575</v>
      </c>
      <c r="Q43" s="6">
        <v>0.125</v>
      </c>
      <c r="R43" s="6">
        <v>0.128</v>
      </c>
      <c r="S43" s="6">
        <f t="shared" si="5"/>
        <v>3.0000000000000027E-3</v>
      </c>
    </row>
    <row r="44" spans="1:19" x14ac:dyDescent="0.35">
      <c r="A44" s="5" t="s">
        <v>3</v>
      </c>
      <c r="B44" s="5">
        <v>5</v>
      </c>
      <c r="C44" s="5" t="s">
        <v>45</v>
      </c>
      <c r="D44" s="5" t="s">
        <v>5</v>
      </c>
      <c r="E44" s="5" t="s">
        <v>50</v>
      </c>
      <c r="F44" s="5" t="s">
        <v>197</v>
      </c>
      <c r="G44" s="5" t="s">
        <v>197</v>
      </c>
      <c r="H44" s="5" t="s">
        <v>197</v>
      </c>
      <c r="I44" s="5" t="s">
        <v>197</v>
      </c>
      <c r="J44" s="5" t="s">
        <v>197</v>
      </c>
      <c r="K44" s="5" t="s">
        <v>197</v>
      </c>
      <c r="L44" s="5" t="s">
        <v>197</v>
      </c>
      <c r="M44" s="5" t="s">
        <v>197</v>
      </c>
      <c r="N44" s="5" t="s">
        <v>197</v>
      </c>
      <c r="O44" s="5" t="s">
        <v>197</v>
      </c>
      <c r="P44" s="5" t="s">
        <v>197</v>
      </c>
      <c r="Q44" s="5" t="s">
        <v>197</v>
      </c>
      <c r="R44" s="5" t="s">
        <v>197</v>
      </c>
      <c r="S44" s="5" t="s">
        <v>197</v>
      </c>
    </row>
    <row r="45" spans="1:19" x14ac:dyDescent="0.35">
      <c r="A45" s="5" t="s">
        <v>3</v>
      </c>
      <c r="B45" s="5">
        <v>6</v>
      </c>
      <c r="C45" s="5" t="s">
        <v>45</v>
      </c>
      <c r="D45" s="5" t="s">
        <v>5</v>
      </c>
      <c r="E45" s="5" t="s">
        <v>51</v>
      </c>
      <c r="F45" s="6">
        <v>2.3E-2</v>
      </c>
      <c r="G45" s="6">
        <v>2.5999999999999999E-2</v>
      </c>
      <c r="H45" s="6">
        <f>(G45+F45)/2</f>
        <v>2.4500000000000001E-2</v>
      </c>
      <c r="I45" s="6">
        <v>1.7000000000000001E-2</v>
      </c>
      <c r="J45" s="6">
        <v>1.2E-2</v>
      </c>
      <c r="K45" s="6">
        <f t="shared" si="0"/>
        <v>5.000000000000001E-3</v>
      </c>
      <c r="L45" s="6">
        <f t="shared" si="1"/>
        <v>5.3855390560000015E-3</v>
      </c>
      <c r="M45" s="8">
        <f t="shared" si="2"/>
        <v>3.1402560093294465E-2</v>
      </c>
      <c r="N45" s="5">
        <v>1E-3</v>
      </c>
      <c r="O45" s="6">
        <f t="shared" si="3"/>
        <v>2.3855390559999979E-3</v>
      </c>
      <c r="P45" s="8">
        <f t="shared" si="4"/>
        <v>0.44295269817833388</v>
      </c>
      <c r="Q45" s="6">
        <v>0.126</v>
      </c>
      <c r="R45" s="6">
        <v>0.13</v>
      </c>
      <c r="S45" s="6">
        <f t="shared" si="5"/>
        <v>4.0000000000000036E-3</v>
      </c>
    </row>
    <row r="46" spans="1:19" x14ac:dyDescent="0.35">
      <c r="A46" s="5" t="s">
        <v>3</v>
      </c>
      <c r="B46" s="5">
        <v>7</v>
      </c>
      <c r="C46" s="5" t="s">
        <v>45</v>
      </c>
      <c r="D46" s="5" t="s">
        <v>5</v>
      </c>
      <c r="E46" s="5" t="s">
        <v>52</v>
      </c>
      <c r="F46" s="6">
        <v>2.1999999999999999E-2</v>
      </c>
      <c r="G46" s="6">
        <v>2.1999999999999999E-2</v>
      </c>
      <c r="H46" s="6">
        <f>(G46+F46)/2</f>
        <v>2.1999999999999999E-2</v>
      </c>
      <c r="I46" s="6">
        <v>1.2999999999999999E-2</v>
      </c>
      <c r="J46" s="6">
        <v>1.0999999999999999E-2</v>
      </c>
      <c r="K46" s="6">
        <f t="shared" si="0"/>
        <v>2E-3</v>
      </c>
      <c r="L46" s="6">
        <f t="shared" si="1"/>
        <v>2.2948239840000009E-3</v>
      </c>
      <c r="M46" s="8">
        <f t="shared" si="2"/>
        <v>1.4901454441558448E-2</v>
      </c>
      <c r="N46" s="5">
        <v>1E-3</v>
      </c>
      <c r="O46" s="6">
        <f t="shared" si="3"/>
        <v>2.2948239840000001E-3</v>
      </c>
      <c r="P46" s="8">
        <f t="shared" si="4"/>
        <v>0.99999999999999967</v>
      </c>
      <c r="Q46" s="6">
        <v>0.128</v>
      </c>
      <c r="R46" s="6">
        <v>0.129</v>
      </c>
      <c r="S46" s="6">
        <f t="shared" si="5"/>
        <v>1.0000000000000009E-3</v>
      </c>
    </row>
    <row r="47" spans="1:19" x14ac:dyDescent="0.35">
      <c r="A47" s="5" t="s">
        <v>3</v>
      </c>
      <c r="B47" s="5">
        <v>8</v>
      </c>
      <c r="C47" s="5" t="s">
        <v>45</v>
      </c>
      <c r="D47" s="5" t="s">
        <v>5</v>
      </c>
      <c r="E47" s="5" t="s">
        <v>53</v>
      </c>
      <c r="F47" s="6">
        <v>2.5000000000000001E-2</v>
      </c>
      <c r="G47" s="6">
        <v>2.9000000000000001E-2</v>
      </c>
      <c r="H47" s="6">
        <f>(G47+F47)/2</f>
        <v>2.7000000000000003E-2</v>
      </c>
      <c r="I47" s="6">
        <v>1.6899999999999998E-2</v>
      </c>
      <c r="J47" s="6">
        <v>1.0999999999999999E-2</v>
      </c>
      <c r="K47" s="6">
        <f t="shared" si="0"/>
        <v>5.899999999999999E-3</v>
      </c>
      <c r="L47" s="6">
        <f t="shared" si="1"/>
        <v>6.2832711791999986E-3</v>
      </c>
      <c r="M47" s="8">
        <f t="shared" si="2"/>
        <v>3.324482105396824E-2</v>
      </c>
      <c r="N47" s="5">
        <v>1E-3</v>
      </c>
      <c r="O47" s="6">
        <f t="shared" si="3"/>
        <v>1.2832711791999933E-3</v>
      </c>
      <c r="P47" s="8">
        <f t="shared" si="4"/>
        <v>0.20423616021032256</v>
      </c>
      <c r="Q47" s="6">
        <v>0.128</v>
      </c>
      <c r="R47" s="6">
        <v>0.13400000000000001</v>
      </c>
      <c r="S47" s="6">
        <f t="shared" si="5"/>
        <v>6.0000000000000053E-3</v>
      </c>
    </row>
    <row r="48" spans="1:19" x14ac:dyDescent="0.35">
      <c r="A48" s="5" t="s">
        <v>3</v>
      </c>
      <c r="B48" s="5">
        <v>9</v>
      </c>
      <c r="C48" s="5" t="s">
        <v>45</v>
      </c>
      <c r="D48" s="5" t="s">
        <v>5</v>
      </c>
      <c r="E48" s="5" t="s">
        <v>54</v>
      </c>
      <c r="F48" s="5" t="s">
        <v>197</v>
      </c>
      <c r="G48" s="5" t="s">
        <v>197</v>
      </c>
      <c r="H48" s="5" t="s">
        <v>197</v>
      </c>
      <c r="I48" s="5" t="s">
        <v>197</v>
      </c>
      <c r="J48" s="5" t="s">
        <v>197</v>
      </c>
      <c r="K48" s="5" t="s">
        <v>197</v>
      </c>
      <c r="L48" s="5" t="s">
        <v>197</v>
      </c>
      <c r="M48" s="5" t="s">
        <v>197</v>
      </c>
      <c r="N48" s="5" t="s">
        <v>197</v>
      </c>
      <c r="O48" s="5" t="s">
        <v>197</v>
      </c>
      <c r="P48" s="5" t="s">
        <v>197</v>
      </c>
      <c r="Q48" s="5" t="s">
        <v>197</v>
      </c>
      <c r="R48" s="5" t="s">
        <v>197</v>
      </c>
      <c r="S48" s="5" t="s">
        <v>197</v>
      </c>
    </row>
    <row r="49" spans="1:19" x14ac:dyDescent="0.35">
      <c r="A49" s="5" t="s">
        <v>3</v>
      </c>
      <c r="B49" s="5">
        <v>10</v>
      </c>
      <c r="C49" s="5" t="s">
        <v>45</v>
      </c>
      <c r="D49" s="5" t="s">
        <v>5</v>
      </c>
      <c r="E49" s="5" t="s">
        <v>55</v>
      </c>
      <c r="F49" s="5" t="s">
        <v>197</v>
      </c>
      <c r="G49" s="5" t="s">
        <v>197</v>
      </c>
      <c r="H49" s="5" t="s">
        <v>197</v>
      </c>
      <c r="I49" s="5" t="s">
        <v>197</v>
      </c>
      <c r="J49" s="5" t="s">
        <v>197</v>
      </c>
      <c r="K49" s="5" t="s">
        <v>197</v>
      </c>
      <c r="L49" s="5" t="s">
        <v>197</v>
      </c>
      <c r="M49" s="5" t="s">
        <v>197</v>
      </c>
      <c r="N49" s="5" t="s">
        <v>197</v>
      </c>
      <c r="O49" s="5" t="s">
        <v>197</v>
      </c>
      <c r="P49" s="5" t="s">
        <v>197</v>
      </c>
      <c r="Q49" s="5" t="s">
        <v>197</v>
      </c>
      <c r="R49" s="5" t="s">
        <v>197</v>
      </c>
      <c r="S49" s="5" t="s">
        <v>197</v>
      </c>
    </row>
    <row r="50" spans="1:19" x14ac:dyDescent="0.35">
      <c r="A50" s="5" t="s">
        <v>3</v>
      </c>
      <c r="B50" s="5">
        <v>11</v>
      </c>
      <c r="C50" s="5" t="s">
        <v>45</v>
      </c>
      <c r="D50" s="5" t="s">
        <v>5</v>
      </c>
      <c r="E50" s="5" t="s">
        <v>56</v>
      </c>
      <c r="F50" s="6">
        <v>2.4E-2</v>
      </c>
      <c r="G50" s="6">
        <v>2.4E-2</v>
      </c>
      <c r="H50" s="6">
        <f>(G50+F50)/2</f>
        <v>2.4E-2</v>
      </c>
      <c r="I50" s="6">
        <v>1.6E-2</v>
      </c>
      <c r="J50" s="6">
        <v>0.01</v>
      </c>
      <c r="K50" s="6">
        <f t="shared" si="0"/>
        <v>6.0000000000000001E-3</v>
      </c>
      <c r="L50" s="6">
        <f t="shared" si="1"/>
        <v>6.362860288000002E-3</v>
      </c>
      <c r="M50" s="8">
        <f t="shared" si="2"/>
        <v>3.7874168380952387E-2</v>
      </c>
      <c r="N50" s="5">
        <v>1E-3</v>
      </c>
      <c r="O50" s="6">
        <f t="shared" si="3"/>
        <v>3.3628602879999985E-3</v>
      </c>
      <c r="P50" s="8">
        <f t="shared" si="4"/>
        <v>0.52851392860883095</v>
      </c>
      <c r="Q50" s="6">
        <v>0.126</v>
      </c>
      <c r="R50" s="6">
        <v>0.13</v>
      </c>
      <c r="S50" s="6">
        <f t="shared" si="5"/>
        <v>4.0000000000000036E-3</v>
      </c>
    </row>
    <row r="51" spans="1:19" x14ac:dyDescent="0.35">
      <c r="A51" s="5" t="s">
        <v>3</v>
      </c>
      <c r="B51" s="5">
        <v>12</v>
      </c>
      <c r="C51" s="5" t="s">
        <v>45</v>
      </c>
      <c r="D51" s="5" t="s">
        <v>5</v>
      </c>
      <c r="E51" s="5" t="s">
        <v>57</v>
      </c>
      <c r="F51" s="5" t="s">
        <v>197</v>
      </c>
      <c r="G51" s="5" t="s">
        <v>197</v>
      </c>
      <c r="H51" s="5" t="s">
        <v>197</v>
      </c>
      <c r="I51" s="5" t="s">
        <v>197</v>
      </c>
      <c r="J51" s="5" t="s">
        <v>197</v>
      </c>
      <c r="K51" s="5" t="s">
        <v>197</v>
      </c>
      <c r="L51" s="5" t="s">
        <v>197</v>
      </c>
      <c r="M51" s="5" t="s">
        <v>197</v>
      </c>
      <c r="N51" s="5" t="s">
        <v>197</v>
      </c>
      <c r="O51" s="5" t="s">
        <v>197</v>
      </c>
      <c r="P51" s="5" t="s">
        <v>197</v>
      </c>
      <c r="Q51" s="5" t="s">
        <v>197</v>
      </c>
      <c r="R51" s="5" t="s">
        <v>197</v>
      </c>
      <c r="S51" s="5" t="s">
        <v>197</v>
      </c>
    </row>
    <row r="52" spans="1:19" x14ac:dyDescent="0.35">
      <c r="A52" s="5" t="s">
        <v>3</v>
      </c>
      <c r="B52" s="5">
        <v>13</v>
      </c>
      <c r="C52" s="5" t="s">
        <v>45</v>
      </c>
      <c r="D52" s="5" t="s">
        <v>5</v>
      </c>
      <c r="E52" s="5" t="s">
        <v>58</v>
      </c>
      <c r="F52" s="5" t="s">
        <v>197</v>
      </c>
      <c r="G52" s="5" t="s">
        <v>197</v>
      </c>
      <c r="H52" s="5" t="s">
        <v>197</v>
      </c>
      <c r="I52" s="5" t="s">
        <v>197</v>
      </c>
      <c r="J52" s="5" t="s">
        <v>197</v>
      </c>
      <c r="K52" s="5" t="s">
        <v>197</v>
      </c>
      <c r="L52" s="5" t="s">
        <v>197</v>
      </c>
      <c r="M52" s="5" t="s">
        <v>197</v>
      </c>
      <c r="N52" s="5" t="s">
        <v>197</v>
      </c>
      <c r="O52" s="5" t="s">
        <v>197</v>
      </c>
      <c r="P52" s="5" t="s">
        <v>197</v>
      </c>
      <c r="Q52" s="5" t="s">
        <v>197</v>
      </c>
      <c r="R52" s="5" t="s">
        <v>197</v>
      </c>
      <c r="S52" s="5" t="s">
        <v>197</v>
      </c>
    </row>
    <row r="53" spans="1:19" x14ac:dyDescent="0.35">
      <c r="A53" s="5" t="s">
        <v>3</v>
      </c>
      <c r="B53" s="5">
        <v>14</v>
      </c>
      <c r="C53" s="5" t="s">
        <v>45</v>
      </c>
      <c r="D53" s="5" t="s">
        <v>5</v>
      </c>
      <c r="E53" s="5" t="s">
        <v>59</v>
      </c>
      <c r="F53" s="6">
        <v>2.1999999999999999E-2</v>
      </c>
      <c r="G53" s="6">
        <v>2.1000000000000001E-2</v>
      </c>
      <c r="H53" s="6">
        <f>(G53+F53)/2</f>
        <v>2.1499999999999998E-2</v>
      </c>
      <c r="I53" s="6">
        <v>1.7000000000000001E-2</v>
      </c>
      <c r="J53" s="6">
        <v>1.2999999999999999E-2</v>
      </c>
      <c r="K53" s="6">
        <f t="shared" si="0"/>
        <v>4.0000000000000018E-3</v>
      </c>
      <c r="L53" s="6">
        <f t="shared" si="1"/>
        <v>4.3855390560000023E-3</v>
      </c>
      <c r="M53" s="8">
        <f t="shared" si="2"/>
        <v>2.9139794392026595E-2</v>
      </c>
      <c r="N53" s="5">
        <v>1E-3</v>
      </c>
      <c r="O53" s="6">
        <f t="shared" si="3"/>
        <v>1.3855390559999988E-3</v>
      </c>
      <c r="P53" s="8">
        <f t="shared" si="4"/>
        <v>0.31593358041228625</v>
      </c>
      <c r="Q53" s="6">
        <v>0.126</v>
      </c>
      <c r="R53" s="6">
        <v>0.13</v>
      </c>
      <c r="S53" s="6">
        <f t="shared" si="5"/>
        <v>4.0000000000000036E-3</v>
      </c>
    </row>
    <row r="54" spans="1:19" x14ac:dyDescent="0.35">
      <c r="A54" s="5" t="s">
        <v>3</v>
      </c>
      <c r="B54" s="5">
        <v>15</v>
      </c>
      <c r="C54" s="5" t="s">
        <v>45</v>
      </c>
      <c r="D54" s="5" t="s">
        <v>5</v>
      </c>
      <c r="E54" s="5" t="s">
        <v>60</v>
      </c>
      <c r="F54" s="5" t="s">
        <v>197</v>
      </c>
      <c r="G54" s="5" t="s">
        <v>197</v>
      </c>
      <c r="H54" s="5" t="s">
        <v>197</v>
      </c>
      <c r="I54" s="5" t="s">
        <v>197</v>
      </c>
      <c r="J54" s="5" t="s">
        <v>197</v>
      </c>
      <c r="K54" s="5" t="s">
        <v>197</v>
      </c>
      <c r="L54" s="5" t="s">
        <v>197</v>
      </c>
      <c r="M54" s="5" t="s">
        <v>197</v>
      </c>
      <c r="N54" s="5" t="s">
        <v>197</v>
      </c>
      <c r="O54" s="5" t="s">
        <v>197</v>
      </c>
      <c r="P54" s="5" t="s">
        <v>197</v>
      </c>
      <c r="Q54" s="5" t="s">
        <v>197</v>
      </c>
      <c r="R54" s="5" t="s">
        <v>197</v>
      </c>
      <c r="S54" s="5" t="s">
        <v>197</v>
      </c>
    </row>
    <row r="55" spans="1:19" x14ac:dyDescent="0.35">
      <c r="A55" s="5" t="s">
        <v>3</v>
      </c>
      <c r="B55" s="5">
        <v>16</v>
      </c>
      <c r="C55" s="5" t="s">
        <v>45</v>
      </c>
      <c r="D55" s="5" t="s">
        <v>5</v>
      </c>
      <c r="E55" s="5" t="s">
        <v>61</v>
      </c>
      <c r="F55" s="5" t="s">
        <v>197</v>
      </c>
      <c r="G55" s="5" t="s">
        <v>197</v>
      </c>
      <c r="H55" s="5" t="s">
        <v>197</v>
      </c>
      <c r="I55" s="5" t="s">
        <v>197</v>
      </c>
      <c r="J55" s="5" t="s">
        <v>197</v>
      </c>
      <c r="K55" s="5" t="s">
        <v>197</v>
      </c>
      <c r="L55" s="5" t="s">
        <v>197</v>
      </c>
      <c r="M55" s="5" t="s">
        <v>197</v>
      </c>
      <c r="N55" s="5" t="s">
        <v>197</v>
      </c>
      <c r="O55" s="5" t="s">
        <v>197</v>
      </c>
      <c r="P55" s="5" t="s">
        <v>197</v>
      </c>
      <c r="Q55" s="5" t="s">
        <v>197</v>
      </c>
      <c r="R55" s="5" t="s">
        <v>197</v>
      </c>
      <c r="S55" s="5" t="s">
        <v>197</v>
      </c>
    </row>
    <row r="56" spans="1:19" x14ac:dyDescent="0.35">
      <c r="A56" s="5" t="s">
        <v>3</v>
      </c>
      <c r="B56" s="5">
        <v>17</v>
      </c>
      <c r="C56" s="5" t="s">
        <v>45</v>
      </c>
      <c r="D56" s="5" t="s">
        <v>5</v>
      </c>
      <c r="E56" s="5" t="s">
        <v>62</v>
      </c>
      <c r="F56" s="6">
        <v>2.1000000000000001E-2</v>
      </c>
      <c r="G56" s="6">
        <v>2.1999999999999999E-2</v>
      </c>
      <c r="H56" s="6">
        <f>(G56+F56)/2</f>
        <v>2.1499999999999998E-2</v>
      </c>
      <c r="I56" s="6">
        <v>1.9E-2</v>
      </c>
      <c r="J56" s="6">
        <v>1.2999999999999999E-2</v>
      </c>
      <c r="K56" s="6">
        <f t="shared" si="0"/>
        <v>6.0000000000000001E-3</v>
      </c>
      <c r="L56" s="6">
        <f t="shared" si="1"/>
        <v>6.4308965920000013E-3</v>
      </c>
      <c r="M56" s="8">
        <f t="shared" si="2"/>
        <v>4.2730209913621274E-2</v>
      </c>
      <c r="N56" s="5">
        <v>1E-3</v>
      </c>
      <c r="O56" s="6">
        <f t="shared" si="3"/>
        <v>4.4308965919999986E-3</v>
      </c>
      <c r="P56" s="8">
        <f t="shared" si="4"/>
        <v>0.6890013746313397</v>
      </c>
      <c r="Q56" s="6">
        <v>0.127</v>
      </c>
      <c r="R56" s="6">
        <v>0.13</v>
      </c>
      <c r="S56" s="6">
        <f t="shared" si="5"/>
        <v>3.0000000000000027E-3</v>
      </c>
    </row>
    <row r="57" spans="1:19" x14ac:dyDescent="0.35">
      <c r="A57" s="5" t="s">
        <v>3</v>
      </c>
      <c r="B57" s="5">
        <v>18</v>
      </c>
      <c r="C57" s="5" t="s">
        <v>45</v>
      </c>
      <c r="D57" s="5" t="s">
        <v>5</v>
      </c>
      <c r="E57" s="5" t="s">
        <v>63</v>
      </c>
      <c r="F57" s="5" t="s">
        <v>197</v>
      </c>
      <c r="G57" s="5" t="s">
        <v>197</v>
      </c>
      <c r="H57" s="5" t="s">
        <v>197</v>
      </c>
      <c r="I57" s="5" t="s">
        <v>197</v>
      </c>
      <c r="J57" s="5" t="s">
        <v>197</v>
      </c>
      <c r="K57" s="5" t="s">
        <v>197</v>
      </c>
      <c r="L57" s="5" t="s">
        <v>197</v>
      </c>
      <c r="M57" s="5" t="s">
        <v>197</v>
      </c>
      <c r="N57" s="5" t="s">
        <v>197</v>
      </c>
      <c r="O57" s="5" t="s">
        <v>197</v>
      </c>
      <c r="P57" s="5" t="s">
        <v>197</v>
      </c>
      <c r="Q57" s="5" t="s">
        <v>197</v>
      </c>
      <c r="R57" s="5" t="s">
        <v>197</v>
      </c>
      <c r="S57" s="5" t="s">
        <v>197</v>
      </c>
    </row>
    <row r="58" spans="1:19" x14ac:dyDescent="0.35">
      <c r="A58" s="5" t="s">
        <v>3</v>
      </c>
      <c r="B58" s="5">
        <v>19</v>
      </c>
      <c r="C58" s="5" t="s">
        <v>45</v>
      </c>
      <c r="D58" s="5" t="s">
        <v>5</v>
      </c>
      <c r="E58" s="5" t="s">
        <v>64</v>
      </c>
      <c r="F58" s="6">
        <v>1.7999999999999999E-2</v>
      </c>
      <c r="G58" s="6">
        <v>1.9E-2</v>
      </c>
      <c r="H58" s="6">
        <f>(G58+F58)/2</f>
        <v>1.8499999999999999E-2</v>
      </c>
      <c r="I58" s="6">
        <v>1.6E-2</v>
      </c>
      <c r="J58" s="6">
        <v>1.2E-2</v>
      </c>
      <c r="K58" s="6">
        <f t="shared" si="0"/>
        <v>4.0000000000000001E-3</v>
      </c>
      <c r="L58" s="6">
        <f t="shared" si="1"/>
        <v>4.362860288000002E-3</v>
      </c>
      <c r="M58" s="8">
        <f t="shared" si="2"/>
        <v>3.369004083397685E-2</v>
      </c>
      <c r="N58" s="5">
        <v>1E-3</v>
      </c>
      <c r="O58" s="6">
        <f t="shared" si="3"/>
        <v>2.3628602879999993E-3</v>
      </c>
      <c r="P58" s="8">
        <f t="shared" si="4"/>
        <v>0.54158513727772117</v>
      </c>
      <c r="Q58" s="6">
        <v>0.126</v>
      </c>
      <c r="R58" s="6">
        <v>0.129</v>
      </c>
      <c r="S58" s="6">
        <f t="shared" si="5"/>
        <v>3.0000000000000027E-3</v>
      </c>
    </row>
    <row r="59" spans="1:19" x14ac:dyDescent="0.35">
      <c r="A59" s="5" t="s">
        <v>3</v>
      </c>
      <c r="B59" s="5">
        <v>20</v>
      </c>
      <c r="C59" s="5" t="s">
        <v>45</v>
      </c>
      <c r="D59" s="5" t="s">
        <v>5</v>
      </c>
      <c r="E59" s="5" t="s">
        <v>65</v>
      </c>
      <c r="F59" s="5" t="s">
        <v>197</v>
      </c>
      <c r="G59" s="5" t="s">
        <v>197</v>
      </c>
      <c r="H59" s="5" t="s">
        <v>197</v>
      </c>
      <c r="I59" s="5" t="s">
        <v>197</v>
      </c>
      <c r="J59" s="5" t="s">
        <v>197</v>
      </c>
      <c r="K59" s="5" t="s">
        <v>197</v>
      </c>
      <c r="L59" s="5" t="s">
        <v>197</v>
      </c>
      <c r="M59" s="5" t="s">
        <v>197</v>
      </c>
      <c r="N59" s="5" t="s">
        <v>197</v>
      </c>
      <c r="O59" s="5" t="s">
        <v>197</v>
      </c>
      <c r="P59" s="5" t="s">
        <v>197</v>
      </c>
      <c r="Q59" s="5" t="s">
        <v>197</v>
      </c>
      <c r="R59" s="5" t="s">
        <v>197</v>
      </c>
      <c r="S59" s="5" t="s">
        <v>197</v>
      </c>
    </row>
    <row r="60" spans="1:19" x14ac:dyDescent="0.35">
      <c r="A60" s="5" t="s">
        <v>3</v>
      </c>
      <c r="B60" s="5">
        <v>1</v>
      </c>
      <c r="C60" s="5" t="s">
        <v>4</v>
      </c>
      <c r="D60" s="5" t="s">
        <v>4</v>
      </c>
      <c r="E60" s="5" t="s">
        <v>66</v>
      </c>
      <c r="F60" s="6">
        <v>2.1999999999999999E-2</v>
      </c>
      <c r="G60" s="6">
        <v>0.02</v>
      </c>
      <c r="H60" s="6">
        <f>(G60+F60)/2</f>
        <v>2.0999999999999998E-2</v>
      </c>
      <c r="I60" s="6">
        <v>1.6E-2</v>
      </c>
      <c r="J60" s="6">
        <v>7.0000000000000001E-3</v>
      </c>
      <c r="K60" s="6">
        <f t="shared" si="0"/>
        <v>9.0000000000000011E-3</v>
      </c>
      <c r="L60" s="6">
        <f t="shared" si="1"/>
        <v>9.3628602880000029E-3</v>
      </c>
      <c r="M60" s="8">
        <f t="shared" si="2"/>
        <v>6.3692927129251731E-2</v>
      </c>
      <c r="N60" s="5">
        <v>1E-3</v>
      </c>
      <c r="O60" s="6">
        <f t="shared" si="3"/>
        <v>4.3628602879999976E-3</v>
      </c>
      <c r="P60" s="8">
        <f t="shared" si="4"/>
        <v>0.46597515650123478</v>
      </c>
      <c r="Q60" s="6">
        <v>0.125</v>
      </c>
      <c r="R60" s="6">
        <v>0.13100000000000001</v>
      </c>
      <c r="S60" s="6">
        <f t="shared" si="5"/>
        <v>6.0000000000000053E-3</v>
      </c>
    </row>
    <row r="61" spans="1:19" x14ac:dyDescent="0.35">
      <c r="A61" s="5" t="s">
        <v>3</v>
      </c>
      <c r="B61" s="5">
        <v>2</v>
      </c>
      <c r="C61" s="5" t="s">
        <v>4</v>
      </c>
      <c r="D61" s="5" t="s">
        <v>4</v>
      </c>
      <c r="E61" s="5" t="s">
        <v>67</v>
      </c>
      <c r="F61" s="5" t="s">
        <v>197</v>
      </c>
      <c r="G61" s="5" t="s">
        <v>197</v>
      </c>
      <c r="H61" s="5" t="s">
        <v>197</v>
      </c>
      <c r="I61" s="5" t="s">
        <v>197</v>
      </c>
      <c r="J61" s="5" t="s">
        <v>197</v>
      </c>
      <c r="K61" s="5" t="s">
        <v>197</v>
      </c>
      <c r="L61" s="5" t="s">
        <v>197</v>
      </c>
      <c r="M61" s="5" t="s">
        <v>197</v>
      </c>
      <c r="N61" s="5" t="s">
        <v>197</v>
      </c>
      <c r="O61" s="5" t="s">
        <v>197</v>
      </c>
      <c r="P61" s="5" t="s">
        <v>197</v>
      </c>
      <c r="Q61" s="5" t="s">
        <v>197</v>
      </c>
      <c r="R61" s="5" t="s">
        <v>197</v>
      </c>
      <c r="S61" s="5" t="s">
        <v>197</v>
      </c>
    </row>
    <row r="62" spans="1:19" x14ac:dyDescent="0.35">
      <c r="A62" s="5" t="s">
        <v>3</v>
      </c>
      <c r="B62" s="5">
        <v>3</v>
      </c>
      <c r="C62" s="5" t="s">
        <v>4</v>
      </c>
      <c r="D62" s="5" t="s">
        <v>4</v>
      </c>
      <c r="E62" s="5" t="s">
        <v>68</v>
      </c>
      <c r="F62" s="5" t="s">
        <v>197</v>
      </c>
      <c r="G62" s="5" t="s">
        <v>197</v>
      </c>
      <c r="H62" s="5" t="s">
        <v>197</v>
      </c>
      <c r="I62" s="5" t="s">
        <v>197</v>
      </c>
      <c r="J62" s="5" t="s">
        <v>197</v>
      </c>
      <c r="K62" s="5" t="s">
        <v>197</v>
      </c>
      <c r="L62" s="5" t="s">
        <v>197</v>
      </c>
      <c r="M62" s="5" t="s">
        <v>197</v>
      </c>
      <c r="N62" s="5" t="s">
        <v>197</v>
      </c>
      <c r="O62" s="5" t="s">
        <v>197</v>
      </c>
      <c r="P62" s="5" t="s">
        <v>197</v>
      </c>
      <c r="Q62" s="5" t="s">
        <v>197</v>
      </c>
      <c r="R62" s="5" t="s">
        <v>197</v>
      </c>
      <c r="S62" s="5" t="s">
        <v>197</v>
      </c>
    </row>
    <row r="63" spans="1:19" x14ac:dyDescent="0.35">
      <c r="A63" s="5" t="s">
        <v>3</v>
      </c>
      <c r="B63" s="5">
        <v>4</v>
      </c>
      <c r="C63" s="5" t="s">
        <v>4</v>
      </c>
      <c r="D63" s="5" t="s">
        <v>4</v>
      </c>
      <c r="E63" s="5" t="s">
        <v>69</v>
      </c>
      <c r="F63" s="6">
        <v>1.7999999999999999E-2</v>
      </c>
      <c r="G63" s="6">
        <v>1.7999999999999999E-2</v>
      </c>
      <c r="H63" s="6">
        <f>(G63+F63)/2</f>
        <v>1.7999999999999999E-2</v>
      </c>
      <c r="I63" s="6">
        <v>1.9E-2</v>
      </c>
      <c r="J63" s="6">
        <v>1.7000000000000001E-2</v>
      </c>
      <c r="K63" s="6">
        <f t="shared" si="0"/>
        <v>1.9999999999999983E-3</v>
      </c>
      <c r="L63" s="6">
        <f t="shared" si="1"/>
        <v>2.4308965919999995E-3</v>
      </c>
      <c r="M63" s="8">
        <f t="shared" si="2"/>
        <v>1.9292830095238092E-2</v>
      </c>
      <c r="N63" s="5">
        <v>1E-3</v>
      </c>
      <c r="O63" s="6">
        <f t="shared" si="3"/>
        <v>3.4308965919999995E-3</v>
      </c>
      <c r="P63" s="8">
        <f t="shared" si="4"/>
        <v>1.4113708511052947</v>
      </c>
      <c r="Q63" s="6">
        <v>0.126</v>
      </c>
      <c r="R63" s="6">
        <v>0.126</v>
      </c>
      <c r="S63" s="6">
        <f t="shared" si="5"/>
        <v>0</v>
      </c>
    </row>
    <row r="64" spans="1:19" x14ac:dyDescent="0.35">
      <c r="A64" s="5" t="s">
        <v>3</v>
      </c>
      <c r="B64" s="5">
        <v>5</v>
      </c>
      <c r="C64" s="5" t="s">
        <v>4</v>
      </c>
      <c r="D64" s="5" t="s">
        <v>4</v>
      </c>
      <c r="E64" s="5" t="s">
        <v>70</v>
      </c>
      <c r="F64" s="6">
        <v>1.6E-2</v>
      </c>
      <c r="G64" s="6">
        <v>1.6E-2</v>
      </c>
      <c r="H64" s="6">
        <f>(G64+F64)/2</f>
        <v>1.6E-2</v>
      </c>
      <c r="I64" s="6">
        <v>1.4999999999999999E-2</v>
      </c>
      <c r="J64" s="6">
        <v>0.01</v>
      </c>
      <c r="K64" s="6">
        <f t="shared" si="0"/>
        <v>4.9999999999999992E-3</v>
      </c>
      <c r="L64" s="6">
        <f t="shared" si="1"/>
        <v>5.3401815199999991E-3</v>
      </c>
      <c r="M64" s="8">
        <f t="shared" si="2"/>
        <v>4.7680192142857132E-2</v>
      </c>
      <c r="N64" s="5">
        <v>1E-3</v>
      </c>
      <c r="O64" s="6">
        <f t="shared" si="3"/>
        <v>2.3401815199999955E-3</v>
      </c>
      <c r="P64" s="8">
        <f t="shared" si="4"/>
        <v>0.43822134345725311</v>
      </c>
      <c r="Q64" s="6">
        <v>0.126</v>
      </c>
      <c r="R64" s="6">
        <v>0.13</v>
      </c>
      <c r="S64" s="6">
        <f t="shared" si="5"/>
        <v>4.0000000000000036E-3</v>
      </c>
    </row>
    <row r="65" spans="1:19" x14ac:dyDescent="0.35">
      <c r="A65" s="5" t="s">
        <v>3</v>
      </c>
      <c r="B65" s="5">
        <v>6</v>
      </c>
      <c r="C65" s="5" t="s">
        <v>4</v>
      </c>
      <c r="D65" s="5" t="s">
        <v>4</v>
      </c>
      <c r="E65" s="5" t="s">
        <v>71</v>
      </c>
      <c r="F65" s="6">
        <v>1.7999999999999999E-2</v>
      </c>
      <c r="G65" s="6">
        <v>0.02</v>
      </c>
      <c r="H65" s="6">
        <f>(G65+F65)/2</f>
        <v>1.9E-2</v>
      </c>
      <c r="I65" s="6">
        <v>1.6E-2</v>
      </c>
      <c r="J65" s="6">
        <v>0.01</v>
      </c>
      <c r="K65" s="6">
        <f t="shared" ref="K65:K128" si="8">I65-J65</f>
        <v>6.0000000000000001E-3</v>
      </c>
      <c r="L65" s="6">
        <f t="shared" ref="L65:L128" si="9">I65*1.022678768-J65</f>
        <v>6.362860288000002E-3</v>
      </c>
      <c r="M65" s="8">
        <f t="shared" ref="M65:M128" si="10">L65/(H65*7)</f>
        <v>4.7841054796992494E-2</v>
      </c>
      <c r="N65" s="5">
        <v>1E-3</v>
      </c>
      <c r="O65" s="6">
        <f t="shared" ref="O65:O128" si="11">L65-(R65-Q65-N65)</f>
        <v>3.3628602879999985E-3</v>
      </c>
      <c r="P65" s="8">
        <f t="shared" ref="P65:P128" si="12">O65/L65</f>
        <v>0.52851392860883095</v>
      </c>
      <c r="Q65" s="6">
        <v>0.127</v>
      </c>
      <c r="R65" s="6">
        <v>0.13100000000000001</v>
      </c>
      <c r="S65" s="6">
        <f t="shared" si="5"/>
        <v>4.0000000000000036E-3</v>
      </c>
    </row>
    <row r="66" spans="1:19" x14ac:dyDescent="0.35">
      <c r="A66" s="5" t="s">
        <v>3</v>
      </c>
      <c r="B66" s="5">
        <v>7</v>
      </c>
      <c r="C66" s="5" t="s">
        <v>4</v>
      </c>
      <c r="D66" s="5" t="s">
        <v>4</v>
      </c>
      <c r="E66" s="5" t="s">
        <v>72</v>
      </c>
      <c r="F66" s="5" t="s">
        <v>197</v>
      </c>
      <c r="G66" s="5" t="s">
        <v>197</v>
      </c>
      <c r="H66" s="5" t="s">
        <v>197</v>
      </c>
      <c r="I66" s="5" t="s">
        <v>197</v>
      </c>
      <c r="J66" s="5" t="s">
        <v>197</v>
      </c>
      <c r="K66" s="5" t="s">
        <v>197</v>
      </c>
      <c r="L66" s="5" t="s">
        <v>197</v>
      </c>
      <c r="M66" s="5" t="s">
        <v>197</v>
      </c>
      <c r="N66" s="5" t="s">
        <v>197</v>
      </c>
      <c r="O66" s="5" t="s">
        <v>197</v>
      </c>
      <c r="P66" s="5" t="s">
        <v>197</v>
      </c>
      <c r="Q66" s="5" t="s">
        <v>197</v>
      </c>
      <c r="R66" s="5" t="s">
        <v>197</v>
      </c>
      <c r="S66" s="5" t="s">
        <v>197</v>
      </c>
    </row>
    <row r="67" spans="1:19" x14ac:dyDescent="0.35">
      <c r="A67" s="5" t="s">
        <v>3</v>
      </c>
      <c r="B67" s="5">
        <v>8</v>
      </c>
      <c r="C67" s="5" t="s">
        <v>4</v>
      </c>
      <c r="D67" s="5" t="s">
        <v>4</v>
      </c>
      <c r="E67" s="5" t="s">
        <v>73</v>
      </c>
      <c r="F67" s="6">
        <v>1.7000000000000001E-2</v>
      </c>
      <c r="G67" s="6">
        <v>1.7000000000000001E-2</v>
      </c>
      <c r="H67" s="6">
        <f t="shared" ref="H67:H76" si="13">(G67+F67)/2</f>
        <v>1.7000000000000001E-2</v>
      </c>
      <c r="I67" s="6">
        <v>1.7000000000000001E-2</v>
      </c>
      <c r="J67" s="6">
        <v>1.4999999999999999E-2</v>
      </c>
      <c r="K67" s="6">
        <f t="shared" si="8"/>
        <v>2.0000000000000018E-3</v>
      </c>
      <c r="L67" s="6">
        <f t="shared" si="9"/>
        <v>2.3855390560000023E-3</v>
      </c>
      <c r="M67" s="8">
        <f t="shared" si="10"/>
        <v>2.0046546689075649E-2</v>
      </c>
      <c r="N67" s="5">
        <v>1E-3</v>
      </c>
      <c r="O67" s="6">
        <f t="shared" si="11"/>
        <v>2.3855390560000014E-3</v>
      </c>
      <c r="P67" s="8">
        <f t="shared" si="12"/>
        <v>0.99999999999999967</v>
      </c>
      <c r="Q67" s="6">
        <v>0.126</v>
      </c>
      <c r="R67" s="6">
        <v>0.127</v>
      </c>
      <c r="S67" s="6">
        <f t="shared" ref="S67:S130" si="14">R67-Q67</f>
        <v>1.0000000000000009E-3</v>
      </c>
    </row>
    <row r="68" spans="1:19" x14ac:dyDescent="0.35">
      <c r="A68" s="5" t="s">
        <v>3</v>
      </c>
      <c r="B68" s="5">
        <v>9</v>
      </c>
      <c r="C68" s="5" t="s">
        <v>4</v>
      </c>
      <c r="D68" s="5" t="s">
        <v>4</v>
      </c>
      <c r="E68" s="5" t="s">
        <v>74</v>
      </c>
      <c r="F68" s="6">
        <v>1.7000000000000001E-2</v>
      </c>
      <c r="G68" s="6">
        <v>1.4E-2</v>
      </c>
      <c r="H68" s="6">
        <f t="shared" si="13"/>
        <v>1.55E-2</v>
      </c>
      <c r="I68" s="6">
        <v>1.7000000000000001E-2</v>
      </c>
      <c r="J68" s="6">
        <v>1.4999999999999999E-2</v>
      </c>
      <c r="K68" s="6">
        <f t="shared" si="8"/>
        <v>2.0000000000000018E-3</v>
      </c>
      <c r="L68" s="6">
        <f t="shared" si="9"/>
        <v>2.3855390560000023E-3</v>
      </c>
      <c r="M68" s="8">
        <f t="shared" si="10"/>
        <v>2.1986535078341037E-2</v>
      </c>
      <c r="N68" s="5">
        <v>1E-3</v>
      </c>
      <c r="O68" s="6">
        <f t="shared" si="11"/>
        <v>2.3855390560000014E-3</v>
      </c>
      <c r="P68" s="8">
        <f t="shared" si="12"/>
        <v>0.99999999999999967</v>
      </c>
      <c r="Q68" s="6">
        <v>0.127</v>
      </c>
      <c r="R68" s="6">
        <v>0.128</v>
      </c>
      <c r="S68" s="6">
        <f t="shared" si="14"/>
        <v>1.0000000000000009E-3</v>
      </c>
    </row>
    <row r="69" spans="1:19" x14ac:dyDescent="0.35">
      <c r="A69" s="5" t="s">
        <v>3</v>
      </c>
      <c r="B69" s="5">
        <v>10</v>
      </c>
      <c r="C69" s="5" t="s">
        <v>4</v>
      </c>
      <c r="D69" s="5" t="s">
        <v>4</v>
      </c>
      <c r="E69" s="5" t="s">
        <v>75</v>
      </c>
      <c r="F69" s="6">
        <v>2.9000000000000001E-2</v>
      </c>
      <c r="G69" s="6">
        <v>2.3E-2</v>
      </c>
      <c r="H69" s="6">
        <f t="shared" si="13"/>
        <v>2.6000000000000002E-2</v>
      </c>
      <c r="I69" s="6">
        <v>1.6E-2</v>
      </c>
      <c r="J69" s="6">
        <v>5.0000000000000001E-3</v>
      </c>
      <c r="K69" s="6">
        <f t="shared" si="8"/>
        <v>1.0999999999999999E-2</v>
      </c>
      <c r="L69" s="6">
        <f t="shared" si="9"/>
        <v>1.1362860288000001E-2</v>
      </c>
      <c r="M69" s="8">
        <f t="shared" si="10"/>
        <v>6.2433298285714284E-2</v>
      </c>
      <c r="N69" s="5">
        <v>1E-3</v>
      </c>
      <c r="O69" s="6">
        <f t="shared" si="11"/>
        <v>3.3628602879999941E-3</v>
      </c>
      <c r="P69" s="8">
        <f t="shared" si="12"/>
        <v>0.29595191727838249</v>
      </c>
      <c r="Q69" s="6">
        <v>0.125</v>
      </c>
      <c r="R69" s="6">
        <v>0.13400000000000001</v>
      </c>
      <c r="S69" s="6">
        <f t="shared" si="14"/>
        <v>9.000000000000008E-3</v>
      </c>
    </row>
    <row r="70" spans="1:19" x14ac:dyDescent="0.35">
      <c r="A70" s="5" t="s">
        <v>3</v>
      </c>
      <c r="B70" s="5">
        <v>11</v>
      </c>
      <c r="C70" s="5" t="s">
        <v>4</v>
      </c>
      <c r="D70" s="5" t="s">
        <v>4</v>
      </c>
      <c r="E70" s="5" t="s">
        <v>76</v>
      </c>
      <c r="F70" s="6">
        <v>0.02</v>
      </c>
      <c r="G70" s="6">
        <v>1.9E-2</v>
      </c>
      <c r="H70" s="6">
        <f t="shared" si="13"/>
        <v>1.95E-2</v>
      </c>
      <c r="I70" s="6">
        <v>1.7999999999999999E-2</v>
      </c>
      <c r="J70" s="6">
        <v>1.0999999999999999E-2</v>
      </c>
      <c r="K70" s="6">
        <f t="shared" si="8"/>
        <v>6.9999999999999993E-3</v>
      </c>
      <c r="L70" s="6">
        <f t="shared" si="9"/>
        <v>7.4082178239999984E-3</v>
      </c>
      <c r="M70" s="8">
        <f t="shared" si="10"/>
        <v>5.4272658051282036E-2</v>
      </c>
      <c r="N70" s="5">
        <v>1E-3</v>
      </c>
      <c r="O70" s="6">
        <f t="shared" si="11"/>
        <v>4.4082178239999948E-3</v>
      </c>
      <c r="P70" s="8">
        <f t="shared" si="12"/>
        <v>0.59504430467999103</v>
      </c>
      <c r="Q70" s="6">
        <v>0.126</v>
      </c>
      <c r="R70" s="6">
        <v>0.13</v>
      </c>
      <c r="S70" s="6">
        <f t="shared" si="14"/>
        <v>4.0000000000000036E-3</v>
      </c>
    </row>
    <row r="71" spans="1:19" x14ac:dyDescent="0.35">
      <c r="A71" s="5" t="s">
        <v>3</v>
      </c>
      <c r="B71" s="5">
        <v>12</v>
      </c>
      <c r="C71" s="5" t="s">
        <v>4</v>
      </c>
      <c r="D71" s="5" t="s">
        <v>4</v>
      </c>
      <c r="E71" s="5" t="s">
        <v>77</v>
      </c>
      <c r="F71" s="6">
        <v>2.7E-2</v>
      </c>
      <c r="G71" s="6">
        <v>2.5999999999999999E-2</v>
      </c>
      <c r="H71" s="6">
        <f t="shared" si="13"/>
        <v>2.6499999999999999E-2</v>
      </c>
      <c r="I71" s="6">
        <v>1.7000000000000001E-2</v>
      </c>
      <c r="J71" s="6">
        <v>1.2999999999999999E-2</v>
      </c>
      <c r="K71" s="6">
        <f t="shared" si="8"/>
        <v>4.0000000000000018E-3</v>
      </c>
      <c r="L71" s="6">
        <f t="shared" si="9"/>
        <v>4.3855390560000023E-3</v>
      </c>
      <c r="M71" s="8">
        <f t="shared" si="10"/>
        <v>2.3641719978436671E-2</v>
      </c>
      <c r="N71" s="5">
        <v>1E-3</v>
      </c>
      <c r="O71" s="6">
        <f t="shared" si="11"/>
        <v>2.3855390559999997E-3</v>
      </c>
      <c r="P71" s="8">
        <f t="shared" si="12"/>
        <v>0.5439557202748575</v>
      </c>
      <c r="Q71" s="6">
        <v>0.127</v>
      </c>
      <c r="R71" s="6">
        <v>0.13</v>
      </c>
      <c r="S71" s="6">
        <f t="shared" si="14"/>
        <v>3.0000000000000027E-3</v>
      </c>
    </row>
    <row r="72" spans="1:19" x14ac:dyDescent="0.35">
      <c r="A72" s="5" t="s">
        <v>3</v>
      </c>
      <c r="B72" s="5">
        <v>13</v>
      </c>
      <c r="C72" s="5" t="s">
        <v>4</v>
      </c>
      <c r="D72" s="5" t="s">
        <v>4</v>
      </c>
      <c r="E72" s="5" t="s">
        <v>78</v>
      </c>
      <c r="F72" s="6">
        <v>2.5000000000000001E-2</v>
      </c>
      <c r="G72" s="6">
        <v>2.8000000000000001E-2</v>
      </c>
      <c r="H72" s="6">
        <f t="shared" si="13"/>
        <v>2.6500000000000003E-2</v>
      </c>
      <c r="I72" s="6">
        <v>1.7000000000000001E-2</v>
      </c>
      <c r="J72" s="6">
        <v>1.2999999999999999E-2</v>
      </c>
      <c r="K72" s="6">
        <f t="shared" si="8"/>
        <v>4.0000000000000018E-3</v>
      </c>
      <c r="L72" s="6">
        <f t="shared" si="9"/>
        <v>4.3855390560000023E-3</v>
      </c>
      <c r="M72" s="8">
        <f t="shared" si="10"/>
        <v>2.3641719978436667E-2</v>
      </c>
      <c r="N72" s="5">
        <v>1E-3</v>
      </c>
      <c r="O72" s="6">
        <f t="shared" si="11"/>
        <v>3.3855390560000006E-3</v>
      </c>
      <c r="P72" s="8">
        <f t="shared" si="12"/>
        <v>0.77197786013742864</v>
      </c>
      <c r="Q72" s="6">
        <v>0.126</v>
      </c>
      <c r="R72" s="6">
        <v>0.128</v>
      </c>
      <c r="S72" s="6">
        <f t="shared" si="14"/>
        <v>2.0000000000000018E-3</v>
      </c>
    </row>
    <row r="73" spans="1:19" x14ac:dyDescent="0.35">
      <c r="A73" s="5" t="s">
        <v>3</v>
      </c>
      <c r="B73" s="5">
        <v>14</v>
      </c>
      <c r="C73" s="5" t="s">
        <v>4</v>
      </c>
      <c r="D73" s="5" t="s">
        <v>4</v>
      </c>
      <c r="E73" s="5" t="s">
        <v>79</v>
      </c>
      <c r="F73" s="6">
        <v>2.1999999999999999E-2</v>
      </c>
      <c r="G73" s="6">
        <v>2.1999999999999999E-2</v>
      </c>
      <c r="H73" s="6">
        <f t="shared" si="13"/>
        <v>2.1999999999999999E-2</v>
      </c>
      <c r="I73" s="6">
        <v>1.7000000000000001E-2</v>
      </c>
      <c r="J73" s="6">
        <v>1.2E-2</v>
      </c>
      <c r="K73" s="6">
        <f t="shared" si="8"/>
        <v>5.000000000000001E-3</v>
      </c>
      <c r="L73" s="6">
        <f t="shared" si="9"/>
        <v>5.3855390560000015E-3</v>
      </c>
      <c r="M73" s="8">
        <f t="shared" si="10"/>
        <v>3.4971032831168841E-2</v>
      </c>
      <c r="N73" s="5">
        <v>1E-3</v>
      </c>
      <c r="O73" s="6">
        <f t="shared" si="11"/>
        <v>5.3855390560000006E-3</v>
      </c>
      <c r="P73" s="8">
        <f t="shared" si="12"/>
        <v>0.99999999999999989</v>
      </c>
      <c r="Q73" s="6">
        <v>0.126</v>
      </c>
      <c r="R73" s="6">
        <v>0.127</v>
      </c>
      <c r="S73" s="6">
        <f t="shared" si="14"/>
        <v>1.0000000000000009E-3</v>
      </c>
    </row>
    <row r="74" spans="1:19" x14ac:dyDescent="0.35">
      <c r="A74" s="5" t="s">
        <v>3</v>
      </c>
      <c r="B74" s="5">
        <v>15</v>
      </c>
      <c r="C74" s="5" t="s">
        <v>4</v>
      </c>
      <c r="D74" s="5" t="s">
        <v>4</v>
      </c>
      <c r="E74" s="5" t="s">
        <v>80</v>
      </c>
      <c r="F74" s="6">
        <v>2.1000000000000001E-2</v>
      </c>
      <c r="G74" s="6">
        <v>2.1999999999999999E-2</v>
      </c>
      <c r="H74" s="6">
        <f t="shared" si="13"/>
        <v>2.1499999999999998E-2</v>
      </c>
      <c r="I74" s="6">
        <v>1.7000000000000001E-2</v>
      </c>
      <c r="J74" s="6">
        <v>0.01</v>
      </c>
      <c r="K74" s="6">
        <f t="shared" si="8"/>
        <v>7.000000000000001E-3</v>
      </c>
      <c r="L74" s="6">
        <f t="shared" si="9"/>
        <v>7.3855390560000015E-3</v>
      </c>
      <c r="M74" s="8">
        <f t="shared" si="10"/>
        <v>4.9073349209302335E-2</v>
      </c>
      <c r="N74" s="5">
        <v>1E-3</v>
      </c>
      <c r="O74" s="6">
        <f t="shared" si="11"/>
        <v>4.385539055999998E-3</v>
      </c>
      <c r="P74" s="8">
        <f t="shared" si="12"/>
        <v>0.59380080759808485</v>
      </c>
      <c r="Q74" s="6">
        <v>0.127</v>
      </c>
      <c r="R74" s="6">
        <v>0.13100000000000001</v>
      </c>
      <c r="S74" s="6">
        <f t="shared" si="14"/>
        <v>4.0000000000000036E-3</v>
      </c>
    </row>
    <row r="75" spans="1:19" x14ac:dyDescent="0.35">
      <c r="A75" s="5" t="s">
        <v>3</v>
      </c>
      <c r="B75" s="5">
        <v>16</v>
      </c>
      <c r="C75" s="5" t="s">
        <v>4</v>
      </c>
      <c r="D75" s="5" t="s">
        <v>4</v>
      </c>
      <c r="E75" s="5" t="s">
        <v>81</v>
      </c>
      <c r="F75" s="6">
        <v>2.9000000000000001E-2</v>
      </c>
      <c r="G75" s="6">
        <v>2.8000000000000001E-2</v>
      </c>
      <c r="H75" s="6">
        <f t="shared" si="13"/>
        <v>2.8500000000000001E-2</v>
      </c>
      <c r="I75" s="6">
        <v>1.6E-2</v>
      </c>
      <c r="J75" s="6">
        <v>1.2E-2</v>
      </c>
      <c r="K75" s="6">
        <f t="shared" si="8"/>
        <v>4.0000000000000001E-3</v>
      </c>
      <c r="L75" s="6">
        <f t="shared" si="9"/>
        <v>4.362860288000002E-3</v>
      </c>
      <c r="M75" s="8">
        <f t="shared" si="10"/>
        <v>2.1868973874686726E-2</v>
      </c>
      <c r="N75" s="5">
        <v>1E-3</v>
      </c>
      <c r="O75" s="6">
        <f t="shared" si="11"/>
        <v>2.3628602879999993E-3</v>
      </c>
      <c r="P75" s="8">
        <f t="shared" si="12"/>
        <v>0.54158513727772117</v>
      </c>
      <c r="Q75" s="6">
        <v>0.126</v>
      </c>
      <c r="R75" s="6">
        <v>0.129</v>
      </c>
      <c r="S75" s="6">
        <f t="shared" si="14"/>
        <v>3.0000000000000027E-3</v>
      </c>
    </row>
    <row r="76" spans="1:19" x14ac:dyDescent="0.35">
      <c r="A76" s="5" t="s">
        <v>3</v>
      </c>
      <c r="B76" s="5">
        <v>17</v>
      </c>
      <c r="C76" s="5" t="s">
        <v>4</v>
      </c>
      <c r="D76" s="5" t="s">
        <v>4</v>
      </c>
      <c r="E76" s="5" t="s">
        <v>82</v>
      </c>
      <c r="F76" s="6">
        <v>2.5000000000000001E-2</v>
      </c>
      <c r="G76" s="6">
        <v>2.5999999999999999E-2</v>
      </c>
      <c r="H76" s="6">
        <f t="shared" si="13"/>
        <v>2.5500000000000002E-2</v>
      </c>
      <c r="I76" s="6">
        <v>1.6E-2</v>
      </c>
      <c r="J76" s="6">
        <v>5.0000000000000001E-3</v>
      </c>
      <c r="K76" s="6">
        <f t="shared" si="8"/>
        <v>1.0999999999999999E-2</v>
      </c>
      <c r="L76" s="6">
        <f t="shared" si="9"/>
        <v>1.1362860288000001E-2</v>
      </c>
      <c r="M76" s="8">
        <f t="shared" si="10"/>
        <v>6.3657480605042019E-2</v>
      </c>
      <c r="N76" s="5">
        <v>1E-3</v>
      </c>
      <c r="O76" s="6">
        <f t="shared" si="11"/>
        <v>3.3628602879999941E-3</v>
      </c>
      <c r="P76" s="8">
        <f t="shared" si="12"/>
        <v>0.29595191727838249</v>
      </c>
      <c r="Q76" s="6">
        <v>0.126</v>
      </c>
      <c r="R76" s="6">
        <v>0.13500000000000001</v>
      </c>
      <c r="S76" s="6">
        <f t="shared" si="14"/>
        <v>9.000000000000008E-3</v>
      </c>
    </row>
    <row r="77" spans="1:19" x14ac:dyDescent="0.35">
      <c r="A77" s="5" t="s">
        <v>3</v>
      </c>
      <c r="B77" s="5">
        <v>18</v>
      </c>
      <c r="C77" s="5" t="s">
        <v>4</v>
      </c>
      <c r="D77" s="5" t="s">
        <v>4</v>
      </c>
      <c r="E77" s="5" t="s">
        <v>83</v>
      </c>
      <c r="F77" s="5" t="s">
        <v>197</v>
      </c>
      <c r="G77" s="5" t="s">
        <v>197</v>
      </c>
      <c r="H77" s="5" t="s">
        <v>197</v>
      </c>
      <c r="I77" s="5" t="s">
        <v>197</v>
      </c>
      <c r="J77" s="5" t="s">
        <v>197</v>
      </c>
      <c r="K77" s="5" t="s">
        <v>197</v>
      </c>
      <c r="L77" s="5" t="s">
        <v>197</v>
      </c>
      <c r="M77" s="5" t="s">
        <v>197</v>
      </c>
      <c r="N77" s="5" t="s">
        <v>197</v>
      </c>
      <c r="O77" s="5" t="s">
        <v>197</v>
      </c>
      <c r="P77" s="5" t="s">
        <v>197</v>
      </c>
      <c r="Q77" s="5" t="s">
        <v>197</v>
      </c>
      <c r="R77" s="5" t="s">
        <v>197</v>
      </c>
      <c r="S77" s="5" t="s">
        <v>197</v>
      </c>
    </row>
    <row r="78" spans="1:19" x14ac:dyDescent="0.35">
      <c r="A78" s="5" t="s">
        <v>3</v>
      </c>
      <c r="B78" s="5">
        <v>19</v>
      </c>
      <c r="C78" s="5" t="s">
        <v>4</v>
      </c>
      <c r="D78" s="5" t="s">
        <v>4</v>
      </c>
      <c r="E78" s="5" t="s">
        <v>84</v>
      </c>
      <c r="F78" s="5" t="s">
        <v>197</v>
      </c>
      <c r="G78" s="5" t="s">
        <v>197</v>
      </c>
      <c r="H78" s="5" t="s">
        <v>197</v>
      </c>
      <c r="I78" s="5" t="s">
        <v>197</v>
      </c>
      <c r="J78" s="5" t="s">
        <v>197</v>
      </c>
      <c r="K78" s="5" t="s">
        <v>197</v>
      </c>
      <c r="L78" s="5" t="s">
        <v>197</v>
      </c>
      <c r="M78" s="5" t="s">
        <v>197</v>
      </c>
      <c r="N78" s="5" t="s">
        <v>197</v>
      </c>
      <c r="O78" s="5" t="s">
        <v>197</v>
      </c>
      <c r="P78" s="5" t="s">
        <v>197</v>
      </c>
      <c r="Q78" s="5" t="s">
        <v>197</v>
      </c>
      <c r="R78" s="5" t="s">
        <v>197</v>
      </c>
      <c r="S78" s="5" t="s">
        <v>197</v>
      </c>
    </row>
    <row r="79" spans="1:19" x14ac:dyDescent="0.35">
      <c r="A79" s="5" t="s">
        <v>3</v>
      </c>
      <c r="B79" s="5">
        <v>20</v>
      </c>
      <c r="C79" s="5" t="s">
        <v>4</v>
      </c>
      <c r="D79" s="5" t="s">
        <v>4</v>
      </c>
      <c r="E79" s="5" t="s">
        <v>85</v>
      </c>
      <c r="F79" s="6">
        <v>1.7999999999999999E-2</v>
      </c>
      <c r="G79" s="6">
        <v>1.7000000000000001E-2</v>
      </c>
      <c r="H79" s="6">
        <f>(G79+F79)/2</f>
        <v>1.7500000000000002E-2</v>
      </c>
      <c r="I79" s="6">
        <v>0.02</v>
      </c>
      <c r="J79" s="6">
        <v>1.4999999999999999E-2</v>
      </c>
      <c r="K79" s="6">
        <f t="shared" si="8"/>
        <v>5.000000000000001E-3</v>
      </c>
      <c r="L79" s="6">
        <f t="shared" si="9"/>
        <v>5.4535753600000007E-3</v>
      </c>
      <c r="M79" s="8">
        <f t="shared" si="10"/>
        <v>4.4518982530612247E-2</v>
      </c>
      <c r="N79" s="5">
        <v>1E-3</v>
      </c>
      <c r="O79" s="6">
        <f t="shared" si="11"/>
        <v>3.4535753599999981E-3</v>
      </c>
      <c r="P79" s="8">
        <f t="shared" si="12"/>
        <v>0.63326810982217685</v>
      </c>
      <c r="Q79" s="6">
        <v>0.127</v>
      </c>
      <c r="R79" s="6">
        <v>0.13</v>
      </c>
      <c r="S79" s="6">
        <f t="shared" si="14"/>
        <v>3.0000000000000027E-3</v>
      </c>
    </row>
    <row r="80" spans="1:19" x14ac:dyDescent="0.35">
      <c r="A80" s="5" t="s">
        <v>3</v>
      </c>
      <c r="B80" s="5">
        <v>1</v>
      </c>
      <c r="C80" s="5" t="s">
        <v>24</v>
      </c>
      <c r="D80" s="5" t="s">
        <v>4</v>
      </c>
      <c r="E80" s="5" t="s">
        <v>86</v>
      </c>
      <c r="F80" s="6">
        <v>1.4E-2</v>
      </c>
      <c r="G80" s="6">
        <v>1.4E-2</v>
      </c>
      <c r="H80" s="6">
        <f>(G80+F80)/2</f>
        <v>1.4E-2</v>
      </c>
      <c r="I80" s="6">
        <v>1.7000000000000001E-2</v>
      </c>
      <c r="J80" s="6">
        <v>1.4999999999999999E-2</v>
      </c>
      <c r="K80" s="6">
        <f t="shared" si="8"/>
        <v>2.0000000000000018E-3</v>
      </c>
      <c r="L80" s="6">
        <f t="shared" si="9"/>
        <v>2.3855390560000023E-3</v>
      </c>
      <c r="M80" s="8">
        <f t="shared" si="10"/>
        <v>2.4342235265306145E-2</v>
      </c>
      <c r="N80" s="5">
        <v>1E-3</v>
      </c>
      <c r="O80" s="6">
        <f t="shared" si="11"/>
        <v>3.3855390560000023E-3</v>
      </c>
      <c r="P80" s="8">
        <f t="shared" si="12"/>
        <v>1.4191924661576361</v>
      </c>
      <c r="Q80" s="6">
        <v>0.124</v>
      </c>
      <c r="R80" s="6">
        <v>0.124</v>
      </c>
      <c r="S80" s="6">
        <f t="shared" si="14"/>
        <v>0</v>
      </c>
    </row>
    <row r="81" spans="1:19" x14ac:dyDescent="0.35">
      <c r="A81" s="5" t="s">
        <v>3</v>
      </c>
      <c r="B81" s="5">
        <v>2</v>
      </c>
      <c r="C81" s="5" t="s">
        <v>24</v>
      </c>
      <c r="D81" s="5" t="s">
        <v>4</v>
      </c>
      <c r="E81" s="5" t="s">
        <v>87</v>
      </c>
      <c r="F81" s="6">
        <v>2.5000000000000001E-2</v>
      </c>
      <c r="G81" s="6">
        <v>2.5999999999999999E-2</v>
      </c>
      <c r="H81" s="6">
        <f>(G81+F81)/2</f>
        <v>2.5500000000000002E-2</v>
      </c>
      <c r="I81" s="6">
        <v>1.2E-2</v>
      </c>
      <c r="J81" s="6">
        <v>1E-3</v>
      </c>
      <c r="K81" s="6">
        <f t="shared" si="8"/>
        <v>1.0999999999999999E-2</v>
      </c>
      <c r="L81" s="6">
        <f t="shared" si="9"/>
        <v>1.1272145216E-2</v>
      </c>
      <c r="M81" s="8">
        <f t="shared" si="10"/>
        <v>6.3149272918767499E-2</v>
      </c>
      <c r="N81" s="5">
        <v>1E-3</v>
      </c>
      <c r="O81" s="6">
        <f t="shared" si="11"/>
        <v>4.2721452159999928E-3</v>
      </c>
      <c r="P81" s="8">
        <f t="shared" si="12"/>
        <v>0.37900019332043289</v>
      </c>
      <c r="Q81" s="6">
        <v>0.125</v>
      </c>
      <c r="R81" s="6">
        <v>0.13300000000000001</v>
      </c>
      <c r="S81" s="6">
        <f t="shared" si="14"/>
        <v>8.0000000000000071E-3</v>
      </c>
    </row>
    <row r="82" spans="1:19" x14ac:dyDescent="0.35">
      <c r="A82" s="5" t="s">
        <v>3</v>
      </c>
      <c r="B82" s="5">
        <v>3</v>
      </c>
      <c r="C82" s="5" t="s">
        <v>24</v>
      </c>
      <c r="D82" s="5" t="s">
        <v>4</v>
      </c>
      <c r="E82" s="5" t="s">
        <v>88</v>
      </c>
      <c r="F82" s="5" t="s">
        <v>197</v>
      </c>
      <c r="G82" s="5" t="s">
        <v>197</v>
      </c>
      <c r="H82" s="5" t="s">
        <v>197</v>
      </c>
      <c r="I82" s="5" t="s">
        <v>197</v>
      </c>
      <c r="J82" s="5" t="s">
        <v>197</v>
      </c>
      <c r="K82" s="5" t="s">
        <v>197</v>
      </c>
      <c r="L82" s="5" t="s">
        <v>197</v>
      </c>
      <c r="M82" s="5" t="s">
        <v>197</v>
      </c>
      <c r="N82" s="5" t="s">
        <v>197</v>
      </c>
      <c r="O82" s="5" t="s">
        <v>197</v>
      </c>
      <c r="P82" s="5" t="s">
        <v>197</v>
      </c>
      <c r="Q82" s="5" t="s">
        <v>197</v>
      </c>
      <c r="R82" s="5" t="s">
        <v>197</v>
      </c>
      <c r="S82" s="5" t="s">
        <v>197</v>
      </c>
    </row>
    <row r="83" spans="1:19" x14ac:dyDescent="0.35">
      <c r="A83" s="5" t="s">
        <v>3</v>
      </c>
      <c r="B83" s="5">
        <v>4</v>
      </c>
      <c r="C83" s="5" t="s">
        <v>24</v>
      </c>
      <c r="D83" s="5" t="s">
        <v>4</v>
      </c>
      <c r="E83" s="5" t="s">
        <v>89</v>
      </c>
      <c r="F83" s="6">
        <v>2.7E-2</v>
      </c>
      <c r="G83" s="6">
        <v>2.5999999999999999E-2</v>
      </c>
      <c r="H83" s="6">
        <f>(G83+F83)/2</f>
        <v>2.6499999999999999E-2</v>
      </c>
      <c r="I83" s="6">
        <v>1.7000000000000001E-2</v>
      </c>
      <c r="J83" s="6">
        <v>1.2E-2</v>
      </c>
      <c r="K83" s="6">
        <f t="shared" si="8"/>
        <v>5.000000000000001E-3</v>
      </c>
      <c r="L83" s="6">
        <f t="shared" si="9"/>
        <v>5.3855390560000015E-3</v>
      </c>
      <c r="M83" s="8">
        <f t="shared" si="10"/>
        <v>2.9032555557951492E-2</v>
      </c>
      <c r="N83" s="5">
        <v>1E-3</v>
      </c>
      <c r="O83" s="6">
        <f t="shared" si="11"/>
        <v>4.3855390559999997E-3</v>
      </c>
      <c r="P83" s="8">
        <f t="shared" si="12"/>
        <v>0.8143175660594445</v>
      </c>
      <c r="Q83" s="6">
        <v>0.127</v>
      </c>
      <c r="R83" s="6">
        <v>0.129</v>
      </c>
      <c r="S83" s="6">
        <f t="shared" si="14"/>
        <v>2.0000000000000018E-3</v>
      </c>
    </row>
    <row r="84" spans="1:19" x14ac:dyDescent="0.35">
      <c r="A84" s="5" t="s">
        <v>3</v>
      </c>
      <c r="B84" s="5">
        <v>5</v>
      </c>
      <c r="C84" s="5" t="s">
        <v>24</v>
      </c>
      <c r="D84" s="5" t="s">
        <v>4</v>
      </c>
      <c r="E84" s="5" t="s">
        <v>90</v>
      </c>
      <c r="F84" s="6">
        <v>2.1000000000000001E-2</v>
      </c>
      <c r="G84" s="6">
        <v>0.02</v>
      </c>
      <c r="H84" s="6">
        <f>(G84+F84)/2</f>
        <v>2.0500000000000001E-2</v>
      </c>
      <c r="I84" s="6">
        <v>1.7000000000000001E-2</v>
      </c>
      <c r="J84" s="6">
        <v>1.4999999999999999E-2</v>
      </c>
      <c r="K84" s="6">
        <f t="shared" si="8"/>
        <v>2.0000000000000018E-3</v>
      </c>
      <c r="L84" s="6">
        <f t="shared" si="9"/>
        <v>2.3855390560000023E-3</v>
      </c>
      <c r="M84" s="8">
        <f t="shared" si="10"/>
        <v>1.6623965547038343E-2</v>
      </c>
      <c r="N84" s="5">
        <v>1E-3</v>
      </c>
      <c r="O84" s="6">
        <f t="shared" si="11"/>
        <v>2.3855390560000014E-3</v>
      </c>
      <c r="P84" s="8">
        <f t="shared" si="12"/>
        <v>0.99999999999999967</v>
      </c>
      <c r="Q84" s="6">
        <v>0.126</v>
      </c>
      <c r="R84" s="6">
        <v>0.127</v>
      </c>
      <c r="S84" s="6">
        <f t="shared" si="14"/>
        <v>1.0000000000000009E-3</v>
      </c>
    </row>
    <row r="85" spans="1:19" x14ac:dyDescent="0.35">
      <c r="A85" s="5" t="s">
        <v>3</v>
      </c>
      <c r="B85" s="5">
        <v>6</v>
      </c>
      <c r="C85" s="5" t="s">
        <v>24</v>
      </c>
      <c r="D85" s="5" t="s">
        <v>4</v>
      </c>
      <c r="E85" s="5" t="s">
        <v>91</v>
      </c>
      <c r="F85" s="6">
        <v>2.1999999999999999E-2</v>
      </c>
      <c r="G85" s="6">
        <v>2.3E-2</v>
      </c>
      <c r="H85" s="6">
        <f>(G85+F85)/2</f>
        <v>2.2499999999999999E-2</v>
      </c>
      <c r="I85" s="6">
        <v>1.7000000000000001E-2</v>
      </c>
      <c r="J85" s="6">
        <v>1.2E-2</v>
      </c>
      <c r="K85" s="6">
        <f t="shared" si="8"/>
        <v>5.000000000000001E-3</v>
      </c>
      <c r="L85" s="6">
        <f t="shared" si="9"/>
        <v>5.3855390560000015E-3</v>
      </c>
      <c r="M85" s="8">
        <f t="shared" si="10"/>
        <v>3.4193898768253975E-2</v>
      </c>
      <c r="N85" s="5">
        <v>1E-3</v>
      </c>
      <c r="O85" s="6">
        <f t="shared" si="11"/>
        <v>3.3855390559999988E-3</v>
      </c>
      <c r="P85" s="8">
        <f t="shared" si="12"/>
        <v>0.62863513211888922</v>
      </c>
      <c r="Q85" s="6">
        <v>0.127</v>
      </c>
      <c r="R85" s="6">
        <v>0.13</v>
      </c>
      <c r="S85" s="6">
        <f t="shared" si="14"/>
        <v>3.0000000000000027E-3</v>
      </c>
    </row>
    <row r="86" spans="1:19" x14ac:dyDescent="0.35">
      <c r="A86" s="5" t="s">
        <v>3</v>
      </c>
      <c r="B86" s="5">
        <v>7</v>
      </c>
      <c r="C86" s="5" t="s">
        <v>24</v>
      </c>
      <c r="D86" s="5" t="s">
        <v>4</v>
      </c>
      <c r="E86" s="5" t="s">
        <v>92</v>
      </c>
      <c r="F86" s="5" t="s">
        <v>197</v>
      </c>
      <c r="G86" s="5" t="s">
        <v>197</v>
      </c>
      <c r="H86" s="5" t="s">
        <v>197</v>
      </c>
      <c r="I86" s="5" t="s">
        <v>197</v>
      </c>
      <c r="J86" s="5" t="s">
        <v>197</v>
      </c>
      <c r="K86" s="5" t="s">
        <v>197</v>
      </c>
      <c r="L86" s="5" t="s">
        <v>197</v>
      </c>
      <c r="M86" s="5" t="s">
        <v>197</v>
      </c>
      <c r="N86" s="5" t="s">
        <v>197</v>
      </c>
      <c r="O86" s="5" t="s">
        <v>197</v>
      </c>
      <c r="P86" s="5" t="s">
        <v>197</v>
      </c>
      <c r="Q86" s="5" t="s">
        <v>197</v>
      </c>
      <c r="R86" s="5" t="s">
        <v>197</v>
      </c>
      <c r="S86" s="5" t="s">
        <v>197</v>
      </c>
    </row>
    <row r="87" spans="1:19" x14ac:dyDescent="0.35">
      <c r="A87" s="5" t="s">
        <v>3</v>
      </c>
      <c r="B87" s="5">
        <v>8</v>
      </c>
      <c r="C87" s="5" t="s">
        <v>24</v>
      </c>
      <c r="D87" s="5" t="s">
        <v>4</v>
      </c>
      <c r="E87" s="5" t="s">
        <v>93</v>
      </c>
      <c r="F87" s="6">
        <v>2.1999999999999999E-2</v>
      </c>
      <c r="G87" s="6">
        <v>2.5000000000000001E-2</v>
      </c>
      <c r="H87" s="6">
        <f>(G87+F87)/2</f>
        <v>2.35E-2</v>
      </c>
      <c r="I87" s="6">
        <v>1.4E-2</v>
      </c>
      <c r="J87" s="6">
        <v>6.0000000000000001E-3</v>
      </c>
      <c r="K87" s="6">
        <f t="shared" si="8"/>
        <v>8.0000000000000002E-3</v>
      </c>
      <c r="L87" s="6">
        <f t="shared" si="9"/>
        <v>8.3175027519999997E-3</v>
      </c>
      <c r="M87" s="8">
        <f t="shared" si="10"/>
        <v>5.0562326759878415E-2</v>
      </c>
      <c r="N87" s="5">
        <v>1E-3</v>
      </c>
      <c r="O87" s="6">
        <f t="shared" si="11"/>
        <v>4.3175027519999952E-3</v>
      </c>
      <c r="P87" s="8">
        <f t="shared" si="12"/>
        <v>0.51908642302063834</v>
      </c>
      <c r="Q87" s="6">
        <v>0.125</v>
      </c>
      <c r="R87" s="6">
        <v>0.13</v>
      </c>
      <c r="S87" s="6">
        <f t="shared" si="14"/>
        <v>5.0000000000000044E-3</v>
      </c>
    </row>
    <row r="88" spans="1:19" x14ac:dyDescent="0.35">
      <c r="A88" s="5" t="s">
        <v>3</v>
      </c>
      <c r="B88" s="5">
        <v>9</v>
      </c>
      <c r="C88" s="5" t="s">
        <v>24</v>
      </c>
      <c r="D88" s="5" t="s">
        <v>4</v>
      </c>
      <c r="E88" s="5" t="s">
        <v>94</v>
      </c>
      <c r="F88" s="6">
        <v>2.1999999999999999E-2</v>
      </c>
      <c r="G88" s="6">
        <v>2.3E-2</v>
      </c>
      <c r="H88" s="6">
        <f>(G88+F88)/2</f>
        <v>2.2499999999999999E-2</v>
      </c>
      <c r="I88" s="6">
        <v>1.7000000000000001E-2</v>
      </c>
      <c r="J88" s="6">
        <v>1.4E-2</v>
      </c>
      <c r="K88" s="6">
        <f t="shared" si="8"/>
        <v>3.0000000000000009E-3</v>
      </c>
      <c r="L88" s="6">
        <f t="shared" si="9"/>
        <v>3.3855390560000014E-3</v>
      </c>
      <c r="M88" s="8">
        <f t="shared" si="10"/>
        <v>2.149548606984128E-2</v>
      </c>
      <c r="N88" s="5">
        <v>1E-3</v>
      </c>
      <c r="O88" s="6">
        <f t="shared" si="11"/>
        <v>3.8553905599999789E-4</v>
      </c>
      <c r="P88" s="8">
        <f t="shared" si="12"/>
        <v>0.11387818885643294</v>
      </c>
      <c r="Q88" s="6">
        <v>0.125</v>
      </c>
      <c r="R88" s="6">
        <v>0.129</v>
      </c>
      <c r="S88" s="6">
        <f t="shared" si="14"/>
        <v>4.0000000000000036E-3</v>
      </c>
    </row>
    <row r="89" spans="1:19" x14ac:dyDescent="0.35">
      <c r="A89" s="5" t="s">
        <v>3</v>
      </c>
      <c r="B89" s="5">
        <v>10</v>
      </c>
      <c r="C89" s="5" t="s">
        <v>24</v>
      </c>
      <c r="D89" s="5" t="s">
        <v>4</v>
      </c>
      <c r="E89" s="5" t="s">
        <v>95</v>
      </c>
      <c r="F89" s="6">
        <v>2.7E-2</v>
      </c>
      <c r="G89" s="6">
        <v>2.1999999999999999E-2</v>
      </c>
      <c r="H89" s="6">
        <f>(G89+F89)/2</f>
        <v>2.4500000000000001E-2</v>
      </c>
      <c r="I89" s="6">
        <v>1.7999999999999999E-2</v>
      </c>
      <c r="J89" s="6">
        <v>8.9999999999999993E-3</v>
      </c>
      <c r="K89" s="6">
        <f t="shared" si="8"/>
        <v>8.9999999999999993E-3</v>
      </c>
      <c r="L89" s="6">
        <f t="shared" si="9"/>
        <v>9.4082178239999984E-3</v>
      </c>
      <c r="M89" s="8">
        <f t="shared" si="10"/>
        <v>5.4858412967930016E-2</v>
      </c>
      <c r="N89" s="5">
        <v>1E-3</v>
      </c>
      <c r="O89" s="6">
        <f t="shared" si="11"/>
        <v>4.4082178239999931E-3</v>
      </c>
      <c r="P89" s="8">
        <f t="shared" si="12"/>
        <v>0.46854971966686404</v>
      </c>
      <c r="Q89" s="6">
        <v>0.127</v>
      </c>
      <c r="R89" s="6">
        <v>0.13300000000000001</v>
      </c>
      <c r="S89" s="6">
        <f t="shared" si="14"/>
        <v>6.0000000000000053E-3</v>
      </c>
    </row>
    <row r="90" spans="1:19" x14ac:dyDescent="0.35">
      <c r="A90" s="5" t="s">
        <v>3</v>
      </c>
      <c r="B90" s="5">
        <v>11</v>
      </c>
      <c r="C90" s="5" t="s">
        <v>24</v>
      </c>
      <c r="D90" s="5" t="s">
        <v>4</v>
      </c>
      <c r="E90" s="5" t="s">
        <v>96</v>
      </c>
      <c r="F90" s="5" t="s">
        <v>197</v>
      </c>
      <c r="G90" s="5" t="s">
        <v>197</v>
      </c>
      <c r="H90" s="5" t="s">
        <v>197</v>
      </c>
      <c r="I90" s="5" t="s">
        <v>197</v>
      </c>
      <c r="J90" s="5" t="s">
        <v>197</v>
      </c>
      <c r="K90" s="5" t="s">
        <v>197</v>
      </c>
      <c r="L90" s="5" t="s">
        <v>197</v>
      </c>
      <c r="M90" s="5" t="s">
        <v>197</v>
      </c>
      <c r="N90" s="5" t="s">
        <v>197</v>
      </c>
      <c r="O90" s="5" t="s">
        <v>197</v>
      </c>
      <c r="P90" s="5" t="s">
        <v>197</v>
      </c>
      <c r="Q90" s="5" t="s">
        <v>197</v>
      </c>
      <c r="R90" s="5" t="s">
        <v>197</v>
      </c>
      <c r="S90" s="5" t="s">
        <v>197</v>
      </c>
    </row>
    <row r="91" spans="1:19" x14ac:dyDescent="0.35">
      <c r="A91" s="5" t="s">
        <v>3</v>
      </c>
      <c r="B91" s="5">
        <v>12</v>
      </c>
      <c r="C91" s="5" t="s">
        <v>24</v>
      </c>
      <c r="D91" s="5" t="s">
        <v>4</v>
      </c>
      <c r="E91" s="5" t="s">
        <v>97</v>
      </c>
      <c r="F91" s="6">
        <v>2.1999999999999999E-2</v>
      </c>
      <c r="G91" s="6">
        <v>2.1999999999999999E-2</v>
      </c>
      <c r="H91" s="6">
        <f t="shared" ref="H91:H102" si="15">(G91+F91)/2</f>
        <v>2.1999999999999999E-2</v>
      </c>
      <c r="I91" s="6">
        <v>1.9E-2</v>
      </c>
      <c r="J91" s="6">
        <v>1.6E-2</v>
      </c>
      <c r="K91" s="6">
        <f t="shared" si="8"/>
        <v>2.9999999999999992E-3</v>
      </c>
      <c r="L91" s="6">
        <f t="shared" si="9"/>
        <v>3.4308965920000004E-3</v>
      </c>
      <c r="M91" s="8">
        <f t="shared" si="10"/>
        <v>2.2278549298701301E-2</v>
      </c>
      <c r="N91" s="5">
        <v>1E-3</v>
      </c>
      <c r="O91" s="6">
        <f t="shared" si="11"/>
        <v>3.4308965919999995E-3</v>
      </c>
      <c r="P91" s="8">
        <f t="shared" si="12"/>
        <v>0.99999999999999978</v>
      </c>
      <c r="Q91" s="6">
        <v>0.127</v>
      </c>
      <c r="R91" s="6">
        <v>0.128</v>
      </c>
      <c r="S91" s="6">
        <f t="shared" si="14"/>
        <v>1.0000000000000009E-3</v>
      </c>
    </row>
    <row r="92" spans="1:19" x14ac:dyDescent="0.35">
      <c r="A92" s="5" t="s">
        <v>3</v>
      </c>
      <c r="B92" s="5">
        <v>13</v>
      </c>
      <c r="C92" s="5" t="s">
        <v>24</v>
      </c>
      <c r="D92" s="5" t="s">
        <v>4</v>
      </c>
      <c r="E92" s="5" t="s">
        <v>98</v>
      </c>
      <c r="F92" s="6">
        <v>1.7000000000000001E-2</v>
      </c>
      <c r="G92" s="6">
        <v>1.7000000000000001E-2</v>
      </c>
      <c r="H92" s="6">
        <f t="shared" si="15"/>
        <v>1.7000000000000001E-2</v>
      </c>
      <c r="I92" s="6">
        <v>1.4999999999999999E-2</v>
      </c>
      <c r="J92" s="6">
        <v>0.01</v>
      </c>
      <c r="K92" s="6">
        <f t="shared" si="8"/>
        <v>4.9999999999999992E-3</v>
      </c>
      <c r="L92" s="6">
        <f t="shared" si="9"/>
        <v>5.3401815199999991E-3</v>
      </c>
      <c r="M92" s="8">
        <f t="shared" si="10"/>
        <v>4.4875474957983184E-2</v>
      </c>
      <c r="N92" s="5">
        <v>1E-3</v>
      </c>
      <c r="O92" s="6">
        <f t="shared" si="11"/>
        <v>2.3401815199999955E-3</v>
      </c>
      <c r="P92" s="8">
        <f t="shared" si="12"/>
        <v>0.43822134345725311</v>
      </c>
      <c r="Q92" s="6">
        <v>0.128</v>
      </c>
      <c r="R92" s="6">
        <v>0.13200000000000001</v>
      </c>
      <c r="S92" s="6">
        <f t="shared" si="14"/>
        <v>4.0000000000000036E-3</v>
      </c>
    </row>
    <row r="93" spans="1:19" x14ac:dyDescent="0.35">
      <c r="A93" s="5" t="s">
        <v>3</v>
      </c>
      <c r="B93" s="5">
        <v>14</v>
      </c>
      <c r="C93" s="5" t="s">
        <v>24</v>
      </c>
      <c r="D93" s="5" t="s">
        <v>4</v>
      </c>
      <c r="E93" s="5" t="s">
        <v>99</v>
      </c>
      <c r="F93" s="6">
        <v>2.1000000000000001E-2</v>
      </c>
      <c r="G93" s="6">
        <v>0.02</v>
      </c>
      <c r="H93" s="6">
        <f t="shared" si="15"/>
        <v>2.0500000000000001E-2</v>
      </c>
      <c r="I93" s="6">
        <v>1.4E-2</v>
      </c>
      <c r="J93" s="6">
        <v>8.0000000000000002E-3</v>
      </c>
      <c r="K93" s="6">
        <f t="shared" si="8"/>
        <v>6.0000000000000001E-3</v>
      </c>
      <c r="L93" s="6">
        <f t="shared" si="9"/>
        <v>6.3175027519999996E-3</v>
      </c>
      <c r="M93" s="8">
        <f t="shared" si="10"/>
        <v>4.4024409421602781E-2</v>
      </c>
      <c r="N93" s="5">
        <v>1E-3</v>
      </c>
      <c r="O93" s="6">
        <f t="shared" si="11"/>
        <v>2.3175027519999952E-3</v>
      </c>
      <c r="P93" s="8">
        <f t="shared" si="12"/>
        <v>0.3668384238164864</v>
      </c>
      <c r="Q93" s="6">
        <v>0.127</v>
      </c>
      <c r="R93" s="6">
        <v>0.13200000000000001</v>
      </c>
      <c r="S93" s="6">
        <f t="shared" si="14"/>
        <v>5.0000000000000044E-3</v>
      </c>
    </row>
    <row r="94" spans="1:19" x14ac:dyDescent="0.35">
      <c r="A94" s="5" t="s">
        <v>3</v>
      </c>
      <c r="B94" s="5">
        <v>15</v>
      </c>
      <c r="C94" s="5" t="s">
        <v>24</v>
      </c>
      <c r="D94" s="5" t="s">
        <v>4</v>
      </c>
      <c r="E94" s="5" t="s">
        <v>100</v>
      </c>
      <c r="F94" s="6">
        <v>2.7E-2</v>
      </c>
      <c r="G94" s="6">
        <v>2.1999999999999999E-2</v>
      </c>
      <c r="H94" s="6">
        <f t="shared" si="15"/>
        <v>2.4500000000000001E-2</v>
      </c>
      <c r="I94" s="6">
        <v>1.6E-2</v>
      </c>
      <c r="J94" s="6">
        <v>8.0000000000000002E-3</v>
      </c>
      <c r="K94" s="6">
        <f t="shared" si="8"/>
        <v>8.0000000000000002E-3</v>
      </c>
      <c r="L94" s="6">
        <f t="shared" si="9"/>
        <v>8.3628602880000021E-3</v>
      </c>
      <c r="M94" s="8">
        <f t="shared" si="10"/>
        <v>4.8763033749271142E-2</v>
      </c>
      <c r="N94" s="5">
        <v>1E-3</v>
      </c>
      <c r="O94" s="6">
        <f t="shared" si="11"/>
        <v>2.3628602879999959E-3</v>
      </c>
      <c r="P94" s="8">
        <f t="shared" si="12"/>
        <v>0.28254212155026681</v>
      </c>
      <c r="Q94" s="6">
        <v>0.125</v>
      </c>
      <c r="R94" s="6">
        <v>0.13200000000000001</v>
      </c>
      <c r="S94" s="6">
        <f t="shared" si="14"/>
        <v>7.0000000000000062E-3</v>
      </c>
    </row>
    <row r="95" spans="1:19" x14ac:dyDescent="0.35">
      <c r="A95" s="5" t="s">
        <v>3</v>
      </c>
      <c r="B95" s="5">
        <v>16</v>
      </c>
      <c r="C95" s="5" t="s">
        <v>24</v>
      </c>
      <c r="D95" s="5" t="s">
        <v>4</v>
      </c>
      <c r="E95" s="5" t="s">
        <v>101</v>
      </c>
      <c r="F95" s="6">
        <v>1.7999999999999999E-2</v>
      </c>
      <c r="G95" s="6">
        <v>1.7999999999999999E-2</v>
      </c>
      <c r="H95" s="6">
        <f t="shared" si="15"/>
        <v>1.7999999999999999E-2</v>
      </c>
      <c r="I95" s="6">
        <v>1.7000000000000001E-2</v>
      </c>
      <c r="J95" s="6">
        <v>1.2999999999999999E-2</v>
      </c>
      <c r="K95" s="6">
        <f t="shared" si="8"/>
        <v>4.0000000000000018E-3</v>
      </c>
      <c r="L95" s="6">
        <f t="shared" si="9"/>
        <v>4.3855390560000023E-3</v>
      </c>
      <c r="M95" s="8">
        <f t="shared" si="10"/>
        <v>3.4805865523809543E-2</v>
      </c>
      <c r="N95" s="5">
        <v>1E-3</v>
      </c>
      <c r="O95" s="6">
        <f t="shared" si="11"/>
        <v>2.3855390559999997E-3</v>
      </c>
      <c r="P95" s="8">
        <f t="shared" si="12"/>
        <v>0.5439557202748575</v>
      </c>
      <c r="Q95" s="6">
        <v>0.127</v>
      </c>
      <c r="R95" s="6">
        <v>0.13</v>
      </c>
      <c r="S95" s="6">
        <f t="shared" si="14"/>
        <v>3.0000000000000027E-3</v>
      </c>
    </row>
    <row r="96" spans="1:19" x14ac:dyDescent="0.35">
      <c r="A96" s="5" t="s">
        <v>3</v>
      </c>
      <c r="B96" s="5">
        <v>17</v>
      </c>
      <c r="C96" s="5" t="s">
        <v>24</v>
      </c>
      <c r="D96" s="5" t="s">
        <v>4</v>
      </c>
      <c r="E96" s="5" t="s">
        <v>102</v>
      </c>
      <c r="F96" s="6">
        <v>2.1999999999999999E-2</v>
      </c>
      <c r="G96" s="6">
        <v>1.9E-2</v>
      </c>
      <c r="H96" s="6">
        <f t="shared" si="15"/>
        <v>2.0499999999999997E-2</v>
      </c>
      <c r="I96" s="6">
        <v>1.7999999999999999E-2</v>
      </c>
      <c r="J96" s="6">
        <v>1.2999999999999999E-2</v>
      </c>
      <c r="K96" s="6">
        <f t="shared" si="8"/>
        <v>4.9999999999999992E-3</v>
      </c>
      <c r="L96" s="6">
        <f t="shared" si="9"/>
        <v>5.4082178239999983E-3</v>
      </c>
      <c r="M96" s="8">
        <f t="shared" si="10"/>
        <v>3.7687929087108003E-2</v>
      </c>
      <c r="N96" s="5">
        <v>1E-3</v>
      </c>
      <c r="O96" s="6">
        <f t="shared" si="11"/>
        <v>2.4082178239999948E-3</v>
      </c>
      <c r="P96" s="8">
        <f t="shared" si="12"/>
        <v>0.4452886149135985</v>
      </c>
      <c r="Q96" s="6">
        <v>0.125</v>
      </c>
      <c r="R96" s="6">
        <v>0.129</v>
      </c>
      <c r="S96" s="6">
        <f t="shared" si="14"/>
        <v>4.0000000000000036E-3</v>
      </c>
    </row>
    <row r="97" spans="1:19" x14ac:dyDescent="0.35">
      <c r="A97" s="5" t="s">
        <v>3</v>
      </c>
      <c r="B97" s="5">
        <v>18</v>
      </c>
      <c r="C97" s="5" t="s">
        <v>24</v>
      </c>
      <c r="D97" s="5" t="s">
        <v>4</v>
      </c>
      <c r="E97" s="5" t="s">
        <v>103</v>
      </c>
      <c r="F97" s="6">
        <v>2.5000000000000001E-2</v>
      </c>
      <c r="G97" s="6">
        <v>2.4E-2</v>
      </c>
      <c r="H97" s="6">
        <f t="shared" si="15"/>
        <v>2.4500000000000001E-2</v>
      </c>
      <c r="I97" s="6">
        <v>1.7000000000000001E-2</v>
      </c>
      <c r="J97" s="6">
        <v>0.01</v>
      </c>
      <c r="K97" s="6">
        <f t="shared" si="8"/>
        <v>7.000000000000001E-3</v>
      </c>
      <c r="L97" s="6">
        <f t="shared" si="9"/>
        <v>7.3855390560000015E-3</v>
      </c>
      <c r="M97" s="8">
        <f t="shared" si="10"/>
        <v>4.3064367673469391E-2</v>
      </c>
      <c r="N97" s="5">
        <v>1E-3</v>
      </c>
      <c r="O97" s="6">
        <f t="shared" si="11"/>
        <v>3.3855390559999971E-3</v>
      </c>
      <c r="P97" s="8">
        <f t="shared" si="12"/>
        <v>0.45840107679744646</v>
      </c>
      <c r="Q97" s="6">
        <v>0.126</v>
      </c>
      <c r="R97" s="6">
        <v>0.13100000000000001</v>
      </c>
      <c r="S97" s="6">
        <f t="shared" si="14"/>
        <v>5.0000000000000044E-3</v>
      </c>
    </row>
    <row r="98" spans="1:19" x14ac:dyDescent="0.35">
      <c r="A98" s="5" t="s">
        <v>3</v>
      </c>
      <c r="B98" s="5">
        <v>19</v>
      </c>
      <c r="C98" s="5" t="s">
        <v>24</v>
      </c>
      <c r="D98" s="5" t="s">
        <v>4</v>
      </c>
      <c r="E98" s="5" t="s">
        <v>104</v>
      </c>
      <c r="F98" s="6">
        <v>1.4999999999999999E-2</v>
      </c>
      <c r="G98" s="6">
        <v>1.4999999999999999E-2</v>
      </c>
      <c r="H98" s="6">
        <f t="shared" si="15"/>
        <v>1.4999999999999999E-2</v>
      </c>
      <c r="I98" s="6">
        <v>1.9E-2</v>
      </c>
      <c r="J98" s="6">
        <v>1.7000000000000001E-2</v>
      </c>
      <c r="K98" s="6">
        <f t="shared" si="8"/>
        <v>1.9999999999999983E-3</v>
      </c>
      <c r="L98" s="6">
        <f t="shared" si="9"/>
        <v>2.4308965919999995E-3</v>
      </c>
      <c r="M98" s="8">
        <f t="shared" si="10"/>
        <v>2.3151396114285711E-2</v>
      </c>
      <c r="N98" s="5">
        <v>1E-3</v>
      </c>
      <c r="O98" s="6">
        <f t="shared" si="11"/>
        <v>1.4308965919999977E-3</v>
      </c>
      <c r="P98" s="8">
        <f t="shared" si="12"/>
        <v>0.58862914889470463</v>
      </c>
      <c r="Q98" s="6">
        <v>0.126</v>
      </c>
      <c r="R98" s="6">
        <v>0.128</v>
      </c>
      <c r="S98" s="6">
        <f t="shared" si="14"/>
        <v>2.0000000000000018E-3</v>
      </c>
    </row>
    <row r="99" spans="1:19" x14ac:dyDescent="0.35">
      <c r="A99" s="5" t="s">
        <v>3</v>
      </c>
      <c r="B99" s="5">
        <v>20</v>
      </c>
      <c r="C99" s="5" t="s">
        <v>24</v>
      </c>
      <c r="D99" s="5" t="s">
        <v>4</v>
      </c>
      <c r="E99" s="5" t="s">
        <v>105</v>
      </c>
      <c r="F99" s="6">
        <v>2.4E-2</v>
      </c>
      <c r="G99" s="6">
        <v>2.8000000000000001E-2</v>
      </c>
      <c r="H99" s="6">
        <f t="shared" si="15"/>
        <v>2.6000000000000002E-2</v>
      </c>
      <c r="I99" s="6">
        <v>1.6E-2</v>
      </c>
      <c r="J99" s="6">
        <v>1.0999999999999999E-2</v>
      </c>
      <c r="K99" s="6">
        <f t="shared" si="8"/>
        <v>5.000000000000001E-3</v>
      </c>
      <c r="L99" s="6">
        <f t="shared" si="9"/>
        <v>5.3628602880000029E-3</v>
      </c>
      <c r="M99" s="8">
        <f t="shared" si="10"/>
        <v>2.946626531868133E-2</v>
      </c>
      <c r="N99" s="5">
        <v>1E-3</v>
      </c>
      <c r="O99" s="6">
        <f t="shared" si="11"/>
        <v>1.3628602879999984E-3</v>
      </c>
      <c r="P99" s="8">
        <f t="shared" si="12"/>
        <v>0.25412936657133323</v>
      </c>
      <c r="Q99" s="6">
        <v>0.126</v>
      </c>
      <c r="R99" s="6">
        <v>0.13100000000000001</v>
      </c>
      <c r="S99" s="6">
        <f t="shared" si="14"/>
        <v>5.0000000000000044E-3</v>
      </c>
    </row>
    <row r="100" spans="1:19" x14ac:dyDescent="0.35">
      <c r="A100" s="5" t="s">
        <v>3</v>
      </c>
      <c r="B100" s="5">
        <v>1</v>
      </c>
      <c r="C100" s="5" t="s">
        <v>45</v>
      </c>
      <c r="D100" s="5" t="s">
        <v>4</v>
      </c>
      <c r="E100" s="5" t="s">
        <v>106</v>
      </c>
      <c r="F100" s="6">
        <v>2.7E-2</v>
      </c>
      <c r="G100" s="6">
        <v>0.03</v>
      </c>
      <c r="H100" s="6">
        <f t="shared" si="15"/>
        <v>2.8499999999999998E-2</v>
      </c>
      <c r="I100" s="6">
        <v>1.6E-2</v>
      </c>
      <c r="J100" s="6">
        <v>7.0000000000000001E-3</v>
      </c>
      <c r="K100" s="6">
        <f t="shared" si="8"/>
        <v>9.0000000000000011E-3</v>
      </c>
      <c r="L100" s="6">
        <f t="shared" si="9"/>
        <v>9.3628602880000029E-3</v>
      </c>
      <c r="M100" s="8">
        <f t="shared" si="10"/>
        <v>4.6931630516290748E-2</v>
      </c>
      <c r="N100" s="5">
        <v>3.5999999999999999E-3</v>
      </c>
      <c r="O100" s="6">
        <f t="shared" si="11"/>
        <v>5.9628602879999966E-3</v>
      </c>
      <c r="P100" s="8">
        <f t="shared" si="12"/>
        <v>0.63686310642083932</v>
      </c>
      <c r="Q100" s="6">
        <v>0.13100000000000001</v>
      </c>
      <c r="R100" s="6">
        <v>0.13800000000000001</v>
      </c>
      <c r="S100" s="6">
        <f t="shared" si="14"/>
        <v>7.0000000000000062E-3</v>
      </c>
    </row>
    <row r="101" spans="1:19" x14ac:dyDescent="0.35">
      <c r="A101" s="5" t="s">
        <v>3</v>
      </c>
      <c r="B101" s="5">
        <v>2</v>
      </c>
      <c r="C101" s="5" t="s">
        <v>45</v>
      </c>
      <c r="D101" s="5" t="s">
        <v>4</v>
      </c>
      <c r="E101" s="5" t="s">
        <v>107</v>
      </c>
      <c r="F101" s="6">
        <v>2.7E-2</v>
      </c>
      <c r="G101" s="6">
        <v>2.8000000000000001E-2</v>
      </c>
      <c r="H101" s="6">
        <f t="shared" si="15"/>
        <v>2.75E-2</v>
      </c>
      <c r="I101" s="6">
        <v>1.4999999999999999E-2</v>
      </c>
      <c r="J101" s="6">
        <v>5.0000000000000001E-3</v>
      </c>
      <c r="K101" s="6">
        <f t="shared" si="8"/>
        <v>9.9999999999999985E-3</v>
      </c>
      <c r="L101" s="6">
        <f t="shared" si="9"/>
        <v>1.0340181519999998E-2</v>
      </c>
      <c r="M101" s="8">
        <f t="shared" si="10"/>
        <v>5.3715228675324668E-2</v>
      </c>
      <c r="N101" s="5">
        <v>3.5999999999999999E-3</v>
      </c>
      <c r="O101" s="6">
        <f t="shared" si="11"/>
        <v>3.9401815199999893E-3</v>
      </c>
      <c r="P101" s="8">
        <f t="shared" si="12"/>
        <v>0.38105535307855892</v>
      </c>
      <c r="Q101" s="6">
        <v>0.128</v>
      </c>
      <c r="R101" s="6">
        <v>0.13800000000000001</v>
      </c>
      <c r="S101" s="6">
        <f t="shared" si="14"/>
        <v>1.0000000000000009E-2</v>
      </c>
    </row>
    <row r="102" spans="1:19" x14ac:dyDescent="0.35">
      <c r="A102" s="5" t="s">
        <v>3</v>
      </c>
      <c r="B102" s="5">
        <v>3</v>
      </c>
      <c r="C102" s="5" t="s">
        <v>45</v>
      </c>
      <c r="D102" s="5" t="s">
        <v>4</v>
      </c>
      <c r="E102" s="5" t="s">
        <v>108</v>
      </c>
      <c r="F102" s="6">
        <v>0.02</v>
      </c>
      <c r="G102" s="6">
        <v>0.02</v>
      </c>
      <c r="H102" s="6">
        <f t="shared" si="15"/>
        <v>0.02</v>
      </c>
      <c r="I102" s="6">
        <v>1.7999999999999999E-2</v>
      </c>
      <c r="J102" s="6">
        <v>1.2999999999999999E-2</v>
      </c>
      <c r="K102" s="6">
        <f t="shared" si="8"/>
        <v>4.9999999999999992E-3</v>
      </c>
      <c r="L102" s="6">
        <f t="shared" si="9"/>
        <v>5.4082178239999983E-3</v>
      </c>
      <c r="M102" s="8">
        <f t="shared" si="10"/>
        <v>3.8630127314285702E-2</v>
      </c>
      <c r="N102" s="5">
        <v>3.5999999999999999E-3</v>
      </c>
      <c r="O102" s="6">
        <f t="shared" si="11"/>
        <v>4.0082178239999938E-3</v>
      </c>
      <c r="P102" s="8">
        <f t="shared" si="12"/>
        <v>0.74113468695967877</v>
      </c>
      <c r="Q102" s="6">
        <v>0.13</v>
      </c>
      <c r="R102" s="6">
        <v>0.13500000000000001</v>
      </c>
      <c r="S102" s="6">
        <f t="shared" si="14"/>
        <v>5.0000000000000044E-3</v>
      </c>
    </row>
    <row r="103" spans="1:19" x14ac:dyDescent="0.35">
      <c r="A103" s="5" t="s">
        <v>3</v>
      </c>
      <c r="B103" s="5">
        <v>4</v>
      </c>
      <c r="C103" s="5" t="s">
        <v>45</v>
      </c>
      <c r="D103" s="5" t="s">
        <v>4</v>
      </c>
      <c r="E103" s="5" t="s">
        <v>109</v>
      </c>
      <c r="F103" s="5" t="s">
        <v>197</v>
      </c>
      <c r="G103" s="5" t="s">
        <v>197</v>
      </c>
      <c r="H103" s="5" t="s">
        <v>197</v>
      </c>
      <c r="I103" s="5" t="s">
        <v>197</v>
      </c>
      <c r="J103" s="5" t="s">
        <v>197</v>
      </c>
      <c r="K103" s="5" t="s">
        <v>197</v>
      </c>
      <c r="L103" s="5" t="s">
        <v>197</v>
      </c>
      <c r="M103" s="5" t="s">
        <v>197</v>
      </c>
      <c r="N103" s="5" t="s">
        <v>197</v>
      </c>
      <c r="O103" s="5" t="s">
        <v>197</v>
      </c>
      <c r="P103" s="5" t="s">
        <v>197</v>
      </c>
      <c r="Q103" s="5" t="s">
        <v>197</v>
      </c>
      <c r="R103" s="5" t="s">
        <v>197</v>
      </c>
      <c r="S103" s="5" t="s">
        <v>197</v>
      </c>
    </row>
    <row r="104" spans="1:19" x14ac:dyDescent="0.35">
      <c r="A104" s="5" t="s">
        <v>3</v>
      </c>
      <c r="B104" s="5">
        <v>5</v>
      </c>
      <c r="C104" s="5" t="s">
        <v>45</v>
      </c>
      <c r="D104" s="5" t="s">
        <v>4</v>
      </c>
      <c r="E104" s="5" t="s">
        <v>110</v>
      </c>
      <c r="F104" s="5" t="s">
        <v>197</v>
      </c>
      <c r="G104" s="5" t="s">
        <v>197</v>
      </c>
      <c r="H104" s="5" t="s">
        <v>197</v>
      </c>
      <c r="I104" s="5" t="s">
        <v>197</v>
      </c>
      <c r="J104" s="5" t="s">
        <v>197</v>
      </c>
      <c r="K104" s="5" t="s">
        <v>197</v>
      </c>
      <c r="L104" s="5" t="s">
        <v>197</v>
      </c>
      <c r="M104" s="5" t="s">
        <v>197</v>
      </c>
      <c r="N104" s="5" t="s">
        <v>197</v>
      </c>
      <c r="O104" s="5" t="s">
        <v>197</v>
      </c>
      <c r="P104" s="5" t="s">
        <v>197</v>
      </c>
      <c r="Q104" s="5" t="s">
        <v>197</v>
      </c>
      <c r="R104" s="5" t="s">
        <v>197</v>
      </c>
      <c r="S104" s="5" t="s">
        <v>197</v>
      </c>
    </row>
    <row r="105" spans="1:19" x14ac:dyDescent="0.35">
      <c r="A105" s="5" t="s">
        <v>3</v>
      </c>
      <c r="B105" s="5">
        <v>6</v>
      </c>
      <c r="C105" s="5" t="s">
        <v>45</v>
      </c>
      <c r="D105" s="5" t="s">
        <v>4</v>
      </c>
      <c r="E105" s="5" t="s">
        <v>111</v>
      </c>
      <c r="F105" s="6">
        <v>2.4E-2</v>
      </c>
      <c r="G105" s="6">
        <v>2.5000000000000001E-2</v>
      </c>
      <c r="H105" s="6">
        <f t="shared" ref="H105:H118" si="16">(G105+F105)/2</f>
        <v>2.4500000000000001E-2</v>
      </c>
      <c r="I105" s="6">
        <v>1.4999999999999999E-2</v>
      </c>
      <c r="J105" s="6">
        <v>1.0999999999999999E-2</v>
      </c>
      <c r="K105" s="6">
        <f t="shared" si="8"/>
        <v>4.0000000000000001E-3</v>
      </c>
      <c r="L105" s="6">
        <f t="shared" si="9"/>
        <v>4.3401815199999999E-3</v>
      </c>
      <c r="M105" s="8">
        <f t="shared" si="10"/>
        <v>2.5307180874635567E-2</v>
      </c>
      <c r="N105" s="5">
        <v>3.5999999999999999E-3</v>
      </c>
      <c r="O105" s="6">
        <f t="shared" si="11"/>
        <v>2.9401815199999954E-3</v>
      </c>
      <c r="P105" s="8">
        <f t="shared" si="12"/>
        <v>0.67743284617275534</v>
      </c>
      <c r="Q105" s="6">
        <v>0.127</v>
      </c>
      <c r="R105" s="6">
        <v>0.13200000000000001</v>
      </c>
      <c r="S105" s="6">
        <f t="shared" si="14"/>
        <v>5.0000000000000044E-3</v>
      </c>
    </row>
    <row r="106" spans="1:19" x14ac:dyDescent="0.35">
      <c r="A106" s="5" t="s">
        <v>3</v>
      </c>
      <c r="B106" s="5">
        <v>7</v>
      </c>
      <c r="C106" s="5" t="s">
        <v>45</v>
      </c>
      <c r="D106" s="5" t="s">
        <v>4</v>
      </c>
      <c r="E106" s="5" t="s">
        <v>112</v>
      </c>
      <c r="F106" s="6">
        <v>2.7E-2</v>
      </c>
      <c r="G106" s="6">
        <v>2.5999999999999999E-2</v>
      </c>
      <c r="H106" s="6">
        <f t="shared" si="16"/>
        <v>2.6499999999999999E-2</v>
      </c>
      <c r="I106" s="6">
        <v>1.6E-2</v>
      </c>
      <c r="J106" s="6">
        <v>1.0999999999999999E-2</v>
      </c>
      <c r="K106" s="6">
        <f t="shared" si="8"/>
        <v>5.000000000000001E-3</v>
      </c>
      <c r="L106" s="6">
        <f t="shared" si="9"/>
        <v>5.3628602880000029E-3</v>
      </c>
      <c r="M106" s="8">
        <f t="shared" si="10"/>
        <v>2.8910298048517535E-2</v>
      </c>
      <c r="N106" s="5">
        <v>3.5999999999999999E-3</v>
      </c>
      <c r="O106" s="6">
        <f t="shared" si="11"/>
        <v>2.9628602879999974E-3</v>
      </c>
      <c r="P106" s="8">
        <f t="shared" si="12"/>
        <v>0.55247761994279942</v>
      </c>
      <c r="Q106" s="6">
        <v>0.129</v>
      </c>
      <c r="R106" s="6">
        <v>0.13500000000000001</v>
      </c>
      <c r="S106" s="6">
        <f t="shared" si="14"/>
        <v>6.0000000000000053E-3</v>
      </c>
    </row>
    <row r="107" spans="1:19" x14ac:dyDescent="0.35">
      <c r="A107" s="5" t="s">
        <v>3</v>
      </c>
      <c r="B107" s="5">
        <v>8</v>
      </c>
      <c r="C107" s="5" t="s">
        <v>45</v>
      </c>
      <c r="D107" s="5" t="s">
        <v>4</v>
      </c>
      <c r="E107" s="5" t="s">
        <v>113</v>
      </c>
      <c r="F107" s="6">
        <v>2.5000000000000001E-2</v>
      </c>
      <c r="G107" s="6">
        <v>2.4E-2</v>
      </c>
      <c r="H107" s="6">
        <f t="shared" si="16"/>
        <v>2.4500000000000001E-2</v>
      </c>
      <c r="I107" s="6">
        <v>1.7999999999999999E-2</v>
      </c>
      <c r="J107" s="6">
        <v>1.4E-2</v>
      </c>
      <c r="K107" s="6">
        <f t="shared" si="8"/>
        <v>3.9999999999999983E-3</v>
      </c>
      <c r="L107" s="6">
        <f t="shared" si="9"/>
        <v>4.4082178239999974E-3</v>
      </c>
      <c r="M107" s="8">
        <f t="shared" si="10"/>
        <v>2.5703894017492693E-2</v>
      </c>
      <c r="N107" s="5">
        <v>3.5999999999999999E-3</v>
      </c>
      <c r="O107" s="6">
        <f t="shared" si="11"/>
        <v>4.0082178239999938E-3</v>
      </c>
      <c r="P107" s="8">
        <f t="shared" si="12"/>
        <v>0.9092603823199813</v>
      </c>
      <c r="Q107" s="6">
        <v>0.129</v>
      </c>
      <c r="R107" s="6">
        <v>0.13300000000000001</v>
      </c>
      <c r="S107" s="6">
        <f t="shared" si="14"/>
        <v>4.0000000000000036E-3</v>
      </c>
    </row>
    <row r="108" spans="1:19" x14ac:dyDescent="0.35">
      <c r="A108" s="5" t="s">
        <v>3</v>
      </c>
      <c r="B108" s="5">
        <v>9</v>
      </c>
      <c r="C108" s="5" t="s">
        <v>45</v>
      </c>
      <c r="D108" s="5" t="s">
        <v>4</v>
      </c>
      <c r="E108" s="5" t="s">
        <v>114</v>
      </c>
      <c r="F108" s="6">
        <v>0.02</v>
      </c>
      <c r="G108" s="6">
        <v>0.02</v>
      </c>
      <c r="H108" s="6">
        <f t="shared" si="16"/>
        <v>0.02</v>
      </c>
      <c r="I108" s="6">
        <v>1.6E-2</v>
      </c>
      <c r="J108" s="6">
        <v>8.9999999999999993E-3</v>
      </c>
      <c r="K108" s="6">
        <f t="shared" si="8"/>
        <v>7.000000000000001E-3</v>
      </c>
      <c r="L108" s="6">
        <f t="shared" si="9"/>
        <v>7.3628602880000029E-3</v>
      </c>
      <c r="M108" s="8">
        <f t="shared" si="10"/>
        <v>5.2591859200000014E-2</v>
      </c>
      <c r="N108" s="5">
        <v>3.5999999999999999E-3</v>
      </c>
      <c r="O108" s="6">
        <f t="shared" si="11"/>
        <v>3.9628602879999966E-3</v>
      </c>
      <c r="P108" s="8">
        <f t="shared" si="12"/>
        <v>0.53822293687395784</v>
      </c>
      <c r="Q108" s="6">
        <v>0.129</v>
      </c>
      <c r="R108" s="6">
        <v>0.13600000000000001</v>
      </c>
      <c r="S108" s="6">
        <f t="shared" si="14"/>
        <v>7.0000000000000062E-3</v>
      </c>
    </row>
    <row r="109" spans="1:19" x14ac:dyDescent="0.35">
      <c r="A109" s="5" t="s">
        <v>3</v>
      </c>
      <c r="B109" s="5">
        <v>10</v>
      </c>
      <c r="C109" s="5" t="s">
        <v>45</v>
      </c>
      <c r="D109" s="5" t="s">
        <v>4</v>
      </c>
      <c r="E109" s="5" t="s">
        <v>115</v>
      </c>
      <c r="F109" s="6">
        <v>2.5999999999999999E-2</v>
      </c>
      <c r="G109" s="6">
        <v>2.8000000000000001E-2</v>
      </c>
      <c r="H109" s="6">
        <f t="shared" si="16"/>
        <v>2.7E-2</v>
      </c>
      <c r="I109" s="6">
        <v>1.6E-2</v>
      </c>
      <c r="J109" s="6">
        <v>1.0999999999999999E-2</v>
      </c>
      <c r="K109" s="6">
        <f t="shared" si="8"/>
        <v>5.000000000000001E-3</v>
      </c>
      <c r="L109" s="6">
        <f t="shared" si="9"/>
        <v>5.3628602880000029E-3</v>
      </c>
      <c r="M109" s="8">
        <f t="shared" si="10"/>
        <v>2.8374922158730175E-2</v>
      </c>
      <c r="N109" s="5">
        <v>3.5999999999999999E-3</v>
      </c>
      <c r="O109" s="6">
        <f t="shared" si="11"/>
        <v>9.6286028799999566E-4</v>
      </c>
      <c r="P109" s="8">
        <f t="shared" si="12"/>
        <v>0.17954230322846612</v>
      </c>
      <c r="Q109" s="6">
        <v>0.129</v>
      </c>
      <c r="R109" s="6">
        <v>0.13700000000000001</v>
      </c>
      <c r="S109" s="6">
        <f t="shared" si="14"/>
        <v>8.0000000000000071E-3</v>
      </c>
    </row>
    <row r="110" spans="1:19" x14ac:dyDescent="0.35">
      <c r="A110" s="5" t="s">
        <v>3</v>
      </c>
      <c r="B110" s="5">
        <v>11</v>
      </c>
      <c r="C110" s="5" t="s">
        <v>45</v>
      </c>
      <c r="D110" s="5" t="s">
        <v>4</v>
      </c>
      <c r="E110" s="5" t="s">
        <v>116</v>
      </c>
      <c r="F110" s="6">
        <v>2.8000000000000001E-2</v>
      </c>
      <c r="G110" s="6">
        <v>0.03</v>
      </c>
      <c r="H110" s="6">
        <f t="shared" si="16"/>
        <v>2.8999999999999998E-2</v>
      </c>
      <c r="I110" s="6">
        <v>1.9E-2</v>
      </c>
      <c r="J110" s="6">
        <v>1.4E-2</v>
      </c>
      <c r="K110" s="6">
        <f t="shared" si="8"/>
        <v>4.9999999999999992E-3</v>
      </c>
      <c r="L110" s="6">
        <f t="shared" si="9"/>
        <v>5.4308965920000004E-3</v>
      </c>
      <c r="M110" s="8">
        <f t="shared" si="10"/>
        <v>2.6753185182266014E-2</v>
      </c>
      <c r="N110" s="5">
        <v>3.5999999999999999E-3</v>
      </c>
      <c r="O110" s="6">
        <f t="shared" si="11"/>
        <v>6.0308965919999976E-3</v>
      </c>
      <c r="P110" s="8">
        <f t="shared" si="12"/>
        <v>1.1104789954726497</v>
      </c>
      <c r="Q110" s="6">
        <v>0.13100000000000001</v>
      </c>
      <c r="R110" s="6">
        <v>0.13400000000000001</v>
      </c>
      <c r="S110" s="6">
        <f t="shared" si="14"/>
        <v>3.0000000000000027E-3</v>
      </c>
    </row>
    <row r="111" spans="1:19" x14ac:dyDescent="0.35">
      <c r="A111" s="5" t="s">
        <v>3</v>
      </c>
      <c r="B111" s="5">
        <v>12</v>
      </c>
      <c r="C111" s="5" t="s">
        <v>45</v>
      </c>
      <c r="D111" s="5" t="s">
        <v>4</v>
      </c>
      <c r="E111" s="5" t="s">
        <v>117</v>
      </c>
      <c r="F111" s="6">
        <v>2.5999999999999999E-2</v>
      </c>
      <c r="G111" s="6">
        <v>2.4E-2</v>
      </c>
      <c r="H111" s="6">
        <f t="shared" si="16"/>
        <v>2.5000000000000001E-2</v>
      </c>
      <c r="I111" s="6">
        <v>1.7000000000000001E-2</v>
      </c>
      <c r="J111" s="6">
        <v>1.2E-2</v>
      </c>
      <c r="K111" s="6">
        <f t="shared" si="8"/>
        <v>5.000000000000001E-3</v>
      </c>
      <c r="L111" s="6">
        <f t="shared" si="9"/>
        <v>5.3855390560000015E-3</v>
      </c>
      <c r="M111" s="8">
        <f t="shared" si="10"/>
        <v>3.0774508891428576E-2</v>
      </c>
      <c r="N111" s="5">
        <v>3.5999999999999999E-3</v>
      </c>
      <c r="O111" s="6">
        <f t="shared" si="11"/>
        <v>3.9855390559999969E-3</v>
      </c>
      <c r="P111" s="8">
        <f t="shared" si="12"/>
        <v>0.74004459248322196</v>
      </c>
      <c r="Q111" s="6">
        <v>0.129</v>
      </c>
      <c r="R111" s="6">
        <v>0.13400000000000001</v>
      </c>
      <c r="S111" s="6">
        <f t="shared" si="14"/>
        <v>5.0000000000000044E-3</v>
      </c>
    </row>
    <row r="112" spans="1:19" x14ac:dyDescent="0.35">
      <c r="A112" s="5" t="s">
        <v>3</v>
      </c>
      <c r="B112" s="5">
        <v>13</v>
      </c>
      <c r="C112" s="5" t="s">
        <v>45</v>
      </c>
      <c r="D112" s="5" t="s">
        <v>4</v>
      </c>
      <c r="E112" s="5" t="s">
        <v>118</v>
      </c>
      <c r="F112" s="6">
        <v>2.5999999999999999E-2</v>
      </c>
      <c r="G112" s="6">
        <v>2.4E-2</v>
      </c>
      <c r="H112" s="6">
        <f t="shared" si="16"/>
        <v>2.5000000000000001E-2</v>
      </c>
      <c r="I112" s="6">
        <v>0.02</v>
      </c>
      <c r="J112" s="6">
        <v>1.4999999999999999E-2</v>
      </c>
      <c r="K112" s="6">
        <f t="shared" si="8"/>
        <v>5.000000000000001E-3</v>
      </c>
      <c r="L112" s="6">
        <f t="shared" si="9"/>
        <v>5.4535753600000007E-3</v>
      </c>
      <c r="M112" s="8">
        <f t="shared" si="10"/>
        <v>3.1163287771428572E-2</v>
      </c>
      <c r="N112" s="5">
        <v>3.5999999999999999E-3</v>
      </c>
      <c r="O112" s="6">
        <f t="shared" si="11"/>
        <v>5.0535753599999971E-3</v>
      </c>
      <c r="P112" s="8">
        <f t="shared" si="12"/>
        <v>0.92665362196443479</v>
      </c>
      <c r="Q112" s="6">
        <v>0.13</v>
      </c>
      <c r="R112" s="6">
        <v>0.13400000000000001</v>
      </c>
      <c r="S112" s="6">
        <f t="shared" si="14"/>
        <v>4.0000000000000036E-3</v>
      </c>
    </row>
    <row r="113" spans="1:19" x14ac:dyDescent="0.35">
      <c r="A113" s="5" t="s">
        <v>3</v>
      </c>
      <c r="B113" s="5">
        <v>14</v>
      </c>
      <c r="C113" s="5" t="s">
        <v>45</v>
      </c>
      <c r="D113" s="5" t="s">
        <v>4</v>
      </c>
      <c r="E113" s="5" t="s">
        <v>119</v>
      </c>
      <c r="F113" s="6">
        <v>0.02</v>
      </c>
      <c r="G113" s="6">
        <v>0.02</v>
      </c>
      <c r="H113" s="6">
        <f t="shared" si="16"/>
        <v>0.02</v>
      </c>
      <c r="I113" s="6">
        <v>1.6E-2</v>
      </c>
      <c r="J113" s="6">
        <v>1.0999999999999999E-2</v>
      </c>
      <c r="K113" s="6">
        <f t="shared" si="8"/>
        <v>5.000000000000001E-3</v>
      </c>
      <c r="L113" s="6">
        <f t="shared" si="9"/>
        <v>5.3628602880000029E-3</v>
      </c>
      <c r="M113" s="8">
        <f t="shared" si="10"/>
        <v>3.8306144914285731E-2</v>
      </c>
      <c r="N113" s="5">
        <v>3.5999999999999999E-3</v>
      </c>
      <c r="O113" s="6">
        <f t="shared" si="11"/>
        <v>4.9628602879999992E-3</v>
      </c>
      <c r="P113" s="8">
        <f t="shared" si="12"/>
        <v>0.92541293665713276</v>
      </c>
      <c r="Q113" s="6">
        <v>0.129</v>
      </c>
      <c r="R113" s="6">
        <v>0.13300000000000001</v>
      </c>
      <c r="S113" s="6">
        <f t="shared" si="14"/>
        <v>4.0000000000000036E-3</v>
      </c>
    </row>
    <row r="114" spans="1:19" x14ac:dyDescent="0.35">
      <c r="A114" s="5" t="s">
        <v>3</v>
      </c>
      <c r="B114" s="5">
        <v>15</v>
      </c>
      <c r="C114" s="5" t="s">
        <v>45</v>
      </c>
      <c r="D114" s="5" t="s">
        <v>4</v>
      </c>
      <c r="E114" s="5" t="s">
        <v>120</v>
      </c>
      <c r="F114" s="6">
        <v>1.9E-2</v>
      </c>
      <c r="G114" s="6">
        <v>1.7999999999999999E-2</v>
      </c>
      <c r="H114" s="6">
        <f t="shared" si="16"/>
        <v>1.8499999999999999E-2</v>
      </c>
      <c r="I114" s="6">
        <v>1.7000000000000001E-2</v>
      </c>
      <c r="J114" s="6">
        <v>7.0000000000000001E-3</v>
      </c>
      <c r="K114" s="6">
        <f t="shared" si="8"/>
        <v>1.0000000000000002E-2</v>
      </c>
      <c r="L114" s="6">
        <f t="shared" si="9"/>
        <v>1.0385539056000002E-2</v>
      </c>
      <c r="M114" s="8">
        <f t="shared" si="10"/>
        <v>8.01972127876448E-2</v>
      </c>
      <c r="N114" s="5">
        <v>3.5999999999999999E-3</v>
      </c>
      <c r="O114" s="6">
        <f t="shared" si="11"/>
        <v>4.9855390559999943E-3</v>
      </c>
      <c r="P114" s="8">
        <f t="shared" si="12"/>
        <v>0.48004624787576294</v>
      </c>
      <c r="Q114" s="6">
        <v>0.13100000000000001</v>
      </c>
      <c r="R114" s="6">
        <v>0.14000000000000001</v>
      </c>
      <c r="S114" s="6">
        <f t="shared" si="14"/>
        <v>9.000000000000008E-3</v>
      </c>
    </row>
    <row r="115" spans="1:19" x14ac:dyDescent="0.35">
      <c r="A115" s="5" t="s">
        <v>3</v>
      </c>
      <c r="B115" s="5">
        <v>16</v>
      </c>
      <c r="C115" s="5" t="s">
        <v>45</v>
      </c>
      <c r="D115" s="5" t="s">
        <v>4</v>
      </c>
      <c r="E115" s="5" t="s">
        <v>121</v>
      </c>
      <c r="F115" s="6">
        <v>2.1999999999999999E-2</v>
      </c>
      <c r="G115" s="6">
        <v>2.1000000000000001E-2</v>
      </c>
      <c r="H115" s="6">
        <f t="shared" si="16"/>
        <v>2.1499999999999998E-2</v>
      </c>
      <c r="I115" s="6">
        <v>0.02</v>
      </c>
      <c r="J115" s="6">
        <v>1.2E-2</v>
      </c>
      <c r="K115" s="6">
        <f t="shared" si="8"/>
        <v>8.0000000000000002E-3</v>
      </c>
      <c r="L115" s="6">
        <f t="shared" si="9"/>
        <v>8.4535753599999999E-3</v>
      </c>
      <c r="M115" s="8">
        <f t="shared" si="10"/>
        <v>5.6169935946843857E-2</v>
      </c>
      <c r="N115" s="5">
        <v>3.5999999999999999E-3</v>
      </c>
      <c r="O115" s="6">
        <f t="shared" si="11"/>
        <v>6.0535753599999945E-3</v>
      </c>
      <c r="P115" s="8">
        <f t="shared" si="12"/>
        <v>0.71609645649388221</v>
      </c>
      <c r="Q115" s="6">
        <v>0.129</v>
      </c>
      <c r="R115" s="6">
        <v>0.13500000000000001</v>
      </c>
      <c r="S115" s="6">
        <f t="shared" si="14"/>
        <v>6.0000000000000053E-3</v>
      </c>
    </row>
    <row r="116" spans="1:19" x14ac:dyDescent="0.35">
      <c r="A116" s="5" t="s">
        <v>3</v>
      </c>
      <c r="B116" s="5">
        <v>17</v>
      </c>
      <c r="C116" s="5" t="s">
        <v>45</v>
      </c>
      <c r="D116" s="5" t="s">
        <v>4</v>
      </c>
      <c r="E116" s="5" t="s">
        <v>122</v>
      </c>
      <c r="F116" s="6">
        <v>0.02</v>
      </c>
      <c r="G116" s="6">
        <v>1.4999999999999999E-2</v>
      </c>
      <c r="H116" s="6">
        <f t="shared" si="16"/>
        <v>1.7500000000000002E-2</v>
      </c>
      <c r="I116" s="6">
        <v>1.7999999999999999E-2</v>
      </c>
      <c r="J116" s="6">
        <v>1.6E-2</v>
      </c>
      <c r="K116" s="6">
        <f t="shared" si="8"/>
        <v>1.9999999999999983E-3</v>
      </c>
      <c r="L116" s="6">
        <f t="shared" si="9"/>
        <v>2.4082178239999974E-3</v>
      </c>
      <c r="M116" s="8">
        <f t="shared" si="10"/>
        <v>1.9658921012244875E-2</v>
      </c>
      <c r="N116" s="5">
        <v>3.5999999999999999E-3</v>
      </c>
      <c r="O116" s="6">
        <f t="shared" si="11"/>
        <v>2.0082178239999937E-3</v>
      </c>
      <c r="P116" s="8">
        <f t="shared" si="12"/>
        <v>0.83390206815444445</v>
      </c>
      <c r="Q116" s="6">
        <v>0.13100000000000001</v>
      </c>
      <c r="R116" s="6">
        <v>0.13500000000000001</v>
      </c>
      <c r="S116" s="6">
        <f t="shared" si="14"/>
        <v>4.0000000000000036E-3</v>
      </c>
    </row>
    <row r="117" spans="1:19" x14ac:dyDescent="0.35">
      <c r="A117" s="5" t="s">
        <v>3</v>
      </c>
      <c r="B117" s="5">
        <v>18</v>
      </c>
      <c r="C117" s="5" t="s">
        <v>45</v>
      </c>
      <c r="D117" s="5" t="s">
        <v>4</v>
      </c>
      <c r="E117" s="5" t="s">
        <v>123</v>
      </c>
      <c r="F117" s="6">
        <v>2.1000000000000001E-2</v>
      </c>
      <c r="G117" s="6">
        <v>0.03</v>
      </c>
      <c r="H117" s="6">
        <f t="shared" si="16"/>
        <v>2.5500000000000002E-2</v>
      </c>
      <c r="I117" s="6">
        <v>1.7000000000000001E-2</v>
      </c>
      <c r="J117" s="6">
        <v>1.2999999999999999E-2</v>
      </c>
      <c r="K117" s="6">
        <f t="shared" si="8"/>
        <v>4.0000000000000018E-3</v>
      </c>
      <c r="L117" s="6">
        <f t="shared" si="9"/>
        <v>4.3855390560000023E-3</v>
      </c>
      <c r="M117" s="8">
        <f t="shared" si="10"/>
        <v>2.4568846252100849E-2</v>
      </c>
      <c r="N117" s="5">
        <v>3.5999999999999999E-3</v>
      </c>
      <c r="O117" s="6">
        <f t="shared" si="11"/>
        <v>3.9855390559999987E-3</v>
      </c>
      <c r="P117" s="8">
        <f t="shared" si="12"/>
        <v>0.90879114405497075</v>
      </c>
      <c r="Q117" s="6">
        <v>0.13</v>
      </c>
      <c r="R117" s="6">
        <v>0.13400000000000001</v>
      </c>
      <c r="S117" s="6">
        <f t="shared" si="14"/>
        <v>4.0000000000000036E-3</v>
      </c>
    </row>
    <row r="118" spans="1:19" x14ac:dyDescent="0.35">
      <c r="A118" s="5" t="s">
        <v>3</v>
      </c>
      <c r="B118" s="5">
        <v>19</v>
      </c>
      <c r="C118" s="5" t="s">
        <v>45</v>
      </c>
      <c r="D118" s="5" t="s">
        <v>4</v>
      </c>
      <c r="E118" s="5" t="s">
        <v>124</v>
      </c>
      <c r="F118" s="6">
        <v>1.4999999999999999E-2</v>
      </c>
      <c r="G118" s="6">
        <v>2.5000000000000001E-2</v>
      </c>
      <c r="H118" s="6">
        <f t="shared" si="16"/>
        <v>0.02</v>
      </c>
      <c r="I118" s="6">
        <v>2.1999999999999999E-2</v>
      </c>
      <c r="J118" s="6">
        <v>1.7999999999999999E-2</v>
      </c>
      <c r="K118" s="6">
        <f t="shared" si="8"/>
        <v>4.0000000000000001E-3</v>
      </c>
      <c r="L118" s="6">
        <f t="shared" si="9"/>
        <v>4.4989328960000005E-3</v>
      </c>
      <c r="M118" s="8">
        <f t="shared" si="10"/>
        <v>3.2135234971428575E-2</v>
      </c>
      <c r="N118" s="5">
        <v>3.5999999999999999E-3</v>
      </c>
      <c r="O118" s="6">
        <f t="shared" si="11"/>
        <v>3.098932895999996E-3</v>
      </c>
      <c r="P118" s="8">
        <f t="shared" si="12"/>
        <v>0.68881509629878146</v>
      </c>
      <c r="Q118" s="6">
        <v>0.129</v>
      </c>
      <c r="R118" s="6">
        <v>0.13400000000000001</v>
      </c>
      <c r="S118" s="6">
        <f t="shared" si="14"/>
        <v>5.0000000000000044E-3</v>
      </c>
    </row>
    <row r="119" spans="1:19" x14ac:dyDescent="0.35">
      <c r="A119" s="5" t="s">
        <v>3</v>
      </c>
      <c r="B119" s="5">
        <v>20</v>
      </c>
      <c r="C119" s="5" t="s">
        <v>45</v>
      </c>
      <c r="D119" s="5" t="s">
        <v>4</v>
      </c>
      <c r="E119" s="5" t="s">
        <v>125</v>
      </c>
      <c r="F119" s="5" t="s">
        <v>197</v>
      </c>
      <c r="G119" s="5" t="s">
        <v>197</v>
      </c>
      <c r="H119" s="5" t="s">
        <v>197</v>
      </c>
      <c r="I119" s="5" t="s">
        <v>197</v>
      </c>
      <c r="J119" s="5" t="s">
        <v>197</v>
      </c>
      <c r="K119" s="5" t="s">
        <v>197</v>
      </c>
      <c r="L119" s="5" t="s">
        <v>197</v>
      </c>
      <c r="M119" s="5" t="s">
        <v>197</v>
      </c>
      <c r="N119" s="5" t="s">
        <v>197</v>
      </c>
      <c r="O119" s="5" t="s">
        <v>197</v>
      </c>
      <c r="P119" s="5" t="s">
        <v>197</v>
      </c>
      <c r="Q119" s="5" t="s">
        <v>197</v>
      </c>
      <c r="R119" s="5" t="s">
        <v>197</v>
      </c>
      <c r="S119" s="5" t="s">
        <v>197</v>
      </c>
    </row>
    <row r="120" spans="1:19" x14ac:dyDescent="0.35">
      <c r="A120" s="5" t="s">
        <v>3</v>
      </c>
      <c r="B120" s="5">
        <v>1</v>
      </c>
      <c r="C120" s="5" t="s">
        <v>126</v>
      </c>
      <c r="D120" s="5" t="s">
        <v>126</v>
      </c>
      <c r="E120" s="5" t="s">
        <v>127</v>
      </c>
      <c r="F120" s="6">
        <v>2.5999999999999999E-2</v>
      </c>
      <c r="G120" s="6">
        <v>2.5000000000000001E-2</v>
      </c>
      <c r="H120" s="6">
        <f t="shared" ref="H120:H139" si="17">(G120+F120)/2</f>
        <v>2.5500000000000002E-2</v>
      </c>
      <c r="I120" s="6">
        <v>1.7000000000000001E-2</v>
      </c>
      <c r="J120" s="6">
        <v>8.9999999999999993E-3</v>
      </c>
      <c r="K120" s="6">
        <f t="shared" si="8"/>
        <v>8.0000000000000019E-3</v>
      </c>
      <c r="L120" s="6">
        <f t="shared" si="9"/>
        <v>8.3855390560000024E-3</v>
      </c>
      <c r="M120" s="8">
        <f t="shared" si="10"/>
        <v>4.6977809837535023E-2</v>
      </c>
      <c r="N120" s="5">
        <v>1E-3</v>
      </c>
      <c r="O120" s="6">
        <f t="shared" si="11"/>
        <v>3.3855390559999971E-3</v>
      </c>
      <c r="P120" s="8">
        <f t="shared" si="12"/>
        <v>0.40373541085323356</v>
      </c>
      <c r="Q120" s="6">
        <v>0.13</v>
      </c>
      <c r="R120" s="6">
        <v>0.13600000000000001</v>
      </c>
      <c r="S120" s="6">
        <f t="shared" si="14"/>
        <v>6.0000000000000053E-3</v>
      </c>
    </row>
    <row r="121" spans="1:19" x14ac:dyDescent="0.35">
      <c r="A121" s="5" t="s">
        <v>3</v>
      </c>
      <c r="B121" s="5">
        <v>2</v>
      </c>
      <c r="C121" s="5" t="s">
        <v>126</v>
      </c>
      <c r="D121" s="5" t="s">
        <v>126</v>
      </c>
      <c r="E121" s="5" t="s">
        <v>128</v>
      </c>
      <c r="F121" s="6">
        <v>1.6E-2</v>
      </c>
      <c r="G121" s="6">
        <v>1.7000000000000001E-2</v>
      </c>
      <c r="H121" s="6">
        <f t="shared" si="17"/>
        <v>1.6500000000000001E-2</v>
      </c>
      <c r="I121" s="6">
        <v>1.4E-2</v>
      </c>
      <c r="J121" s="6">
        <v>7.0000000000000001E-3</v>
      </c>
      <c r="K121" s="6">
        <f t="shared" si="8"/>
        <v>7.0000000000000001E-3</v>
      </c>
      <c r="L121" s="6">
        <f t="shared" si="9"/>
        <v>7.3175027519999996E-3</v>
      </c>
      <c r="M121" s="8">
        <f t="shared" si="10"/>
        <v>6.3355002181818179E-2</v>
      </c>
      <c r="N121" s="5">
        <v>1E-3</v>
      </c>
      <c r="O121" s="6">
        <f t="shared" si="11"/>
        <v>1.3175027519999934E-3</v>
      </c>
      <c r="P121" s="8">
        <f t="shared" si="12"/>
        <v>0.1800481389145904</v>
      </c>
      <c r="Q121" s="6">
        <v>0.13</v>
      </c>
      <c r="R121" s="6">
        <v>0.13700000000000001</v>
      </c>
      <c r="S121" s="6">
        <f t="shared" si="14"/>
        <v>7.0000000000000062E-3</v>
      </c>
    </row>
    <row r="122" spans="1:19" x14ac:dyDescent="0.35">
      <c r="A122" s="5" t="s">
        <v>3</v>
      </c>
      <c r="B122" s="5">
        <v>3</v>
      </c>
      <c r="C122" s="5" t="s">
        <v>126</v>
      </c>
      <c r="D122" s="5" t="s">
        <v>126</v>
      </c>
      <c r="E122" s="5" t="s">
        <v>129</v>
      </c>
      <c r="F122" s="6">
        <v>2.5999999999999999E-2</v>
      </c>
      <c r="G122" s="6">
        <v>2.5000000000000001E-2</v>
      </c>
      <c r="H122" s="6">
        <f t="shared" si="17"/>
        <v>2.5500000000000002E-2</v>
      </c>
      <c r="I122" s="6">
        <v>1.6E-2</v>
      </c>
      <c r="J122" s="6">
        <v>0.01</v>
      </c>
      <c r="K122" s="6">
        <f t="shared" si="8"/>
        <v>6.0000000000000001E-3</v>
      </c>
      <c r="L122" s="6">
        <f t="shared" si="9"/>
        <v>6.362860288000002E-3</v>
      </c>
      <c r="M122" s="8">
        <f t="shared" si="10"/>
        <v>3.5646276123249304E-2</v>
      </c>
      <c r="N122" s="5">
        <v>1E-3</v>
      </c>
      <c r="O122" s="6">
        <f t="shared" si="11"/>
        <v>1.3628602879999967E-3</v>
      </c>
      <c r="P122" s="8">
        <f t="shared" si="12"/>
        <v>0.21418988101471831</v>
      </c>
      <c r="Q122" s="6">
        <v>0.13</v>
      </c>
      <c r="R122" s="6">
        <v>0.13600000000000001</v>
      </c>
      <c r="S122" s="6">
        <f t="shared" si="14"/>
        <v>6.0000000000000053E-3</v>
      </c>
    </row>
    <row r="123" spans="1:19" x14ac:dyDescent="0.35">
      <c r="A123" s="5" t="s">
        <v>3</v>
      </c>
      <c r="B123" s="5">
        <v>4</v>
      </c>
      <c r="C123" s="5" t="s">
        <v>126</v>
      </c>
      <c r="D123" s="5" t="s">
        <v>126</v>
      </c>
      <c r="E123" s="5" t="s">
        <v>130</v>
      </c>
      <c r="F123" s="6">
        <v>3.1E-2</v>
      </c>
      <c r="G123" s="6">
        <v>2.5999999999999999E-2</v>
      </c>
      <c r="H123" s="6">
        <f t="shared" si="17"/>
        <v>2.8499999999999998E-2</v>
      </c>
      <c r="I123" s="6">
        <v>1.7000000000000001E-2</v>
      </c>
      <c r="J123" s="6">
        <v>1.2E-2</v>
      </c>
      <c r="K123" s="6">
        <f t="shared" si="8"/>
        <v>5.000000000000001E-3</v>
      </c>
      <c r="L123" s="6">
        <f t="shared" si="9"/>
        <v>5.3855390560000015E-3</v>
      </c>
      <c r="M123" s="8">
        <f t="shared" si="10"/>
        <v>2.6995183238095247E-2</v>
      </c>
      <c r="N123" s="5">
        <v>1E-3</v>
      </c>
      <c r="O123" s="6">
        <f t="shared" si="11"/>
        <v>-6.1446094400000473E-4</v>
      </c>
      <c r="P123" s="8">
        <f t="shared" si="12"/>
        <v>-0.11409460364333203</v>
      </c>
      <c r="Q123" s="6">
        <v>0.13100000000000001</v>
      </c>
      <c r="R123" s="6">
        <v>0.13800000000000001</v>
      </c>
      <c r="S123" s="6">
        <f t="shared" si="14"/>
        <v>7.0000000000000062E-3</v>
      </c>
    </row>
    <row r="124" spans="1:19" x14ac:dyDescent="0.35">
      <c r="A124" s="5" t="s">
        <v>3</v>
      </c>
      <c r="B124" s="5">
        <v>5</v>
      </c>
      <c r="C124" s="5" t="s">
        <v>126</v>
      </c>
      <c r="D124" s="5" t="s">
        <v>126</v>
      </c>
      <c r="E124" s="5" t="s">
        <v>131</v>
      </c>
      <c r="F124" s="6">
        <v>2.7E-2</v>
      </c>
      <c r="G124" s="6">
        <v>2.7E-2</v>
      </c>
      <c r="H124" s="6">
        <f t="shared" si="17"/>
        <v>2.7E-2</v>
      </c>
      <c r="I124" s="6">
        <v>1.9E-2</v>
      </c>
      <c r="J124" s="6">
        <v>1.6E-2</v>
      </c>
      <c r="K124" s="6">
        <f t="shared" si="8"/>
        <v>2.9999999999999992E-3</v>
      </c>
      <c r="L124" s="6">
        <f t="shared" si="9"/>
        <v>3.4308965920000004E-3</v>
      </c>
      <c r="M124" s="8">
        <f t="shared" si="10"/>
        <v>1.8152892021164022E-2</v>
      </c>
      <c r="N124" s="5">
        <v>1E-3</v>
      </c>
      <c r="O124" s="6">
        <f t="shared" si="11"/>
        <v>4.3089659199999682E-4</v>
      </c>
      <c r="P124" s="8">
        <f t="shared" si="12"/>
        <v>0.12559299892766829</v>
      </c>
      <c r="Q124" s="6">
        <v>0.13100000000000001</v>
      </c>
      <c r="R124" s="6">
        <v>0.13500000000000001</v>
      </c>
      <c r="S124" s="6">
        <f t="shared" si="14"/>
        <v>4.0000000000000036E-3</v>
      </c>
    </row>
    <row r="125" spans="1:19" x14ac:dyDescent="0.35">
      <c r="A125" s="5" t="s">
        <v>3</v>
      </c>
      <c r="B125" s="5">
        <v>6</v>
      </c>
      <c r="C125" s="5" t="s">
        <v>126</v>
      </c>
      <c r="D125" s="5" t="s">
        <v>126</v>
      </c>
      <c r="E125" s="5" t="s">
        <v>132</v>
      </c>
      <c r="F125" s="6">
        <v>2.1000000000000001E-2</v>
      </c>
      <c r="G125" s="6">
        <v>2.1000000000000001E-2</v>
      </c>
      <c r="H125" s="6">
        <f t="shared" si="17"/>
        <v>2.1000000000000001E-2</v>
      </c>
      <c r="I125" s="6">
        <v>1.4999999999999999E-2</v>
      </c>
      <c r="J125" s="6">
        <v>6.0000000000000001E-3</v>
      </c>
      <c r="K125" s="6">
        <f t="shared" si="8"/>
        <v>8.9999999999999993E-3</v>
      </c>
      <c r="L125" s="6">
        <f t="shared" si="9"/>
        <v>9.3401815199999991E-3</v>
      </c>
      <c r="M125" s="8">
        <f t="shared" si="10"/>
        <v>6.3538649795918348E-2</v>
      </c>
      <c r="N125" s="5">
        <v>1E-3</v>
      </c>
      <c r="O125" s="6">
        <f t="shared" si="11"/>
        <v>1.340181519999992E-3</v>
      </c>
      <c r="P125" s="8">
        <f t="shared" si="12"/>
        <v>0.14348559684094792</v>
      </c>
      <c r="Q125" s="6">
        <v>0.13</v>
      </c>
      <c r="R125" s="6">
        <v>0.13900000000000001</v>
      </c>
      <c r="S125" s="6">
        <f t="shared" si="14"/>
        <v>9.000000000000008E-3</v>
      </c>
    </row>
    <row r="126" spans="1:19" x14ac:dyDescent="0.35">
      <c r="A126" s="5" t="s">
        <v>3</v>
      </c>
      <c r="B126" s="5">
        <v>7</v>
      </c>
      <c r="C126" s="5" t="s">
        <v>126</v>
      </c>
      <c r="D126" s="5" t="s">
        <v>126</v>
      </c>
      <c r="E126" s="5" t="s">
        <v>133</v>
      </c>
      <c r="F126" s="6">
        <v>1.7999999999999999E-2</v>
      </c>
      <c r="G126" s="6">
        <v>1.9E-2</v>
      </c>
      <c r="H126" s="6">
        <f t="shared" si="17"/>
        <v>1.8499999999999999E-2</v>
      </c>
      <c r="I126" s="6">
        <v>1.6E-2</v>
      </c>
      <c r="J126" s="6">
        <v>1.2E-2</v>
      </c>
      <c r="K126" s="6">
        <f t="shared" si="8"/>
        <v>4.0000000000000001E-3</v>
      </c>
      <c r="L126" s="6">
        <f t="shared" si="9"/>
        <v>4.362860288000002E-3</v>
      </c>
      <c r="M126" s="8">
        <f t="shared" si="10"/>
        <v>3.369004083397685E-2</v>
      </c>
      <c r="N126" s="5">
        <v>1E-3</v>
      </c>
      <c r="O126" s="6">
        <f t="shared" si="11"/>
        <v>3.6286028799999755E-4</v>
      </c>
      <c r="P126" s="8">
        <f t="shared" si="12"/>
        <v>8.3170274555442597E-2</v>
      </c>
      <c r="Q126" s="6">
        <v>0.13</v>
      </c>
      <c r="R126" s="6">
        <v>0.13500000000000001</v>
      </c>
      <c r="S126" s="6">
        <f t="shared" si="14"/>
        <v>5.0000000000000044E-3</v>
      </c>
    </row>
    <row r="127" spans="1:19" x14ac:dyDescent="0.35">
      <c r="A127" s="5" t="s">
        <v>3</v>
      </c>
      <c r="B127" s="5">
        <v>8</v>
      </c>
      <c r="C127" s="5" t="s">
        <v>126</v>
      </c>
      <c r="D127" s="5" t="s">
        <v>126</v>
      </c>
      <c r="E127" s="5" t="s">
        <v>134</v>
      </c>
      <c r="F127" s="6">
        <v>2.1999999999999999E-2</v>
      </c>
      <c r="G127" s="6">
        <v>2.1000000000000001E-2</v>
      </c>
      <c r="H127" s="6">
        <f t="shared" si="17"/>
        <v>2.1499999999999998E-2</v>
      </c>
      <c r="I127" s="6">
        <v>1.2999999999999999E-2</v>
      </c>
      <c r="J127" s="6">
        <v>8.9999999999999993E-3</v>
      </c>
      <c r="K127" s="6">
        <f t="shared" si="8"/>
        <v>4.0000000000000001E-3</v>
      </c>
      <c r="L127" s="6">
        <f t="shared" si="9"/>
        <v>4.294823984000001E-3</v>
      </c>
      <c r="M127" s="8">
        <f t="shared" si="10"/>
        <v>2.8537036438538214E-2</v>
      </c>
      <c r="N127" s="5">
        <v>1E-3</v>
      </c>
      <c r="O127" s="6">
        <f t="shared" si="11"/>
        <v>1.2948239839999974E-3</v>
      </c>
      <c r="P127" s="8">
        <f t="shared" si="12"/>
        <v>0.30148476138341251</v>
      </c>
      <c r="Q127" s="6">
        <v>0.13</v>
      </c>
      <c r="R127" s="6">
        <v>0.13400000000000001</v>
      </c>
      <c r="S127" s="6">
        <f t="shared" si="14"/>
        <v>4.0000000000000036E-3</v>
      </c>
    </row>
    <row r="128" spans="1:19" x14ac:dyDescent="0.35">
      <c r="A128" s="5" t="s">
        <v>3</v>
      </c>
      <c r="B128" s="5">
        <v>9</v>
      </c>
      <c r="C128" s="5" t="s">
        <v>126</v>
      </c>
      <c r="D128" s="5" t="s">
        <v>126</v>
      </c>
      <c r="E128" s="5" t="s">
        <v>135</v>
      </c>
      <c r="F128" s="6">
        <v>2.9000000000000001E-2</v>
      </c>
      <c r="G128" s="6">
        <v>2.7E-2</v>
      </c>
      <c r="H128" s="6">
        <f t="shared" si="17"/>
        <v>2.8000000000000001E-2</v>
      </c>
      <c r="I128" s="6">
        <v>1.7999999999999999E-2</v>
      </c>
      <c r="J128" s="6">
        <v>0.01</v>
      </c>
      <c r="K128" s="6">
        <f t="shared" si="8"/>
        <v>7.9999999999999984E-3</v>
      </c>
      <c r="L128" s="6">
        <f t="shared" si="9"/>
        <v>8.4082178239999975E-3</v>
      </c>
      <c r="M128" s="8">
        <f t="shared" si="10"/>
        <v>4.2899070530612232E-2</v>
      </c>
      <c r="N128" s="5">
        <v>1E-3</v>
      </c>
      <c r="O128" s="6">
        <f t="shared" si="11"/>
        <v>2.4082178239999913E-3</v>
      </c>
      <c r="P128" s="8">
        <f t="shared" si="12"/>
        <v>0.2864123973008994</v>
      </c>
      <c r="Q128" s="6">
        <v>0.128</v>
      </c>
      <c r="R128" s="6">
        <v>0.13500000000000001</v>
      </c>
      <c r="S128" s="6">
        <f t="shared" si="14"/>
        <v>7.0000000000000062E-3</v>
      </c>
    </row>
    <row r="129" spans="1:19" x14ac:dyDescent="0.35">
      <c r="A129" s="5" t="s">
        <v>3</v>
      </c>
      <c r="B129" s="5">
        <v>10</v>
      </c>
      <c r="C129" s="5" t="s">
        <v>126</v>
      </c>
      <c r="D129" s="5" t="s">
        <v>126</v>
      </c>
      <c r="E129" s="5" t="s">
        <v>136</v>
      </c>
      <c r="F129" s="6">
        <v>1.9E-2</v>
      </c>
      <c r="G129" s="6">
        <v>1.9E-2</v>
      </c>
      <c r="H129" s="6">
        <f t="shared" si="17"/>
        <v>1.9E-2</v>
      </c>
      <c r="I129" s="6">
        <v>1.7999999999999999E-2</v>
      </c>
      <c r="J129" s="6">
        <v>1.4E-2</v>
      </c>
      <c r="K129" s="6">
        <f t="shared" ref="K129:K139" si="18">I129-J129</f>
        <v>3.9999999999999983E-3</v>
      </c>
      <c r="L129" s="6">
        <f t="shared" ref="L129:L139" si="19">I129*1.022678768-J129</f>
        <v>4.4082178239999974E-3</v>
      </c>
      <c r="M129" s="8">
        <f t="shared" ref="M129:M139" si="20">L129/(H129*7)</f>
        <v>3.314449491729321E-2</v>
      </c>
      <c r="N129" s="5">
        <v>1E-3</v>
      </c>
      <c r="O129" s="6">
        <f t="shared" ref="O129:O139" si="21">L129-(R129-Q129-N129)</f>
        <v>1.4082178239999939E-3</v>
      </c>
      <c r="P129" s="8">
        <f t="shared" ref="P129:P139" si="22">O129/L129</f>
        <v>0.31945286739986528</v>
      </c>
      <c r="Q129" s="6">
        <v>0.127</v>
      </c>
      <c r="R129" s="6">
        <v>0.13100000000000001</v>
      </c>
      <c r="S129" s="6">
        <f t="shared" si="14"/>
        <v>4.0000000000000036E-3</v>
      </c>
    </row>
    <row r="130" spans="1:19" x14ac:dyDescent="0.35">
      <c r="A130" s="5" t="s">
        <v>3</v>
      </c>
      <c r="B130" s="5">
        <v>11</v>
      </c>
      <c r="C130" s="5" t="s">
        <v>126</v>
      </c>
      <c r="D130" s="5" t="s">
        <v>126</v>
      </c>
      <c r="E130" s="5" t="s">
        <v>137</v>
      </c>
      <c r="F130" s="6">
        <v>1.7999999999999999E-2</v>
      </c>
      <c r="G130" s="6">
        <v>1.9E-2</v>
      </c>
      <c r="H130" s="6">
        <f t="shared" si="17"/>
        <v>1.8499999999999999E-2</v>
      </c>
      <c r="I130" s="6">
        <v>1.4999999999999999E-2</v>
      </c>
      <c r="J130" s="6">
        <v>7.0000000000000001E-3</v>
      </c>
      <c r="K130" s="6">
        <f t="shared" si="18"/>
        <v>8.0000000000000002E-3</v>
      </c>
      <c r="L130" s="6">
        <f t="shared" si="19"/>
        <v>8.34018152E-3</v>
      </c>
      <c r="M130" s="8">
        <f t="shared" si="20"/>
        <v>6.4402946100386105E-2</v>
      </c>
      <c r="N130" s="5">
        <v>1E-3</v>
      </c>
      <c r="O130" s="6">
        <f t="shared" si="21"/>
        <v>1.3401815199999929E-3</v>
      </c>
      <c r="P130" s="8">
        <f t="shared" si="22"/>
        <v>0.16068973040768936</v>
      </c>
      <c r="Q130" s="6">
        <v>0.129</v>
      </c>
      <c r="R130" s="6">
        <v>0.13700000000000001</v>
      </c>
      <c r="S130" s="6">
        <f t="shared" si="14"/>
        <v>8.0000000000000071E-3</v>
      </c>
    </row>
    <row r="131" spans="1:19" x14ac:dyDescent="0.35">
      <c r="A131" s="5" t="s">
        <v>3</v>
      </c>
      <c r="B131" s="5">
        <v>12</v>
      </c>
      <c r="C131" s="5" t="s">
        <v>126</v>
      </c>
      <c r="D131" s="5" t="s">
        <v>126</v>
      </c>
      <c r="E131" s="5" t="s">
        <v>138</v>
      </c>
      <c r="F131" s="6">
        <v>2.3E-2</v>
      </c>
      <c r="G131" s="6">
        <v>2.5000000000000001E-2</v>
      </c>
      <c r="H131" s="6">
        <f t="shared" si="17"/>
        <v>2.4E-2</v>
      </c>
      <c r="I131" s="6">
        <v>1.7000000000000001E-2</v>
      </c>
      <c r="J131" s="6">
        <v>1.2E-2</v>
      </c>
      <c r="K131" s="6">
        <f t="shared" si="18"/>
        <v>5.000000000000001E-3</v>
      </c>
      <c r="L131" s="6">
        <f t="shared" si="19"/>
        <v>5.3855390560000015E-3</v>
      </c>
      <c r="M131" s="8">
        <f t="shared" si="20"/>
        <v>3.2056780095238102E-2</v>
      </c>
      <c r="N131" s="5">
        <v>1E-3</v>
      </c>
      <c r="O131" s="6">
        <f t="shared" si="21"/>
        <v>1.385539055999997E-3</v>
      </c>
      <c r="P131" s="8">
        <f t="shared" si="22"/>
        <v>0.2572702642377786</v>
      </c>
      <c r="Q131" s="6">
        <v>0.129</v>
      </c>
      <c r="R131" s="6">
        <v>0.13400000000000001</v>
      </c>
      <c r="S131" s="6">
        <f t="shared" ref="S131:S139" si="23">R131-Q131</f>
        <v>5.0000000000000044E-3</v>
      </c>
    </row>
    <row r="132" spans="1:19" x14ac:dyDescent="0.35">
      <c r="A132" s="5" t="s">
        <v>3</v>
      </c>
      <c r="B132" s="5">
        <v>13</v>
      </c>
      <c r="C132" s="5" t="s">
        <v>126</v>
      </c>
      <c r="D132" s="5" t="s">
        <v>126</v>
      </c>
      <c r="E132" s="5" t="s">
        <v>139</v>
      </c>
      <c r="F132" s="6">
        <v>2.1000000000000001E-2</v>
      </c>
      <c r="G132" s="6">
        <v>2.3E-2</v>
      </c>
      <c r="H132" s="6">
        <f t="shared" si="17"/>
        <v>2.1999999999999999E-2</v>
      </c>
      <c r="I132" s="6">
        <v>1.4999999999999999E-2</v>
      </c>
      <c r="J132" s="6">
        <v>5.0000000000000001E-3</v>
      </c>
      <c r="K132" s="6">
        <f t="shared" si="18"/>
        <v>9.9999999999999985E-3</v>
      </c>
      <c r="L132" s="6">
        <f t="shared" si="19"/>
        <v>1.0340181519999998E-2</v>
      </c>
      <c r="M132" s="8">
        <f t="shared" si="20"/>
        <v>6.7144035844155833E-2</v>
      </c>
      <c r="N132" s="5">
        <v>1E-3</v>
      </c>
      <c r="O132" s="6">
        <f t="shared" si="21"/>
        <v>3.3401815199999912E-3</v>
      </c>
      <c r="P132" s="8">
        <f t="shared" si="22"/>
        <v>0.3230292924296741</v>
      </c>
      <c r="Q132" s="6">
        <v>0.13</v>
      </c>
      <c r="R132" s="6">
        <v>0.13800000000000001</v>
      </c>
      <c r="S132" s="6">
        <f t="shared" si="23"/>
        <v>8.0000000000000071E-3</v>
      </c>
    </row>
    <row r="133" spans="1:19" x14ac:dyDescent="0.35">
      <c r="A133" s="5" t="s">
        <v>3</v>
      </c>
      <c r="B133" s="5">
        <v>14</v>
      </c>
      <c r="C133" s="5" t="s">
        <v>126</v>
      </c>
      <c r="D133" s="5" t="s">
        <v>126</v>
      </c>
      <c r="E133" s="5" t="s">
        <v>140</v>
      </c>
      <c r="F133" s="6">
        <v>1.9E-2</v>
      </c>
      <c r="G133" s="6">
        <v>0.02</v>
      </c>
      <c r="H133" s="6">
        <f t="shared" si="17"/>
        <v>1.95E-2</v>
      </c>
      <c r="I133" s="6">
        <v>1.6E-2</v>
      </c>
      <c r="J133" s="6">
        <v>1.2999999999999999E-2</v>
      </c>
      <c r="K133" s="6">
        <f t="shared" si="18"/>
        <v>3.0000000000000009E-3</v>
      </c>
      <c r="L133" s="6">
        <f t="shared" si="19"/>
        <v>3.3628602880000028E-3</v>
      </c>
      <c r="M133" s="8">
        <f t="shared" si="20"/>
        <v>2.4636339106227124E-2</v>
      </c>
      <c r="N133" s="5">
        <v>1E-3</v>
      </c>
      <c r="O133" s="6">
        <f t="shared" si="21"/>
        <v>1.3628602880000002E-3</v>
      </c>
      <c r="P133" s="8">
        <f t="shared" si="22"/>
        <v>0.40526818579505586</v>
      </c>
      <c r="Q133" s="6">
        <v>0.129</v>
      </c>
      <c r="R133" s="6">
        <v>0.13200000000000001</v>
      </c>
      <c r="S133" s="6">
        <f t="shared" si="23"/>
        <v>3.0000000000000027E-3</v>
      </c>
    </row>
    <row r="134" spans="1:19" x14ac:dyDescent="0.35">
      <c r="A134" s="5" t="s">
        <v>3</v>
      </c>
      <c r="B134" s="5">
        <v>15</v>
      </c>
      <c r="C134" s="5" t="s">
        <v>126</v>
      </c>
      <c r="D134" s="5" t="s">
        <v>126</v>
      </c>
      <c r="E134" s="5" t="s">
        <v>141</v>
      </c>
      <c r="F134" s="6">
        <v>2.1999999999999999E-2</v>
      </c>
      <c r="G134" s="6">
        <v>1.9E-2</v>
      </c>
      <c r="H134" s="6">
        <f t="shared" si="17"/>
        <v>2.0499999999999997E-2</v>
      </c>
      <c r="I134" s="6">
        <v>1.9E-2</v>
      </c>
      <c r="J134" s="6">
        <v>8.9999999999999993E-3</v>
      </c>
      <c r="K134" s="6">
        <f t="shared" si="18"/>
        <v>0.01</v>
      </c>
      <c r="L134" s="6">
        <f t="shared" si="19"/>
        <v>1.0430896592000001E-2</v>
      </c>
      <c r="M134" s="8">
        <f t="shared" si="20"/>
        <v>7.2689174857142866E-2</v>
      </c>
      <c r="N134" s="5">
        <v>1E-3</v>
      </c>
      <c r="O134" s="6">
        <f t="shared" si="21"/>
        <v>2.4308965919999943E-3</v>
      </c>
      <c r="P134" s="8">
        <f t="shared" si="22"/>
        <v>0.23304771268314323</v>
      </c>
      <c r="Q134" s="6">
        <v>0.13</v>
      </c>
      <c r="R134" s="6">
        <v>0.13900000000000001</v>
      </c>
      <c r="S134" s="6">
        <f t="shared" si="23"/>
        <v>9.000000000000008E-3</v>
      </c>
    </row>
    <row r="135" spans="1:19" x14ac:dyDescent="0.35">
      <c r="A135" s="5" t="s">
        <v>3</v>
      </c>
      <c r="B135" s="5">
        <v>16</v>
      </c>
      <c r="C135" s="5" t="s">
        <v>126</v>
      </c>
      <c r="D135" s="5" t="s">
        <v>126</v>
      </c>
      <c r="E135" s="5" t="s">
        <v>142</v>
      </c>
      <c r="F135" s="6">
        <v>0.03</v>
      </c>
      <c r="G135" s="6">
        <v>0.03</v>
      </c>
      <c r="H135" s="6">
        <f t="shared" si="17"/>
        <v>0.03</v>
      </c>
      <c r="I135" s="6">
        <v>1.4999999999999999E-2</v>
      </c>
      <c r="J135" s="6">
        <v>7.0000000000000001E-3</v>
      </c>
      <c r="K135" s="6">
        <f t="shared" si="18"/>
        <v>8.0000000000000002E-3</v>
      </c>
      <c r="L135" s="6">
        <f t="shared" si="19"/>
        <v>8.34018152E-3</v>
      </c>
      <c r="M135" s="8">
        <f t="shared" si="20"/>
        <v>3.97151500952381E-2</v>
      </c>
      <c r="N135" s="5">
        <v>1E-3</v>
      </c>
      <c r="O135" s="6">
        <f t="shared" si="21"/>
        <v>2.3401815199999938E-3</v>
      </c>
      <c r="P135" s="8">
        <f t="shared" si="22"/>
        <v>0.28059119749230516</v>
      </c>
      <c r="Q135" s="6">
        <v>0.128</v>
      </c>
      <c r="R135" s="6">
        <v>0.13500000000000001</v>
      </c>
      <c r="S135" s="6">
        <f t="shared" si="23"/>
        <v>7.0000000000000062E-3</v>
      </c>
    </row>
    <row r="136" spans="1:19" x14ac:dyDescent="0.35">
      <c r="A136" s="5" t="s">
        <v>3</v>
      </c>
      <c r="B136" s="5">
        <v>17</v>
      </c>
      <c r="C136" s="5" t="s">
        <v>126</v>
      </c>
      <c r="D136" s="5" t="s">
        <v>126</v>
      </c>
      <c r="E136" s="5" t="s">
        <v>143</v>
      </c>
      <c r="F136" s="6">
        <v>2.8000000000000001E-2</v>
      </c>
      <c r="G136" s="6">
        <v>2.5000000000000001E-2</v>
      </c>
      <c r="H136" s="6">
        <f t="shared" si="17"/>
        <v>2.6500000000000003E-2</v>
      </c>
      <c r="I136" s="6">
        <v>1.7999999999999999E-2</v>
      </c>
      <c r="J136" s="6">
        <v>1.4E-2</v>
      </c>
      <c r="K136" s="6">
        <f t="shared" si="18"/>
        <v>3.9999999999999983E-3</v>
      </c>
      <c r="L136" s="6">
        <f t="shared" si="19"/>
        <v>4.4082178239999974E-3</v>
      </c>
      <c r="M136" s="8">
        <f t="shared" si="20"/>
        <v>2.3763977487870604E-2</v>
      </c>
      <c r="N136" s="5">
        <v>1E-3</v>
      </c>
      <c r="O136" s="6">
        <f t="shared" si="21"/>
        <v>3.4082178239999957E-3</v>
      </c>
      <c r="P136" s="8">
        <f t="shared" si="22"/>
        <v>0.77315095579995496</v>
      </c>
      <c r="Q136" s="6">
        <v>0.128</v>
      </c>
      <c r="R136" s="6">
        <v>0.13</v>
      </c>
      <c r="S136" s="6">
        <f t="shared" si="23"/>
        <v>2.0000000000000018E-3</v>
      </c>
    </row>
    <row r="137" spans="1:19" x14ac:dyDescent="0.35">
      <c r="A137" s="5" t="s">
        <v>3</v>
      </c>
      <c r="B137" s="5">
        <v>18</v>
      </c>
      <c r="C137" s="5" t="s">
        <v>126</v>
      </c>
      <c r="D137" s="5" t="s">
        <v>126</v>
      </c>
      <c r="E137" s="5" t="s">
        <v>144</v>
      </c>
      <c r="F137" s="6">
        <v>2.8000000000000001E-2</v>
      </c>
      <c r="G137" s="6">
        <v>0.03</v>
      </c>
      <c r="H137" s="6">
        <f t="shared" si="17"/>
        <v>2.8999999999999998E-2</v>
      </c>
      <c r="I137" s="6">
        <v>1.2999999999999999E-2</v>
      </c>
      <c r="J137" s="6">
        <v>5.0000000000000001E-3</v>
      </c>
      <c r="K137" s="6">
        <f t="shared" si="18"/>
        <v>8.0000000000000002E-3</v>
      </c>
      <c r="L137" s="6">
        <f t="shared" si="19"/>
        <v>8.2948239839999993E-3</v>
      </c>
      <c r="M137" s="8">
        <f t="shared" si="20"/>
        <v>4.0861201891625613E-2</v>
      </c>
      <c r="N137" s="5">
        <v>1E-3</v>
      </c>
      <c r="O137" s="6">
        <f t="shared" si="21"/>
        <v>1.2948239839999922E-3</v>
      </c>
      <c r="P137" s="8">
        <f t="shared" si="22"/>
        <v>0.15610023630369929</v>
      </c>
      <c r="Q137" s="6">
        <v>0.128</v>
      </c>
      <c r="R137" s="6">
        <v>0.13600000000000001</v>
      </c>
      <c r="S137" s="6">
        <f t="shared" si="23"/>
        <v>8.0000000000000071E-3</v>
      </c>
    </row>
    <row r="138" spans="1:19" x14ac:dyDescent="0.35">
      <c r="A138" s="5" t="s">
        <v>3</v>
      </c>
      <c r="B138" s="5">
        <v>19</v>
      </c>
      <c r="C138" s="5" t="s">
        <v>126</v>
      </c>
      <c r="D138" s="5" t="s">
        <v>126</v>
      </c>
      <c r="E138" s="5" t="s">
        <v>145</v>
      </c>
      <c r="F138" s="6">
        <v>2.5000000000000001E-2</v>
      </c>
      <c r="G138" s="6">
        <v>2.3E-2</v>
      </c>
      <c r="H138" s="6">
        <f t="shared" si="17"/>
        <v>2.4E-2</v>
      </c>
      <c r="I138" s="6">
        <v>1.7999999999999999E-2</v>
      </c>
      <c r="J138" s="6">
        <v>1.4999999999999999E-2</v>
      </c>
      <c r="K138" s="6">
        <f t="shared" si="18"/>
        <v>2.9999999999999992E-3</v>
      </c>
      <c r="L138" s="6">
        <f t="shared" si="19"/>
        <v>3.4082178239999983E-3</v>
      </c>
      <c r="M138" s="8">
        <f t="shared" si="20"/>
        <v>2.0287010857142844E-2</v>
      </c>
      <c r="N138" s="5">
        <v>1E-3</v>
      </c>
      <c r="O138" s="6">
        <f t="shared" si="21"/>
        <v>2.4082178239999965E-3</v>
      </c>
      <c r="P138" s="8">
        <f t="shared" si="22"/>
        <v>0.70659152330047725</v>
      </c>
      <c r="Q138" s="6">
        <v>0.129</v>
      </c>
      <c r="R138" s="6">
        <v>0.13100000000000001</v>
      </c>
      <c r="S138" s="6">
        <f t="shared" si="23"/>
        <v>2.0000000000000018E-3</v>
      </c>
    </row>
    <row r="139" spans="1:19" x14ac:dyDescent="0.35">
      <c r="A139" s="5" t="s">
        <v>3</v>
      </c>
      <c r="B139" s="5">
        <v>20</v>
      </c>
      <c r="C139" s="5" t="s">
        <v>126</v>
      </c>
      <c r="D139" s="5" t="s">
        <v>126</v>
      </c>
      <c r="E139" s="5" t="s">
        <v>146</v>
      </c>
      <c r="F139" s="6">
        <v>2.5999999999999999E-2</v>
      </c>
      <c r="G139" s="6">
        <v>2.8000000000000001E-2</v>
      </c>
      <c r="H139" s="6">
        <f t="shared" si="17"/>
        <v>2.7E-2</v>
      </c>
      <c r="I139" s="6">
        <v>1.9E-2</v>
      </c>
      <c r="J139" s="6">
        <v>1.4E-2</v>
      </c>
      <c r="K139" s="6">
        <f t="shared" si="18"/>
        <v>4.9999999999999992E-3</v>
      </c>
      <c r="L139" s="6">
        <f t="shared" si="19"/>
        <v>5.4308965920000004E-3</v>
      </c>
      <c r="M139" s="8">
        <f t="shared" si="20"/>
        <v>2.8734902603174604E-2</v>
      </c>
      <c r="N139" s="5">
        <v>1E-3</v>
      </c>
      <c r="O139" s="6">
        <f t="shared" si="21"/>
        <v>2.4308965919999969E-3</v>
      </c>
      <c r="P139" s="8">
        <f t="shared" si="22"/>
        <v>0.44760502263674784</v>
      </c>
      <c r="Q139" s="6">
        <v>0.127</v>
      </c>
      <c r="R139" s="6">
        <v>0.13100000000000001</v>
      </c>
      <c r="S139" s="6">
        <f t="shared" si="23"/>
        <v>4.0000000000000036E-3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Read.ME</vt:lpstr>
      <vt:lpstr>Microbial (CF)</vt:lpstr>
      <vt:lpstr>Gammarids (AE &amp; FR)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2025-01-18T19:07:57Z</dcterms:created>
  <dcterms:modified xsi:type="dcterms:W3CDTF">2025-01-20T13:41:23Z</dcterms:modified>
</cp:coreProperties>
</file>