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28fd133dd8dcbdb/Desktop/Tópicos III/"/>
    </mc:Choice>
  </mc:AlternateContent>
  <xr:revisionPtr revIDLastSave="0" documentId="13_ncr:1_{011405D6-A1E2-42C3-AB8F-CB1C6FAD80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2" i="1"/>
  <c r="P11" i="1"/>
  <c r="P17" i="1"/>
  <c r="P19" i="1" s="1"/>
  <c r="P15" i="1"/>
  <c r="M16" i="1"/>
  <c r="P16" i="1" s="1"/>
  <c r="M8" i="1"/>
  <c r="P8" i="1" s="1"/>
  <c r="D9" i="1"/>
  <c r="I4" i="1"/>
  <c r="D6" i="1"/>
  <c r="E12" i="1" s="1"/>
  <c r="E5" i="1"/>
  <c r="E6" i="1" s="1"/>
  <c r="D5" i="1"/>
  <c r="P18" i="1" l="1"/>
  <c r="P20" i="1" s="1"/>
  <c r="F5" i="1"/>
  <c r="P7" i="1"/>
  <c r="P9" i="1"/>
  <c r="P10" i="1"/>
  <c r="P12" i="1" s="1"/>
  <c r="E18" i="1"/>
  <c r="E16" i="1"/>
  <c r="E17" i="1"/>
  <c r="E19" i="1"/>
  <c r="E23" i="1" s="1"/>
  <c r="E26" i="1" s="1"/>
  <c r="F6" i="1" l="1"/>
  <c r="G5" i="1"/>
  <c r="E20" i="1"/>
  <c r="H5" i="1" l="1"/>
  <c r="H6" i="1" s="1"/>
  <c r="G6" i="1"/>
  <c r="E29" i="1" l="1"/>
  <c r="E11" i="1"/>
  <c r="E32" i="1"/>
  <c r="E31" i="1" l="1"/>
  <c r="F31" i="1" s="1"/>
  <c r="E28" i="1"/>
  <c r="F28" i="1" s="1"/>
</calcChain>
</file>

<file path=xl/sharedStrings.xml><?xml version="1.0" encoding="utf-8"?>
<sst xmlns="http://schemas.openxmlformats.org/spreadsheetml/2006/main" count="62" uniqueCount="40">
  <si>
    <t>Hora</t>
  </si>
  <si>
    <t>Costo x galleta</t>
  </si>
  <si>
    <t xml:space="preserve">g x h </t>
  </si>
  <si>
    <t>Planificado</t>
  </si>
  <si>
    <t>Ganado</t>
  </si>
  <si>
    <t>Real</t>
  </si>
  <si>
    <t>P</t>
  </si>
  <si>
    <t>G</t>
  </si>
  <si>
    <t>R</t>
  </si>
  <si>
    <t>VC</t>
  </si>
  <si>
    <t>VT</t>
  </si>
  <si>
    <t>IRC</t>
  </si>
  <si>
    <t>IRT</t>
  </si>
  <si>
    <t>IRC * IRT</t>
  </si>
  <si>
    <t>CAF</t>
  </si>
  <si>
    <t>TAF</t>
  </si>
  <si>
    <t>VCAF</t>
  </si>
  <si>
    <t>VTAF</t>
  </si>
  <si>
    <t>IRC'</t>
  </si>
  <si>
    <t>IRT'</t>
  </si>
  <si>
    <t>Presupuesto</t>
  </si>
  <si>
    <t xml:space="preserve">Presupuesto </t>
  </si>
  <si>
    <t>Tiempo</t>
  </si>
  <si>
    <t>caso 1</t>
  </si>
  <si>
    <t>caso 2</t>
  </si>
  <si>
    <t>Costo x credito</t>
  </si>
  <si>
    <t>caso 3</t>
  </si>
  <si>
    <t>VC = G-R</t>
  </si>
  <si>
    <t>VT = G-P</t>
  </si>
  <si>
    <t>IRC = G/R</t>
  </si>
  <si>
    <t>IRT = G/P</t>
  </si>
  <si>
    <t>CAF = Presupuesto/IRC</t>
  </si>
  <si>
    <t>VCAF = Presupuesto - CAF</t>
  </si>
  <si>
    <t>Presupuesto-G</t>
  </si>
  <si>
    <t>Presupuesto-R</t>
  </si>
  <si>
    <t>IRC' = (Presupuesto-G)/(Presupesto-R)</t>
  </si>
  <si>
    <t>Presupuesto-P</t>
  </si>
  <si>
    <t>IRT' = (Presupuesto-G)/(Presupesto-P)</t>
  </si>
  <si>
    <t>TAF = Tiempo planeado/IRT</t>
  </si>
  <si>
    <t>VTAF = TAF - Tiempo planeado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</si>
</sst>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2"/>
  <sheetViews>
    <sheetView tabSelected="1" workbookViewId="0">
      <selection activeCell="D9" sqref="D9"/>
    </sheetView>
  </sheetViews>
  <sheetFormatPr defaultColWidth="11.5546875" defaultRowHeight="14.4" x14ac:dyDescent="0.3"/>
  <sheetData>
    <row r="1" spans="3:16" x14ac:dyDescent="0.3">
      <c r="K1" t="s">
        <v>25</v>
      </c>
      <c r="L1">
        <v>500</v>
      </c>
    </row>
    <row r="2" spans="3:16" x14ac:dyDescent="0.3">
      <c r="C2" t="s">
        <v>1</v>
      </c>
      <c r="D2">
        <v>0.05</v>
      </c>
      <c r="L2" t="s">
        <v>21</v>
      </c>
      <c r="M2">
        <v>108000</v>
      </c>
      <c r="N2" t="s">
        <v>22</v>
      </c>
    </row>
    <row r="3" spans="3:16" x14ac:dyDescent="0.3"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K3" t="s">
        <v>23</v>
      </c>
      <c r="L3" t="s">
        <v>6</v>
      </c>
      <c r="M3">
        <v>54000</v>
      </c>
    </row>
    <row r="4" spans="3:16" x14ac:dyDescent="0.3">
      <c r="C4" t="s">
        <v>2</v>
      </c>
      <c r="D4">
        <v>200000</v>
      </c>
      <c r="E4">
        <v>200000</v>
      </c>
      <c r="F4">
        <v>200000</v>
      </c>
      <c r="G4">
        <v>200000</v>
      </c>
      <c r="H4">
        <v>200000</v>
      </c>
      <c r="I4">
        <f>SUM(D4:H4)</f>
        <v>1000000</v>
      </c>
      <c r="L4" t="s">
        <v>7</v>
      </c>
      <c r="M4">
        <v>54000</v>
      </c>
    </row>
    <row r="5" spans="3:16" x14ac:dyDescent="0.3">
      <c r="D5">
        <f>D4</f>
        <v>200000</v>
      </c>
      <c r="E5">
        <f>D5+E4</f>
        <v>400000</v>
      </c>
      <c r="F5">
        <f t="shared" ref="F5:H5" si="0">E5+F4</f>
        <v>600000</v>
      </c>
      <c r="G5">
        <f t="shared" si="0"/>
        <v>800000</v>
      </c>
      <c r="H5">
        <f t="shared" si="0"/>
        <v>1000000</v>
      </c>
      <c r="L5" t="s">
        <v>8</v>
      </c>
      <c r="M5">
        <v>54000</v>
      </c>
    </row>
    <row r="6" spans="3:16" x14ac:dyDescent="0.3">
      <c r="C6" t="s">
        <v>3</v>
      </c>
      <c r="D6">
        <f>D5*$D$2</f>
        <v>10000</v>
      </c>
      <c r="E6">
        <f t="shared" ref="E6:H6" si="1">E5*$D$2</f>
        <v>20000</v>
      </c>
      <c r="F6">
        <f t="shared" si="1"/>
        <v>30000</v>
      </c>
      <c r="G6">
        <f t="shared" si="1"/>
        <v>40000</v>
      </c>
      <c r="H6">
        <f t="shared" si="1"/>
        <v>50000</v>
      </c>
    </row>
    <row r="7" spans="3:16" x14ac:dyDescent="0.3">
      <c r="K7" t="s">
        <v>24</v>
      </c>
      <c r="L7" t="s">
        <v>6</v>
      </c>
      <c r="M7">
        <v>54000</v>
      </c>
      <c r="O7" t="s">
        <v>9</v>
      </c>
      <c r="P7">
        <f>M8-M7</f>
        <v>-10000</v>
      </c>
    </row>
    <row r="8" spans="3:16" x14ac:dyDescent="0.3">
      <c r="D8">
        <v>150000</v>
      </c>
      <c r="L8" t="s">
        <v>7</v>
      </c>
      <c r="M8">
        <f>88*L1</f>
        <v>44000</v>
      </c>
      <c r="O8" t="s">
        <v>10</v>
      </c>
      <c r="P8">
        <f>M8-M9</f>
        <v>-4000</v>
      </c>
    </row>
    <row r="9" spans="3:16" x14ac:dyDescent="0.3">
      <c r="C9" t="s">
        <v>4</v>
      </c>
      <c r="D9">
        <f>D8*$D$2</f>
        <v>7500</v>
      </c>
      <c r="L9" t="s">
        <v>8</v>
      </c>
      <c r="M9">
        <v>48000</v>
      </c>
      <c r="O9" t="s">
        <v>11</v>
      </c>
      <c r="P9">
        <f>M8/M9</f>
        <v>0.91666666666666663</v>
      </c>
    </row>
    <row r="10" spans="3:16" x14ac:dyDescent="0.3">
      <c r="C10" t="s">
        <v>5</v>
      </c>
      <c r="D10">
        <v>9000</v>
      </c>
      <c r="O10" t="s">
        <v>12</v>
      </c>
      <c r="P10">
        <f>M8/M7</f>
        <v>0.81481481481481477</v>
      </c>
    </row>
    <row r="11" spans="3:16" x14ac:dyDescent="0.3">
      <c r="D11" t="s">
        <v>20</v>
      </c>
      <c r="E11">
        <f>H6</f>
        <v>50000</v>
      </c>
      <c r="O11" t="s">
        <v>14</v>
      </c>
      <c r="P11">
        <f>M2/M9</f>
        <v>2.25</v>
      </c>
    </row>
    <row r="12" spans="3:16" x14ac:dyDescent="0.3">
      <c r="D12" t="s">
        <v>6</v>
      </c>
      <c r="E12">
        <f>D6</f>
        <v>10000</v>
      </c>
      <c r="O12" t="s">
        <v>15</v>
      </c>
      <c r="P12">
        <f>5/P10</f>
        <v>6.1363636363636367</v>
      </c>
    </row>
    <row r="13" spans="3:16" x14ac:dyDescent="0.3">
      <c r="D13" t="s">
        <v>7</v>
      </c>
      <c r="E13">
        <v>7500</v>
      </c>
    </row>
    <row r="14" spans="3:16" x14ac:dyDescent="0.3">
      <c r="D14" t="s">
        <v>8</v>
      </c>
      <c r="E14">
        <v>9000</v>
      </c>
    </row>
    <row r="15" spans="3:16" x14ac:dyDescent="0.3">
      <c r="K15" t="s">
        <v>26</v>
      </c>
      <c r="L15" t="s">
        <v>6</v>
      </c>
      <c r="M15">
        <v>54000</v>
      </c>
      <c r="O15" t="s">
        <v>9</v>
      </c>
      <c r="P15">
        <f>M16-M17</f>
        <v>18000</v>
      </c>
    </row>
    <row r="16" spans="3:16" x14ac:dyDescent="0.3">
      <c r="D16" t="s">
        <v>9</v>
      </c>
      <c r="E16">
        <f>E13-E14</f>
        <v>-1500</v>
      </c>
      <c r="G16" t="s">
        <v>27</v>
      </c>
      <c r="L16" t="s">
        <v>7</v>
      </c>
      <c r="M16">
        <f>120*L1</f>
        <v>60000</v>
      </c>
      <c r="O16" t="s">
        <v>10</v>
      </c>
      <c r="P16">
        <f>M16-M15</f>
        <v>6000</v>
      </c>
    </row>
    <row r="17" spans="4:16" x14ac:dyDescent="0.3">
      <c r="D17" t="s">
        <v>10</v>
      </c>
      <c r="E17">
        <f>E13-E12</f>
        <v>-2500</v>
      </c>
      <c r="G17" t="s">
        <v>28</v>
      </c>
      <c r="L17" t="s">
        <v>8</v>
      </c>
      <c r="M17">
        <v>42000</v>
      </c>
      <c r="O17" t="s">
        <v>11</v>
      </c>
      <c r="P17">
        <f>M16/M17</f>
        <v>1.4285714285714286</v>
      </c>
    </row>
    <row r="18" spans="4:16" x14ac:dyDescent="0.3">
      <c r="D18" t="s">
        <v>11</v>
      </c>
      <c r="E18" s="1">
        <f>E13/E14</f>
        <v>0.83333333333333337</v>
      </c>
      <c r="G18" t="s">
        <v>29</v>
      </c>
      <c r="O18" t="s">
        <v>12</v>
      </c>
      <c r="P18">
        <f>M16/M15</f>
        <v>1.1111111111111112</v>
      </c>
    </row>
    <row r="19" spans="4:16" x14ac:dyDescent="0.3">
      <c r="D19" t="s">
        <v>12</v>
      </c>
      <c r="E19">
        <f>E13/E12</f>
        <v>0.75</v>
      </c>
      <c r="G19" t="s">
        <v>30</v>
      </c>
      <c r="O19" t="s">
        <v>14</v>
      </c>
      <c r="P19">
        <f>M2/P17</f>
        <v>75600</v>
      </c>
    </row>
    <row r="20" spans="4:16" x14ac:dyDescent="0.3">
      <c r="D20" t="s">
        <v>13</v>
      </c>
      <c r="E20">
        <f>E18*E19</f>
        <v>0.625</v>
      </c>
      <c r="O20" t="s">
        <v>15</v>
      </c>
      <c r="P20">
        <f>5/P18</f>
        <v>4.5</v>
      </c>
    </row>
    <row r="22" spans="4:16" x14ac:dyDescent="0.3">
      <c r="D22" t="s">
        <v>14</v>
      </c>
      <c r="E22">
        <f>E11/E18</f>
        <v>60000</v>
      </c>
      <c r="G22" t="s">
        <v>31</v>
      </c>
    </row>
    <row r="23" spans="4:16" x14ac:dyDescent="0.3">
      <c r="D23" t="s">
        <v>15</v>
      </c>
      <c r="E23">
        <f>5/E19</f>
        <v>6.666666666666667</v>
      </c>
      <c r="G23" t="s">
        <v>38</v>
      </c>
    </row>
    <row r="25" spans="4:16" x14ac:dyDescent="0.3">
      <c r="D25" t="s">
        <v>16</v>
      </c>
      <c r="E25">
        <f>E11-E22</f>
        <v>-10000</v>
      </c>
      <c r="G25" t="s">
        <v>32</v>
      </c>
    </row>
    <row r="26" spans="4:16" x14ac:dyDescent="0.3">
      <c r="D26" t="s">
        <v>17</v>
      </c>
      <c r="E26">
        <f>E23-5</f>
        <v>1.666666666666667</v>
      </c>
      <c r="G26" t="s">
        <v>39</v>
      </c>
    </row>
    <row r="28" spans="4:16" x14ac:dyDescent="0.3">
      <c r="D28" t="s">
        <v>18</v>
      </c>
      <c r="E28">
        <f>E11-E13</f>
        <v>42500</v>
      </c>
      <c r="F28">
        <f>E28/E29</f>
        <v>1.0365853658536586</v>
      </c>
      <c r="G28" t="s">
        <v>33</v>
      </c>
      <c r="H28" t="s">
        <v>35</v>
      </c>
    </row>
    <row r="29" spans="4:16" x14ac:dyDescent="0.3">
      <c r="E29">
        <f>H6-E14</f>
        <v>41000</v>
      </c>
      <c r="G29" t="s">
        <v>34</v>
      </c>
    </row>
    <row r="31" spans="4:16" x14ac:dyDescent="0.3">
      <c r="D31" t="s">
        <v>19</v>
      </c>
      <c r="E31">
        <f>E11-E13</f>
        <v>42500</v>
      </c>
      <c r="F31">
        <f>E31/E32</f>
        <v>1.0625</v>
      </c>
      <c r="G31" t="s">
        <v>33</v>
      </c>
      <c r="H31" t="s">
        <v>37</v>
      </c>
    </row>
    <row r="32" spans="4:16" x14ac:dyDescent="0.3">
      <c r="E32">
        <f>H6-E12</f>
        <v>40000</v>
      </c>
      <c r="G3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Ademar Fatama Ruiz</cp:lastModifiedBy>
  <dcterms:created xsi:type="dcterms:W3CDTF">2023-10-11T22:16:36Z</dcterms:created>
  <dcterms:modified xsi:type="dcterms:W3CDTF">2023-10-21T13:36:30Z</dcterms:modified>
</cp:coreProperties>
</file>