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e28fd133dd8dcbdb/Desktop/Tópicos III/"/>
    </mc:Choice>
  </mc:AlternateContent>
  <xr:revisionPtr revIDLastSave="73" documentId="11_F25DC773A252ABDACC1048D0199F65105ADE58E5" xr6:coauthVersionLast="47" xr6:coauthVersionMax="47" xr10:uidLastSave="{10D15626-18FA-418D-AEAA-E861A092BF16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1" l="1"/>
  <c r="E79" i="1"/>
  <c r="F79" i="1"/>
  <c r="C79" i="1"/>
  <c r="D78" i="1"/>
  <c r="E78" i="1"/>
  <c r="F78" i="1"/>
  <c r="C78" i="1"/>
  <c r="D77" i="1"/>
  <c r="E77" i="1"/>
  <c r="F77" i="1"/>
  <c r="C77" i="1"/>
  <c r="G54" i="1"/>
  <c r="G63" i="1"/>
  <c r="G50" i="1"/>
  <c r="G55" i="1"/>
  <c r="G41" i="1"/>
  <c r="G40" i="1"/>
  <c r="G39" i="1"/>
  <c r="G38" i="1"/>
  <c r="G37" i="1"/>
  <c r="G36" i="1"/>
  <c r="G35" i="1"/>
  <c r="G34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F9" i="1"/>
  <c r="G42" i="1" l="1"/>
  <c r="G43" i="1" s="1"/>
  <c r="G77" i="1"/>
  <c r="G29" i="1"/>
  <c r="G30" i="1" s="1"/>
  <c r="G79" i="1"/>
  <c r="G52" i="1" l="1"/>
  <c r="G56" i="1" s="1"/>
  <c r="G66" i="1" s="1"/>
  <c r="G67" i="1" s="1"/>
  <c r="G69" i="1"/>
  <c r="G64" i="1" l="1"/>
  <c r="G78" i="1" l="1"/>
</calcChain>
</file>

<file path=xl/sharedStrings.xml><?xml version="1.0" encoding="utf-8"?>
<sst xmlns="http://schemas.openxmlformats.org/spreadsheetml/2006/main" count="114" uniqueCount="101">
  <si>
    <t>Paso 1</t>
  </si>
  <si>
    <t>Puntos</t>
  </si>
  <si>
    <t>actores</t>
  </si>
  <si>
    <t>Complejo</t>
  </si>
  <si>
    <t>Paso 2</t>
  </si>
  <si>
    <t>Flujo</t>
  </si>
  <si>
    <t>Transacciones</t>
  </si>
  <si>
    <t>Simple</t>
  </si>
  <si>
    <t>UUCP</t>
  </si>
  <si>
    <t>Asumiendo total</t>
  </si>
  <si>
    <t>Paso 3</t>
  </si>
  <si>
    <t>Factores de ajuste</t>
  </si>
  <si>
    <t>TCF</t>
  </si>
  <si>
    <t>Factor</t>
  </si>
  <si>
    <t>Descripción</t>
  </si>
  <si>
    <t>Peso</t>
  </si>
  <si>
    <t>Clasificacion</t>
  </si>
  <si>
    <t>Puntaje</t>
  </si>
  <si>
    <t>T1</t>
  </si>
  <si>
    <t>Sistema Distribuído</t>
  </si>
  <si>
    <t>T2</t>
  </si>
  <si>
    <t>Tiempo de Respuesta</t>
  </si>
  <si>
    <t>T3</t>
  </si>
  <si>
    <t>Eficiencia de usuario final</t>
  </si>
  <si>
    <t>T4</t>
  </si>
  <si>
    <t>Procesamiento complejo</t>
  </si>
  <si>
    <t>T5</t>
  </si>
  <si>
    <t>Reusabilidad</t>
  </si>
  <si>
    <t>T6</t>
  </si>
  <si>
    <t>Facilidad de instalación</t>
  </si>
  <si>
    <t>T7</t>
  </si>
  <si>
    <t>Facilidad de uso</t>
  </si>
  <si>
    <t>T8</t>
  </si>
  <si>
    <t>Portabilidad</t>
  </si>
  <si>
    <t>T9</t>
  </si>
  <si>
    <t>Facilidad de cambio</t>
  </si>
  <si>
    <t>T10</t>
  </si>
  <si>
    <t>Concurrencia</t>
  </si>
  <si>
    <t>T11</t>
  </si>
  <si>
    <t>Seguridad</t>
  </si>
  <si>
    <t>T12</t>
  </si>
  <si>
    <t>Acceso de terceros</t>
  </si>
  <si>
    <t>T13</t>
  </si>
  <si>
    <t>Entrenamiento especial requerido</t>
  </si>
  <si>
    <t>Tfactor</t>
  </si>
  <si>
    <t>EF</t>
  </si>
  <si>
    <r>
      <t xml:space="preserve">TCF = 0.6 + (0.01 * </t>
    </r>
    <r>
      <rPr>
        <b/>
        <sz val="28"/>
        <color rgb="FFFF3300"/>
        <rFont val="Arial"/>
        <family val="2"/>
      </rPr>
      <t>TFactor</t>
    </r>
    <r>
      <rPr>
        <b/>
        <sz val="28"/>
        <color rgb="FF003366"/>
        <rFont val="Arial"/>
        <family val="2"/>
      </rPr>
      <t>)</t>
    </r>
  </si>
  <si>
    <t>F1</t>
  </si>
  <si>
    <t>Familiaridad con RUP</t>
  </si>
  <si>
    <t>F2</t>
  </si>
  <si>
    <t>Experiencia en la aplicación</t>
  </si>
  <si>
    <t>F3</t>
  </si>
  <si>
    <t>Experiencia OO</t>
  </si>
  <si>
    <t>F4</t>
  </si>
  <si>
    <t>Capacidad del analista líder</t>
  </si>
  <si>
    <t>F5</t>
  </si>
  <si>
    <t>Motivación</t>
  </si>
  <si>
    <t>F6</t>
  </si>
  <si>
    <t>Requerimientos estabilizados</t>
  </si>
  <si>
    <t>F7</t>
  </si>
  <si>
    <t>Trabajadores a tiempo parcial</t>
  </si>
  <si>
    <t>F8</t>
  </si>
  <si>
    <t>Dificultad del lenguage de prog.</t>
  </si>
  <si>
    <t>Efactor</t>
  </si>
  <si>
    <r>
      <t xml:space="preserve">EF = 1.4 + (-0.03 * </t>
    </r>
    <r>
      <rPr>
        <b/>
        <sz val="32"/>
        <color rgb="FFFF3300"/>
        <rFont val="Arial"/>
        <family val="2"/>
      </rPr>
      <t>EFactor</t>
    </r>
    <r>
      <rPr>
        <b/>
        <sz val="32"/>
        <color rgb="FF003366"/>
        <rFont val="Arial"/>
        <family val="2"/>
      </rPr>
      <t>)</t>
    </r>
  </si>
  <si>
    <t>AUCP = UUCP * TCF * EF</t>
  </si>
  <si>
    <t>AUCP</t>
  </si>
  <si>
    <t xml:space="preserve">UCP </t>
  </si>
  <si>
    <t>Paso 4</t>
  </si>
  <si>
    <t>Asumiendo 10 horas-hombre x UCP</t>
  </si>
  <si>
    <t>Esfuerzo</t>
  </si>
  <si>
    <t>Horas hombre</t>
  </si>
  <si>
    <t>Hombre mes</t>
  </si>
  <si>
    <t>Cocomo</t>
  </si>
  <si>
    <t>c</t>
  </si>
  <si>
    <t>Tiempo</t>
  </si>
  <si>
    <t>meses</t>
  </si>
  <si>
    <t>d</t>
  </si>
  <si>
    <t>personas</t>
  </si>
  <si>
    <t>Recorte al 75%</t>
  </si>
  <si>
    <t>*como se mide el costo en base a esfuerzo, no importa si se hace en más o menos tiempo</t>
  </si>
  <si>
    <t xml:space="preserve">Costo </t>
  </si>
  <si>
    <t>Dolares</t>
  </si>
  <si>
    <t>Inception</t>
  </si>
  <si>
    <t>Elaboration</t>
  </si>
  <si>
    <t>Construction</t>
  </si>
  <si>
    <t>Transition</t>
  </si>
  <si>
    <t>Effort</t>
  </si>
  <si>
    <t>Schedule</t>
  </si>
  <si>
    <t>Costo</t>
  </si>
  <si>
    <t>*el primer caso que se debe trabajar es aquel que supone mayores riesgos</t>
  </si>
  <si>
    <t>Registrar salida temporal</t>
  </si>
  <si>
    <t>tiempo de respuesta no menor a 3 segundos</t>
  </si>
  <si>
    <t>grupo de trabajo que se conoce buen tiempo y que conoce las herramientas</t>
  </si>
  <si>
    <t xml:space="preserve">conocen de la metodología OO </t>
  </si>
  <si>
    <t>familiarizados con RUP</t>
  </si>
  <si>
    <t>gran grado de reusabilidad</t>
  </si>
  <si>
    <t>nivel nacional en distintas plataformas</t>
  </si>
  <si>
    <t>El tiempo minimo sería de 6.86 meses</t>
  </si>
  <si>
    <t>Usando RUP</t>
  </si>
  <si>
    <t>Se necesitarian 4.43 persona para lograr el tiempo minimo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</si>
</sst>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8"/>
      <color rgb="FF003366"/>
      <name val="Arial"/>
      <family val="2"/>
    </font>
    <font>
      <b/>
      <sz val="28"/>
      <color rgb="FFFF3300"/>
      <name val="Arial"/>
      <family val="2"/>
    </font>
    <font>
      <b/>
      <sz val="32"/>
      <color rgb="FF003366"/>
      <name val="Arial"/>
      <family val="2"/>
    </font>
    <font>
      <b/>
      <sz val="32"/>
      <color rgb="FFFF33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 vertical="center" readingOrder="1"/>
    </xf>
    <xf numFmtId="0" fontId="3" fillId="0" borderId="0" xfId="0" applyFont="1" applyAlignment="1">
      <alignment horizontal="center" vertical="center" readingOrder="1"/>
    </xf>
    <xf numFmtId="2" fontId="0" fillId="0" borderId="0" xfId="0" applyNumberFormat="1"/>
    <xf numFmtId="9" fontId="0" fillId="0" borderId="1" xfId="0" applyNumberFormat="1" applyBorder="1"/>
    <xf numFmtId="2" fontId="0" fillId="0" borderId="1" xfId="0" applyNumberFormat="1" applyBorder="1"/>
    <xf numFmtId="0" fontId="5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2" fontId="0" fillId="2" borderId="0" xfId="0" applyNumberFormat="1" applyFill="1"/>
    <xf numFmtId="0" fontId="0" fillId="2" borderId="1" xfId="0" applyFill="1" applyBorder="1"/>
    <xf numFmtId="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9"/>
  <sheetViews>
    <sheetView tabSelected="1" topLeftCell="A48" workbookViewId="0">
      <selection activeCell="J40" sqref="J40"/>
    </sheetView>
  </sheetViews>
  <sheetFormatPr baseColWidth="10" defaultColWidth="8.88671875" defaultRowHeight="14.4" x14ac:dyDescent="0.3"/>
  <cols>
    <col min="4" max="4" width="28.44140625" customWidth="1"/>
  </cols>
  <sheetData>
    <row r="1" spans="1:7" x14ac:dyDescent="0.3">
      <c r="A1" t="s">
        <v>91</v>
      </c>
    </row>
    <row r="2" spans="1:7" x14ac:dyDescent="0.3">
      <c r="A2" t="s">
        <v>0</v>
      </c>
      <c r="E2" t="s">
        <v>1</v>
      </c>
    </row>
    <row r="3" spans="1:7" x14ac:dyDescent="0.3">
      <c r="B3" t="s">
        <v>2</v>
      </c>
      <c r="C3">
        <v>1</v>
      </c>
      <c r="D3" t="s">
        <v>3</v>
      </c>
      <c r="E3">
        <v>3</v>
      </c>
    </row>
    <row r="5" spans="1:7" x14ac:dyDescent="0.3">
      <c r="A5" t="s">
        <v>4</v>
      </c>
      <c r="B5" t="s">
        <v>5</v>
      </c>
      <c r="C5" t="s">
        <v>6</v>
      </c>
    </row>
    <row r="6" spans="1:7" x14ac:dyDescent="0.3">
      <c r="C6">
        <v>3</v>
      </c>
      <c r="D6" t="s">
        <v>7</v>
      </c>
      <c r="E6">
        <v>5</v>
      </c>
    </row>
    <row r="9" spans="1:7" x14ac:dyDescent="0.3">
      <c r="E9" s="1" t="s">
        <v>8</v>
      </c>
      <c r="F9" s="1">
        <f>SUM(E3:E7)</f>
        <v>8</v>
      </c>
    </row>
    <row r="11" spans="1:7" x14ac:dyDescent="0.3">
      <c r="D11" s="8" t="s">
        <v>9</v>
      </c>
      <c r="E11" s="9"/>
    </row>
    <row r="12" spans="1:7" x14ac:dyDescent="0.3">
      <c r="E12" s="1" t="s">
        <v>8</v>
      </c>
      <c r="F12" s="1">
        <v>640</v>
      </c>
    </row>
    <row r="13" spans="1:7" x14ac:dyDescent="0.3">
      <c r="A13" t="s">
        <v>10</v>
      </c>
      <c r="B13" s="10" t="s">
        <v>11</v>
      </c>
      <c r="C13" s="10"/>
    </row>
    <row r="14" spans="1:7" x14ac:dyDescent="0.3">
      <c r="B14" t="s">
        <v>12</v>
      </c>
    </row>
    <row r="15" spans="1:7" x14ac:dyDescent="0.3">
      <c r="C15" s="1" t="s">
        <v>13</v>
      </c>
      <c r="D15" s="1" t="s">
        <v>14</v>
      </c>
      <c r="E15" s="1" t="s">
        <v>15</v>
      </c>
      <c r="F15" s="1" t="s">
        <v>16</v>
      </c>
      <c r="G15" s="1" t="s">
        <v>17</v>
      </c>
    </row>
    <row r="16" spans="1:7" x14ac:dyDescent="0.3">
      <c r="C16" s="1" t="s">
        <v>18</v>
      </c>
      <c r="D16" s="1" t="s">
        <v>19</v>
      </c>
      <c r="E16" s="1">
        <v>2</v>
      </c>
      <c r="F16" s="1">
        <v>0</v>
      </c>
      <c r="G16" s="1">
        <f t="shared" ref="G16:G19" si="0">E16*F16</f>
        <v>0</v>
      </c>
    </row>
    <row r="17" spans="2:9" x14ac:dyDescent="0.3">
      <c r="C17" s="1" t="s">
        <v>20</v>
      </c>
      <c r="D17" s="1" t="s">
        <v>21</v>
      </c>
      <c r="E17" s="1">
        <v>2</v>
      </c>
      <c r="F17" s="1">
        <v>5</v>
      </c>
      <c r="G17" s="1">
        <f t="shared" si="0"/>
        <v>10</v>
      </c>
      <c r="I17" s="7" t="s">
        <v>92</v>
      </c>
    </row>
    <row r="18" spans="2:9" x14ac:dyDescent="0.3">
      <c r="C18" s="1" t="s">
        <v>22</v>
      </c>
      <c r="D18" s="1" t="s">
        <v>23</v>
      </c>
      <c r="E18" s="1">
        <v>1</v>
      </c>
      <c r="F18" s="1">
        <v>0</v>
      </c>
      <c r="G18" s="1">
        <f t="shared" si="0"/>
        <v>0</v>
      </c>
    </row>
    <row r="19" spans="2:9" x14ac:dyDescent="0.3">
      <c r="C19" s="1" t="s">
        <v>24</v>
      </c>
      <c r="D19" s="1" t="s">
        <v>25</v>
      </c>
      <c r="E19" s="1">
        <v>1</v>
      </c>
      <c r="F19" s="1">
        <v>0</v>
      </c>
      <c r="G19" s="1">
        <f t="shared" si="0"/>
        <v>0</v>
      </c>
    </row>
    <row r="20" spans="2:9" x14ac:dyDescent="0.3">
      <c r="C20" s="1" t="s">
        <v>26</v>
      </c>
      <c r="D20" s="1" t="s">
        <v>27</v>
      </c>
      <c r="E20" s="1">
        <v>1</v>
      </c>
      <c r="F20" s="1">
        <v>5</v>
      </c>
      <c r="G20" s="1">
        <f>E20*F20</f>
        <v>5</v>
      </c>
      <c r="I20" s="7" t="s">
        <v>96</v>
      </c>
    </row>
    <row r="21" spans="2:9" x14ac:dyDescent="0.3">
      <c r="C21" s="1" t="s">
        <v>28</v>
      </c>
      <c r="D21" s="1" t="s">
        <v>29</v>
      </c>
      <c r="E21" s="1">
        <v>0.5</v>
      </c>
      <c r="F21" s="1">
        <v>0</v>
      </c>
      <c r="G21" s="1">
        <f t="shared" ref="G21:G28" si="1">E21*F21</f>
        <v>0</v>
      </c>
    </row>
    <row r="22" spans="2:9" x14ac:dyDescent="0.3">
      <c r="C22" s="1" t="s">
        <v>30</v>
      </c>
      <c r="D22" s="1" t="s">
        <v>31</v>
      </c>
      <c r="E22" s="1">
        <v>0.5</v>
      </c>
      <c r="F22" s="1">
        <v>0</v>
      </c>
      <c r="G22" s="1">
        <f t="shared" si="1"/>
        <v>0</v>
      </c>
    </row>
    <row r="23" spans="2:9" x14ac:dyDescent="0.3">
      <c r="C23" s="1" t="s">
        <v>32</v>
      </c>
      <c r="D23" s="1" t="s">
        <v>33</v>
      </c>
      <c r="E23" s="1">
        <v>2</v>
      </c>
      <c r="F23" s="1">
        <v>0</v>
      </c>
      <c r="G23" s="1">
        <f t="shared" si="1"/>
        <v>0</v>
      </c>
    </row>
    <row r="24" spans="2:9" x14ac:dyDescent="0.3">
      <c r="C24" s="1" t="s">
        <v>34</v>
      </c>
      <c r="D24" s="1" t="s">
        <v>35</v>
      </c>
      <c r="E24" s="1">
        <v>1</v>
      </c>
      <c r="F24" s="1">
        <v>0</v>
      </c>
      <c r="G24" s="1">
        <f t="shared" si="1"/>
        <v>0</v>
      </c>
    </row>
    <row r="25" spans="2:9" x14ac:dyDescent="0.3">
      <c r="C25" s="1" t="s">
        <v>36</v>
      </c>
      <c r="D25" s="1" t="s">
        <v>37</v>
      </c>
      <c r="E25" s="1">
        <v>1</v>
      </c>
      <c r="F25" s="1">
        <v>5</v>
      </c>
      <c r="G25" s="1">
        <f t="shared" si="1"/>
        <v>5</v>
      </c>
      <c r="I25" s="7" t="s">
        <v>97</v>
      </c>
    </row>
    <row r="26" spans="2:9" x14ac:dyDescent="0.3">
      <c r="C26" s="1" t="s">
        <v>38</v>
      </c>
      <c r="D26" s="1" t="s">
        <v>39</v>
      </c>
      <c r="E26" s="1">
        <v>1</v>
      </c>
      <c r="F26" s="1">
        <v>0</v>
      </c>
      <c r="G26" s="1">
        <f t="shared" si="1"/>
        <v>0</v>
      </c>
    </row>
    <row r="27" spans="2:9" x14ac:dyDescent="0.3">
      <c r="C27" s="1" t="s">
        <v>40</v>
      </c>
      <c r="D27" s="1" t="s">
        <v>41</v>
      </c>
      <c r="E27" s="1">
        <v>1</v>
      </c>
      <c r="F27" s="1">
        <v>0</v>
      </c>
      <c r="G27" s="1">
        <f t="shared" si="1"/>
        <v>0</v>
      </c>
    </row>
    <row r="28" spans="2:9" x14ac:dyDescent="0.3">
      <c r="C28" s="1" t="s">
        <v>42</v>
      </c>
      <c r="D28" s="1" t="s">
        <v>43</v>
      </c>
      <c r="E28" s="1">
        <v>1</v>
      </c>
      <c r="F28" s="1">
        <v>0</v>
      </c>
      <c r="G28" s="1">
        <f t="shared" si="1"/>
        <v>0</v>
      </c>
    </row>
    <row r="29" spans="2:9" x14ac:dyDescent="0.3">
      <c r="F29" s="13" t="s">
        <v>44</v>
      </c>
      <c r="G29" s="13">
        <f>SUM(G16:G28)</f>
        <v>20</v>
      </c>
    </row>
    <row r="30" spans="2:9" x14ac:dyDescent="0.3">
      <c r="F30" s="13" t="s">
        <v>12</v>
      </c>
      <c r="G30" s="13">
        <f>0.6+0.01*G29</f>
        <v>0.8</v>
      </c>
    </row>
    <row r="32" spans="2:9" ht="35.4" x14ac:dyDescent="0.3">
      <c r="B32" t="s">
        <v>45</v>
      </c>
      <c r="E32" s="2" t="s">
        <v>46</v>
      </c>
    </row>
    <row r="33" spans="3:9" x14ac:dyDescent="0.3">
      <c r="C33" s="1" t="s">
        <v>13</v>
      </c>
      <c r="D33" s="1" t="s">
        <v>14</v>
      </c>
      <c r="E33" s="1" t="s">
        <v>15</v>
      </c>
      <c r="F33" s="1" t="s">
        <v>16</v>
      </c>
      <c r="G33" s="1" t="s">
        <v>17</v>
      </c>
    </row>
    <row r="34" spans="3:9" x14ac:dyDescent="0.3">
      <c r="C34" s="1" t="s">
        <v>47</v>
      </c>
      <c r="D34" s="1" t="s">
        <v>48</v>
      </c>
      <c r="E34" s="1">
        <v>1.5</v>
      </c>
      <c r="F34" s="1">
        <v>5</v>
      </c>
      <c r="G34" s="1">
        <f>E34*F34</f>
        <v>7.5</v>
      </c>
      <c r="I34" s="7" t="s">
        <v>95</v>
      </c>
    </row>
    <row r="35" spans="3:9" x14ac:dyDescent="0.3">
      <c r="C35" s="1" t="s">
        <v>49</v>
      </c>
      <c r="D35" s="1" t="s">
        <v>50</v>
      </c>
      <c r="E35" s="1">
        <v>0.5</v>
      </c>
      <c r="F35" s="1">
        <v>0</v>
      </c>
      <c r="G35" s="1">
        <f t="shared" ref="G35:G41" si="2">E35*F35</f>
        <v>0</v>
      </c>
      <c r="I35" s="7" t="s">
        <v>93</v>
      </c>
    </row>
    <row r="36" spans="3:9" x14ac:dyDescent="0.3">
      <c r="C36" s="1" t="s">
        <v>51</v>
      </c>
      <c r="D36" s="1" t="s">
        <v>52</v>
      </c>
      <c r="E36" s="1">
        <v>1</v>
      </c>
      <c r="F36" s="1">
        <v>5</v>
      </c>
      <c r="G36" s="1">
        <f t="shared" si="2"/>
        <v>5</v>
      </c>
      <c r="I36" s="7" t="s">
        <v>94</v>
      </c>
    </row>
    <row r="37" spans="3:9" x14ac:dyDescent="0.3">
      <c r="C37" s="1" t="s">
        <v>53</v>
      </c>
      <c r="D37" s="1" t="s">
        <v>54</v>
      </c>
      <c r="E37" s="1">
        <v>0.5</v>
      </c>
      <c r="F37" s="1">
        <v>5</v>
      </c>
      <c r="G37" s="1">
        <f t="shared" si="2"/>
        <v>2.5</v>
      </c>
      <c r="I37" s="7" t="s">
        <v>93</v>
      </c>
    </row>
    <row r="38" spans="3:9" x14ac:dyDescent="0.3">
      <c r="C38" s="1" t="s">
        <v>55</v>
      </c>
      <c r="D38" s="1" t="s">
        <v>56</v>
      </c>
      <c r="E38" s="1">
        <v>1</v>
      </c>
      <c r="F38" s="1">
        <v>0</v>
      </c>
      <c r="G38" s="1">
        <f t="shared" si="2"/>
        <v>0</v>
      </c>
    </row>
    <row r="39" spans="3:9" x14ac:dyDescent="0.3">
      <c r="C39" s="1" t="s">
        <v>57</v>
      </c>
      <c r="D39" s="1" t="s">
        <v>58</v>
      </c>
      <c r="E39" s="1">
        <v>2</v>
      </c>
      <c r="F39" s="1">
        <v>0</v>
      </c>
      <c r="G39" s="1">
        <f t="shared" si="2"/>
        <v>0</v>
      </c>
    </row>
    <row r="40" spans="3:9" x14ac:dyDescent="0.3">
      <c r="C40" s="1" t="s">
        <v>59</v>
      </c>
      <c r="D40" s="1" t="s">
        <v>60</v>
      </c>
      <c r="E40" s="1">
        <v>-1</v>
      </c>
      <c r="F40" s="1">
        <v>0</v>
      </c>
      <c r="G40" s="1">
        <f t="shared" si="2"/>
        <v>0</v>
      </c>
    </row>
    <row r="41" spans="3:9" x14ac:dyDescent="0.3">
      <c r="C41" s="1" t="s">
        <v>61</v>
      </c>
      <c r="D41" s="1" t="s">
        <v>62</v>
      </c>
      <c r="E41" s="1">
        <v>-2</v>
      </c>
      <c r="F41" s="1">
        <v>0</v>
      </c>
      <c r="G41" s="1">
        <f t="shared" si="2"/>
        <v>0</v>
      </c>
    </row>
    <row r="42" spans="3:9" x14ac:dyDescent="0.3">
      <c r="F42" s="13" t="s">
        <v>63</v>
      </c>
      <c r="G42" s="13">
        <f>SUM(G34:G41)</f>
        <v>15</v>
      </c>
    </row>
    <row r="43" spans="3:9" x14ac:dyDescent="0.3">
      <c r="F43" s="13" t="s">
        <v>45</v>
      </c>
      <c r="G43" s="13">
        <f>1.4-0.03*G42</f>
        <v>0.95</v>
      </c>
    </row>
    <row r="46" spans="3:9" ht="40.200000000000003" x14ac:dyDescent="0.3">
      <c r="F46" s="3" t="s">
        <v>64</v>
      </c>
    </row>
    <row r="48" spans="3:9" ht="40.200000000000003" x14ac:dyDescent="0.3">
      <c r="E48" s="3" t="s">
        <v>65</v>
      </c>
    </row>
    <row r="50" spans="1:8" x14ac:dyDescent="0.3">
      <c r="F50" s="11" t="s">
        <v>66</v>
      </c>
      <c r="G50" s="11">
        <f>F12*G30*G43</f>
        <v>486.4</v>
      </c>
    </row>
    <row r="52" spans="1:8" x14ac:dyDescent="0.3">
      <c r="F52" s="11" t="s">
        <v>67</v>
      </c>
      <c r="G52" s="11">
        <f>G50</f>
        <v>486.4</v>
      </c>
    </row>
    <row r="54" spans="1:8" x14ac:dyDescent="0.3">
      <c r="A54" t="s">
        <v>68</v>
      </c>
      <c r="D54" t="s">
        <v>69</v>
      </c>
      <c r="F54" s="11" t="s">
        <v>70</v>
      </c>
      <c r="G54" s="11">
        <f>10*G52</f>
        <v>4864</v>
      </c>
      <c r="H54" s="11" t="s">
        <v>71</v>
      </c>
    </row>
    <row r="55" spans="1:8" x14ac:dyDescent="0.3">
      <c r="G55">
        <f>8*20</f>
        <v>160</v>
      </c>
    </row>
    <row r="56" spans="1:8" x14ac:dyDescent="0.3">
      <c r="G56" s="11">
        <f>G54/G55</f>
        <v>30.4</v>
      </c>
      <c r="H56" s="11" t="s">
        <v>72</v>
      </c>
    </row>
    <row r="62" spans="1:8" x14ac:dyDescent="0.3">
      <c r="A62" t="s">
        <v>73</v>
      </c>
    </row>
    <row r="63" spans="1:8" x14ac:dyDescent="0.3">
      <c r="B63" t="s">
        <v>74</v>
      </c>
      <c r="C63">
        <v>2.5</v>
      </c>
      <c r="F63" t="s">
        <v>75</v>
      </c>
      <c r="G63" s="12">
        <f>C63*G56^C64</f>
        <v>9.1502291534870945</v>
      </c>
      <c r="H63" s="11" t="s">
        <v>76</v>
      </c>
    </row>
    <row r="64" spans="1:8" x14ac:dyDescent="0.3">
      <c r="B64" t="s">
        <v>77</v>
      </c>
      <c r="C64">
        <v>0.38</v>
      </c>
      <c r="G64" s="12">
        <f>G56/G63</f>
        <v>3.322321167051292</v>
      </c>
      <c r="H64" s="11" t="s">
        <v>78</v>
      </c>
    </row>
    <row r="66" spans="1:15" x14ac:dyDescent="0.3">
      <c r="E66" t="s">
        <v>79</v>
      </c>
      <c r="G66" s="6">
        <f>0.75*G63</f>
        <v>6.8626718651153205</v>
      </c>
      <c r="H66" s="1" t="s">
        <v>76</v>
      </c>
      <c r="J66" t="s">
        <v>80</v>
      </c>
    </row>
    <row r="67" spans="1:15" x14ac:dyDescent="0.3">
      <c r="G67" s="6">
        <f>G56/G66</f>
        <v>4.4297615560683896</v>
      </c>
      <c r="H67" s="1" t="s">
        <v>78</v>
      </c>
    </row>
    <row r="68" spans="1:15" x14ac:dyDescent="0.3">
      <c r="J68" s="11" t="s">
        <v>98</v>
      </c>
      <c r="K68" s="11"/>
      <c r="L68" s="11"/>
      <c r="M68" s="11"/>
    </row>
    <row r="69" spans="1:15" x14ac:dyDescent="0.3">
      <c r="F69" t="s">
        <v>81</v>
      </c>
      <c r="G69">
        <f>G56*F70</f>
        <v>24320</v>
      </c>
      <c r="H69" t="s">
        <v>82</v>
      </c>
      <c r="J69" s="11" t="s">
        <v>100</v>
      </c>
      <c r="K69" s="11"/>
      <c r="L69" s="11"/>
      <c r="M69" s="11"/>
      <c r="N69" s="11"/>
      <c r="O69" s="11"/>
    </row>
    <row r="70" spans="1:15" x14ac:dyDescent="0.3">
      <c r="F70">
        <v>800</v>
      </c>
    </row>
    <row r="72" spans="1:15" x14ac:dyDescent="0.3">
      <c r="A72" t="s">
        <v>99</v>
      </c>
    </row>
    <row r="73" spans="1:15" x14ac:dyDescent="0.3">
      <c r="B73" s="1"/>
      <c r="C73" s="1" t="s">
        <v>83</v>
      </c>
      <c r="D73" s="1" t="s">
        <v>84</v>
      </c>
      <c r="E73" s="1" t="s">
        <v>85</v>
      </c>
      <c r="F73" s="1" t="s">
        <v>86</v>
      </c>
    </row>
    <row r="74" spans="1:15" x14ac:dyDescent="0.3">
      <c r="B74" s="1" t="s">
        <v>87</v>
      </c>
      <c r="C74" s="5">
        <v>0.05</v>
      </c>
      <c r="D74" s="5">
        <v>0.2</v>
      </c>
      <c r="E74" s="5">
        <v>0.65</v>
      </c>
      <c r="F74" s="5">
        <v>0.1</v>
      </c>
    </row>
    <row r="75" spans="1:15" x14ac:dyDescent="0.3">
      <c r="B75" s="1" t="s">
        <v>88</v>
      </c>
      <c r="C75" s="5">
        <v>0.1</v>
      </c>
      <c r="D75" s="5">
        <v>0.3</v>
      </c>
      <c r="E75" s="5">
        <v>0.5</v>
      </c>
      <c r="F75" s="5">
        <v>0.1</v>
      </c>
    </row>
    <row r="76" spans="1:15" x14ac:dyDescent="0.3">
      <c r="B76" s="1"/>
      <c r="C76" s="1"/>
      <c r="D76" s="1"/>
      <c r="E76" s="1"/>
      <c r="F76" s="1"/>
    </row>
    <row r="77" spans="1:15" x14ac:dyDescent="0.3">
      <c r="B77" s="13" t="s">
        <v>70</v>
      </c>
      <c r="C77" s="14">
        <f>C74*$G$56</f>
        <v>1.52</v>
      </c>
      <c r="D77" s="14">
        <f t="shared" ref="D77:F77" si="3">D74*$G$56</f>
        <v>6.08</v>
      </c>
      <c r="E77" s="14">
        <f t="shared" si="3"/>
        <v>19.759999999999998</v>
      </c>
      <c r="F77" s="14">
        <f t="shared" si="3"/>
        <v>3.04</v>
      </c>
      <c r="G77" s="4">
        <f>SUM(C77:F77)</f>
        <v>30.4</v>
      </c>
    </row>
    <row r="78" spans="1:15" x14ac:dyDescent="0.3">
      <c r="B78" s="13" t="s">
        <v>75</v>
      </c>
      <c r="C78" s="14">
        <f>C75*$G$63</f>
        <v>0.9150229153487095</v>
      </c>
      <c r="D78" s="14">
        <f t="shared" ref="D78:F78" si="4">D75*$G$63</f>
        <v>2.7450687460461283</v>
      </c>
      <c r="E78" s="14">
        <f t="shared" si="4"/>
        <v>4.5751145767435473</v>
      </c>
      <c r="F78" s="14">
        <f t="shared" si="4"/>
        <v>0.9150229153487095</v>
      </c>
      <c r="G78" s="4">
        <f>SUM(C78:F78)</f>
        <v>9.1502291534870945</v>
      </c>
    </row>
    <row r="79" spans="1:15" x14ac:dyDescent="0.3">
      <c r="B79" s="13" t="s">
        <v>89</v>
      </c>
      <c r="C79" s="13">
        <f>$F$70*C77</f>
        <v>1216</v>
      </c>
      <c r="D79" s="13">
        <f t="shared" ref="D79:F79" si="5">$F$70*D77</f>
        <v>4864</v>
      </c>
      <c r="E79" s="13">
        <f t="shared" si="5"/>
        <v>15807.999999999998</v>
      </c>
      <c r="F79" s="13">
        <f t="shared" si="5"/>
        <v>2432</v>
      </c>
      <c r="G79">
        <f>SUM(C79:F79)</f>
        <v>24320</v>
      </c>
      <c r="J79" t="s">
        <v>90</v>
      </c>
    </row>
  </sheetData>
  <mergeCells count="2">
    <mergeCell ref="D11:E11"/>
    <mergeCell ref="B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Ademar</dc:creator>
  <cp:lastModifiedBy>Ademar Fatama Ruiz</cp:lastModifiedBy>
  <dcterms:created xsi:type="dcterms:W3CDTF">2015-06-05T18:17:20Z</dcterms:created>
  <dcterms:modified xsi:type="dcterms:W3CDTF">2023-09-23T14:08:09Z</dcterms:modified>
</cp:coreProperties>
</file>