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17" i="1" l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<sst xmlns="http://schemas.openxmlformats.org/spreadsheetml/2006/main" count="867" uniqueCount="435">
  <si>
    <t>workerID</t>
  </si>
  <si>
    <t>e-mail</t>
  </si>
  <si>
    <t>name</t>
  </si>
  <si>
    <t>country</t>
  </si>
  <si>
    <t>HITs submitted</t>
  </si>
  <si>
    <t>HITs approved</t>
  </si>
  <si>
    <t>approval rating</t>
  </si>
  <si>
    <t>A2H7BU993SYRJG</t>
  </si>
  <si>
    <t>annbrrlynn@gmail.com</t>
  </si>
  <si>
    <t>Annberlynn Belle</t>
  </si>
  <si>
    <t>hvigue@yahoo.com</t>
  </si>
  <si>
    <t xml:space="preserve">Heather Vigue </t>
  </si>
  <si>
    <t>AM7FYVGVOEP66</t>
  </si>
  <si>
    <t>remark</t>
  </si>
  <si>
    <t>works 10+ hours per day</t>
  </si>
  <si>
    <t>A7F14VFA3N7SD</t>
  </si>
  <si>
    <t>islandofradios@gmail.com</t>
  </si>
  <si>
    <t>David Vander Pluym</t>
  </si>
  <si>
    <t>michaelscottperi@gmail.com</t>
  </si>
  <si>
    <t>Will Lathrop</t>
  </si>
  <si>
    <t>AS28SBZT979BP</t>
  </si>
  <si>
    <t>ffooby@gmail.com</t>
  </si>
  <si>
    <t>A3EWR58W0SA885</t>
  </si>
  <si>
    <t>nomad943@yahoo.com</t>
  </si>
  <si>
    <t>A1DVCUCOTAC0JQ</t>
  </si>
  <si>
    <t>rejection rating</t>
  </si>
  <si>
    <t>A28JSMRKIFWM70</t>
  </si>
  <si>
    <t>dstaylor60@gmail.com</t>
  </si>
  <si>
    <t>David Taylor</t>
  </si>
  <si>
    <t>A63759KWVJ94F</t>
  </si>
  <si>
    <t>laurenpeter2013@gmail.com</t>
  </si>
  <si>
    <t>laura ashlie</t>
  </si>
  <si>
    <t>A20IXK8ZV8N72H</t>
  </si>
  <si>
    <t>ssm3tjololo@gmail.com</t>
  </si>
  <si>
    <t>Scott Smith</t>
  </si>
  <si>
    <t>enespacio@netscape.net</t>
  </si>
  <si>
    <t>James Stanfield</t>
  </si>
  <si>
    <t>A1W7NEHKLKU0P</t>
  </si>
  <si>
    <t>gyoung1977@gmail.com</t>
  </si>
  <si>
    <t>masters worker</t>
  </si>
  <si>
    <t>A3HTLXAPOBCVVO</t>
  </si>
  <si>
    <t>mzeinieh@gmail.com</t>
  </si>
  <si>
    <t>Mary Zeinieh</t>
  </si>
  <si>
    <t>A69282XBDTZVG</t>
  </si>
  <si>
    <t>alexdodson1830@gmail.com</t>
  </si>
  <si>
    <t>Alexandra Dodson</t>
  </si>
  <si>
    <t>A359ETX78LN74M</t>
  </si>
  <si>
    <t>hilary.dawn@gmail.com</t>
  </si>
  <si>
    <t>Hilary Rowe</t>
  </si>
  <si>
    <t>A2DUKT5ASZ7UG3</t>
  </si>
  <si>
    <t>tehbands@yahoo.com</t>
  </si>
  <si>
    <t>Tebuh Rasheb</t>
  </si>
  <si>
    <t>ARYGQ46IMW8AU</t>
  </si>
  <si>
    <t>adubcreations@gmail.com</t>
  </si>
  <si>
    <t>Alex Whitehead</t>
  </si>
  <si>
    <t>sarabridge78@gmail.com</t>
  </si>
  <si>
    <t>Sara Bridge</t>
  </si>
  <si>
    <t>A2YYQJ3JWA2KGD</t>
  </si>
  <si>
    <t>pinkiepie.orr@gmail.com</t>
  </si>
  <si>
    <t>Angelina Orr</t>
  </si>
  <si>
    <t>A1HGC1W5EWXUYS</t>
  </si>
  <si>
    <t>jaws@indywebs.com</t>
  </si>
  <si>
    <t>Jacob Schneider</t>
  </si>
  <si>
    <t>visualdelusions@gmail.com</t>
  </si>
  <si>
    <t>Rafael Maldonado</t>
  </si>
  <si>
    <t>A1QD0XE25CXJ2A</t>
  </si>
  <si>
    <t>ASXIEBMMWW1NE</t>
  </si>
  <si>
    <t>pookah@mac.com</t>
  </si>
  <si>
    <t>A1LZWU72K42V92</t>
  </si>
  <si>
    <t>wpaulw69@gmail.com</t>
  </si>
  <si>
    <t>Paul Wilson</t>
  </si>
  <si>
    <t>AAXYYH9MI3PJM</t>
  </si>
  <si>
    <t>dnlescobedo@yahoo.com</t>
  </si>
  <si>
    <t>Daniel Escobedo</t>
  </si>
  <si>
    <t>A2ENG8DDHL2BGU</t>
  </si>
  <si>
    <t>creibsom@mail.umw.edu</t>
  </si>
  <si>
    <t>Cody Reibsome</t>
  </si>
  <si>
    <t>A8MA2IIU95EE6</t>
  </si>
  <si>
    <t>fluff721@gmail.com</t>
  </si>
  <si>
    <t>Dustin Hustead</t>
  </si>
  <si>
    <t>A3FAURB3U6YND5</t>
  </si>
  <si>
    <t>cooltothemax@gmail.com</t>
  </si>
  <si>
    <t>Courtney Seliga</t>
  </si>
  <si>
    <t>A2RMJNF6IPI42F</t>
  </si>
  <si>
    <t>heyndrix@gmail.com</t>
  </si>
  <si>
    <t>A8BLFGJE6RDQK</t>
  </si>
  <si>
    <t>l.eliza.prescott@gmail.com</t>
  </si>
  <si>
    <t>Eliza Prescott</t>
  </si>
  <si>
    <t>AQREOQAVITTZX</t>
  </si>
  <si>
    <t>brit.engle@outlook.com</t>
  </si>
  <si>
    <t>Brit Engle</t>
  </si>
  <si>
    <t>A3TGY06F7XQ9LL</t>
  </si>
  <si>
    <t>chrisandangelina@gmail.com</t>
  </si>
  <si>
    <t>Chris Orr</t>
  </si>
  <si>
    <t>A3T7N659X3PGKV</t>
  </si>
  <si>
    <t>lgschrei@yahoo.com</t>
  </si>
  <si>
    <t>Lisa Schreiber</t>
  </si>
  <si>
    <t>AN3KR7C1SLYY3</t>
  </si>
  <si>
    <t>maskedchicken@gmail.com</t>
  </si>
  <si>
    <t>Ransom Hollister</t>
  </si>
  <si>
    <t>available 8-12 hours a day, 7 days a week</t>
  </si>
  <si>
    <t>A9IGTAK087DB9</t>
  </si>
  <si>
    <t>theduffs1@msn.com</t>
  </si>
  <si>
    <t>Tracie Ward</t>
  </si>
  <si>
    <t>A3TLMC49DYSAA0</t>
  </si>
  <si>
    <t>theoriginaljbird@gmail.com</t>
  </si>
  <si>
    <t>Julia Faraday</t>
  </si>
  <si>
    <t>A1KPHP98XBKKXT</t>
  </si>
  <si>
    <t>sanderskm52@yahoo.com</t>
  </si>
  <si>
    <t>Karen Sanders</t>
  </si>
  <si>
    <t>AGPBP85B17VXL</t>
  </si>
  <si>
    <t>s2000elmo@outlook.com</t>
  </si>
  <si>
    <t>Adam O</t>
  </si>
  <si>
    <t>ATA2ATVABXCWX</t>
  </si>
  <si>
    <t>kaworulover@yahoo.com</t>
  </si>
  <si>
    <t>Ariel Anderson</t>
  </si>
  <si>
    <t>A3F6SDO4GYBE4Y</t>
  </si>
  <si>
    <t>lbillman78@yahoo.com</t>
  </si>
  <si>
    <t>Lori Billman</t>
  </si>
  <si>
    <t>A2LFVJ28A2J2PK</t>
  </si>
  <si>
    <t>adams2450@gmail.com</t>
  </si>
  <si>
    <t>Chris Adams</t>
  </si>
  <si>
    <t>A1V7VK9CMELZT3</t>
  </si>
  <si>
    <t>sarnold1443@yahoo.com</t>
  </si>
  <si>
    <t>scott arnold</t>
  </si>
  <si>
    <t>A9QYAH5BONH1W</t>
  </si>
  <si>
    <t>wilsonganco2000@yahoo.com</t>
  </si>
  <si>
    <t>Wilson Co</t>
  </si>
  <si>
    <t>lauraanelson1987@gmail.com</t>
  </si>
  <si>
    <t>Laura Nelson</t>
  </si>
  <si>
    <t>AVXEDARJC5HLU</t>
  </si>
  <si>
    <t>bkox@yahoo.com</t>
  </si>
  <si>
    <t>Brian</t>
  </si>
  <si>
    <t>long hours possible</t>
  </si>
  <si>
    <t>ALK8IERMYHU5J</t>
  </si>
  <si>
    <t>hoa.koan@gmail.com</t>
  </si>
  <si>
    <t>Hoa Koan</t>
  </si>
  <si>
    <t>A2HZSG2OHU7O8P</t>
  </si>
  <si>
    <t>dathughes@live.com</t>
  </si>
  <si>
    <t>Larry Hughes</t>
  </si>
  <si>
    <t>A14C502CIK42HB</t>
  </si>
  <si>
    <t>daveanctil@gmail.com</t>
  </si>
  <si>
    <t>Dave Anctil</t>
  </si>
  <si>
    <t>A3EJ44J2ZNRMDA</t>
  </si>
  <si>
    <t>johnniebostic@gmail.com</t>
  </si>
  <si>
    <t>Johnnie Bostic</t>
  </si>
  <si>
    <t>A2KJLLNNYR65X7</t>
  </si>
  <si>
    <t>Eric Wong</t>
  </si>
  <si>
    <t>A3N2LJGYHALQ32</t>
  </si>
  <si>
    <t>cheryl.kadan@yahoo.com</t>
  </si>
  <si>
    <t>Cheryl Kadan</t>
  </si>
  <si>
    <t>f</t>
  </si>
  <si>
    <t>m</t>
  </si>
  <si>
    <t>elizabethhenry07@yahoo.com</t>
  </si>
  <si>
    <t>Elizabeth Henry</t>
  </si>
  <si>
    <t>A312KFQ78WB3A4</t>
  </si>
  <si>
    <t>zerda.fennecus@gmail.com</t>
  </si>
  <si>
    <t>Zerda</t>
  </si>
  <si>
    <t>A30583MMKPE868</t>
  </si>
  <si>
    <t>dmsvoltaire@att.net</t>
  </si>
  <si>
    <t>A2V1EIYBBN35SK</t>
  </si>
  <si>
    <t>AJSTOFYJCC87B</t>
  </si>
  <si>
    <t>b.bonhama@comcast.net</t>
  </si>
  <si>
    <t>britany</t>
  </si>
  <si>
    <t>A6IVYRP8FAIS</t>
  </si>
  <si>
    <t>revansato@gmail.com</t>
  </si>
  <si>
    <t>Robert Evans</t>
  </si>
  <si>
    <t>A2S96ZZ70YFPSK</t>
  </si>
  <si>
    <t>gingerleigh1973@yahoo.com</t>
  </si>
  <si>
    <t>Ginger W</t>
  </si>
  <si>
    <t>A14W79OV7SNWIV</t>
  </si>
  <si>
    <t>branton87@live.com</t>
  </si>
  <si>
    <t>Brandt Ward</t>
  </si>
  <si>
    <t>A1B79AW7Z2QNHI</t>
  </si>
  <si>
    <t>kawaiikuja@hotmail.com</t>
  </si>
  <si>
    <t>Nam Nguyen</t>
  </si>
  <si>
    <t>A2C73Y1COWCA51</t>
  </si>
  <si>
    <t>wonder100391@yahoo.com</t>
  </si>
  <si>
    <t>william Arellano</t>
  </si>
  <si>
    <t>A34PDWEJHUJ3GC</t>
  </si>
  <si>
    <t>sk1982@gmail.com</t>
  </si>
  <si>
    <t>Simon Kim</t>
  </si>
  <si>
    <t>A387OUE1MUDXTU</t>
  </si>
  <si>
    <t>junzimode@gmail.com</t>
  </si>
  <si>
    <t>junzi mode</t>
  </si>
  <si>
    <t>AQTMYTICAXTFT</t>
  </si>
  <si>
    <t>paul@mralaska.com</t>
  </si>
  <si>
    <t>Paul Cooper</t>
  </si>
  <si>
    <t>AVMIXXCHPD291</t>
  </si>
  <si>
    <t>lydia717@gmail.com</t>
  </si>
  <si>
    <t>Lydia</t>
  </si>
  <si>
    <t>A28JXW5YZJDNK4</t>
  </si>
  <si>
    <t>justcolleensmith@yahoo.com</t>
  </si>
  <si>
    <t>Colleen Smith</t>
  </si>
  <si>
    <t>A2BLIB4GCCK3J5</t>
  </si>
  <si>
    <t>jml897@yahoo.com</t>
  </si>
  <si>
    <t>Jeff Lenz</t>
  </si>
  <si>
    <t>A37SNFHBHBPZQE</t>
  </si>
  <si>
    <t>theresamarye@aol.com</t>
  </si>
  <si>
    <t>Theresa Bolen</t>
  </si>
  <si>
    <t>A37G9LCQCQPOQO</t>
  </si>
  <si>
    <t>magdalana@gmail.com</t>
  </si>
  <si>
    <t>Maggie Kruse</t>
  </si>
  <si>
    <t>A1GPEX48JUYT86</t>
  </si>
  <si>
    <t>craig3514280697@hotmail.com</t>
  </si>
  <si>
    <t>Craig Alvord</t>
  </si>
  <si>
    <t>seth</t>
  </si>
  <si>
    <t>A3ORE2BNURPVNI</t>
  </si>
  <si>
    <t>A1KF05U5IO9AFG</t>
  </si>
  <si>
    <t>jennpars@gmail.com. </t>
  </si>
  <si>
    <t>xtrimex@aol.com </t>
  </si>
  <si>
    <t>AMUC6OI4A2GY4</t>
  </si>
  <si>
    <t>Dave</t>
  </si>
  <si>
    <t>learyca@gmail.com</t>
  </si>
  <si>
    <t>readmymind321@yahoo.com</t>
  </si>
  <si>
    <t xml:space="preserve">Alexandra Diggs </t>
  </si>
  <si>
    <t>A2OZGNW6THEMJ</t>
  </si>
  <si>
    <t>larae88@gmail.com</t>
  </si>
  <si>
    <t>Larae</t>
  </si>
  <si>
    <t>i.heart.peace@gmail.com</t>
  </si>
  <si>
    <t>Amber Mooney</t>
  </si>
  <si>
    <t>sincere</t>
  </si>
  <si>
    <t>A37P0EXFVTAP0D</t>
  </si>
  <si>
    <t>A2KD1OZMH8ERI7</t>
  </si>
  <si>
    <t>stomkat@yahoo.com</t>
  </si>
  <si>
    <t>Sherri</t>
  </si>
  <si>
    <t>starlighthillfarm@gmail.com</t>
  </si>
  <si>
    <t>Diane Barnard</t>
  </si>
  <si>
    <t>A3CT6QKIEC3AN5</t>
  </si>
  <si>
    <t>Malk Jd</t>
  </si>
  <si>
    <t>effennayy@gmail.com</t>
  </si>
  <si>
    <t>A18TXM6GMU1411</t>
  </si>
  <si>
    <t>vacastevea@gmail.com</t>
  </si>
  <si>
    <t>Steve V</t>
  </si>
  <si>
    <t>A2Z70GL7HTFFQR</t>
  </si>
  <si>
    <t>previous worker</t>
  </si>
  <si>
    <t>A1RYDXG8ZIZ461</t>
  </si>
  <si>
    <t>Gabe Battaglia</t>
  </si>
  <si>
    <t>hacked4me@gmail.com</t>
  </si>
  <si>
    <t>kayk111@yahoo.com</t>
  </si>
  <si>
    <t>Karen</t>
  </si>
  <si>
    <t>A2QAJ8BJ5QBB9A</t>
  </si>
  <si>
    <t>A2UBEXX051I223</t>
  </si>
  <si>
    <t>trueakitalover@aol.com</t>
  </si>
  <si>
    <t xml:space="preserve">Shannon Roberson </t>
  </si>
  <si>
    <t>A1TM1ZFU4OIPTD</t>
  </si>
  <si>
    <t>lizzy_zig@yahoo.com</t>
  </si>
  <si>
    <t>lizzy zeigler</t>
  </si>
  <si>
    <t>A2MOSNEX4E7G1P</t>
  </si>
  <si>
    <t>Nichole Marie</t>
  </si>
  <si>
    <t>A3N87BX6PS0SIB</t>
  </si>
  <si>
    <t>stone.meaghan@gmail.com</t>
  </si>
  <si>
    <t>Meaghan Stone</t>
  </si>
  <si>
    <t>order of e-mail</t>
  </si>
  <si>
    <t>1mom2ajkha@gmail.com</t>
  </si>
  <si>
    <t>A2IU1B0EVVB3CF</t>
  </si>
  <si>
    <t>A2QAIIROYI52KO</t>
  </si>
  <si>
    <t>group1 (female)</t>
  </si>
  <si>
    <t>group2 (female)</t>
  </si>
  <si>
    <t>group3 (female)</t>
  </si>
  <si>
    <t>group4 (female)</t>
  </si>
  <si>
    <t>group5 (female)</t>
  </si>
  <si>
    <t>group6 (male)</t>
  </si>
  <si>
    <t>group7 (male)</t>
  </si>
  <si>
    <t>group8 (male)</t>
  </si>
  <si>
    <t>group9 (male)</t>
  </si>
  <si>
    <t>group10 (male)</t>
  </si>
  <si>
    <t>group11 (male)</t>
  </si>
  <si>
    <t>group12 (male)</t>
  </si>
  <si>
    <t>group13 (male)</t>
  </si>
  <si>
    <t>group14 (male)</t>
  </si>
  <si>
    <t>group15 (male)</t>
  </si>
  <si>
    <t>group16 (male)</t>
  </si>
  <si>
    <t># of ppl assigned</t>
  </si>
  <si>
    <t>group</t>
  </si>
  <si>
    <t>group #</t>
  </si>
  <si>
    <t>preHIT qual</t>
  </si>
  <si>
    <t>y</t>
  </si>
  <si>
    <t>gender</t>
  </si>
  <si>
    <t>bad</t>
  </si>
  <si>
    <t>little bad</t>
  </si>
  <si>
    <t>OK</t>
  </si>
  <si>
    <t>preHIT qual results</t>
  </si>
  <si>
    <t>main HIT qual results</t>
  </si>
  <si>
    <t>main HIT qual time</t>
  </si>
  <si>
    <t>preHIT qual time</t>
  </si>
  <si>
    <t>A3OWP3M7I9AQ44</t>
  </si>
  <si>
    <t>ttormozov@yahoo.com</t>
  </si>
  <si>
    <t>Daniel Diciaula</t>
  </si>
  <si>
    <t>A2B8HPIZDKYKDR</t>
  </si>
  <si>
    <t>villalonwilliam@yahoo.com</t>
  </si>
  <si>
    <t>William Villalon</t>
  </si>
  <si>
    <t>AMKQ3MC0KVU2U</t>
  </si>
  <si>
    <t>a little bad</t>
  </si>
  <si>
    <t>US</t>
  </si>
  <si>
    <t>HITs rejected</t>
  </si>
  <si>
    <t>maybe</t>
  </si>
  <si>
    <t>lisaec2@yahoo.com</t>
  </si>
  <si>
    <t>A16HSMUJ7C7QA7</t>
  </si>
  <si>
    <t>Lisa Corrigan</t>
  </si>
  <si>
    <t>dandiciaula@gmail.com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</si>
  <si>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</si>
  <si>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</si>
  <si>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</si>
  <si>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</si>
  <si>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</si>
  <si>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</si>
  <si>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</si>
  <si>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</si>
  <si>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</si>
  <si>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</si>
  <si>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</si>
  <si>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</si>
  <si>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</si>
  <si>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John Weiner</t>
  </si>
  <si>
    <t>incahoots123@yahoo.com</t>
  </si>
  <si>
    <t>A38KIO2400LOTJ</t>
  </si>
  <si>
    <t>alohashavon@gmail.com</t>
  </si>
  <si>
    <t>Shavon Fox</t>
  </si>
  <si>
    <t>jwaters4891@gmail.com</t>
  </si>
  <si>
    <t>A4SC8G0149GEG</t>
  </si>
  <si>
    <t>Joey Waters</t>
  </si>
  <si>
    <t>Richard Thompson</t>
  </si>
  <si>
    <t>dragon509@gmail.com</t>
  </si>
  <si>
    <t>AOAZMLP27GD81</t>
  </si>
  <si>
    <t>krysma85@gmail.com</t>
  </si>
  <si>
    <t>Krystle Brooks</t>
  </si>
  <si>
    <t>AOHE56L0POV6</t>
  </si>
  <si>
    <t>josshcooper@gmail.com</t>
  </si>
  <si>
    <t> joshua cooper</t>
  </si>
  <si>
    <t>A6P0CC8HHZLFJ</t>
  </si>
  <si>
    <t>syphers21@gmail.com</t>
  </si>
  <si>
    <t>Jason Syphers</t>
  </si>
  <si>
    <t>A9FCR1QRZAM3U</t>
  </si>
  <si>
    <t>beaner-ific@hotmail.com</t>
  </si>
  <si>
    <t>Mario Garcia</t>
  </si>
  <si>
    <t>A198SS8SV0LWKB</t>
  </si>
  <si>
    <t>Mike Merriman</t>
  </si>
  <si>
    <t>A3454T4PU9GJM0</t>
  </si>
  <si>
    <t>bmnelson0@yahoo.com</t>
  </si>
  <si>
    <t>Brandon Nelson</t>
  </si>
  <si>
    <t>A37WXDYYT7RCZ0</t>
  </si>
  <si>
    <t>susichan78@gmail.com</t>
  </si>
  <si>
    <t>Susila Kanrajan</t>
  </si>
  <si>
    <t>A29BFYDEYVMGR3</t>
  </si>
  <si>
    <t>blue4321012@gmail.com</t>
  </si>
  <si>
    <t xml:space="preserve">rebecca hart </t>
  </si>
  <si>
    <t>A2FUPODRRCESB</t>
  </si>
  <si>
    <t>Lucy Canavan</t>
  </si>
  <si>
    <t>shunasmom@yahoo.com</t>
  </si>
  <si>
    <t>A1J28HMP0KZ0HL</t>
  </si>
  <si>
    <t>brett_pool@yahoo.com</t>
  </si>
  <si>
    <t>Brett Stalker</t>
  </si>
  <si>
    <t>AGTT8VLD53WNV</t>
  </si>
  <si>
    <t>jeannine0808@hotmail.com</t>
  </si>
  <si>
    <t>Jeannine</t>
  </si>
  <si>
    <t>A3JAM040VWXHDO</t>
  </si>
  <si>
    <t>A2PXJTMWGUE5DC</t>
  </si>
  <si>
    <t>tscreener@yahoo.com</t>
  </si>
  <si>
    <t xml:space="preserve">S Schultz </t>
  </si>
  <si>
    <t>Moises Hernandez</t>
  </si>
  <si>
    <t>pray4midownfall@gmail.com</t>
  </si>
  <si>
    <t>A2X0QHIU6YXSUS</t>
  </si>
  <si>
    <t>tumblrfapitalism@gmail.com</t>
  </si>
  <si>
    <t>Colin L</t>
  </si>
  <si>
    <t>A349CZDKQ7Y8D9</t>
  </si>
  <si>
    <t>A2XUADP5L61HQ5</t>
  </si>
  <si>
    <t>kellypinkfan@gmail.com</t>
  </si>
  <si>
    <t>Jonathan Partin</t>
  </si>
  <si>
    <t>A3JNJRZPUIH36M</t>
  </si>
  <si>
    <t>sandyla@bellsouth.net</t>
  </si>
  <si>
    <t>Sandy Aderson</t>
  </si>
  <si>
    <t>denissemillan_@hotmail.com</t>
  </si>
  <si>
    <t>denisse</t>
  </si>
  <si>
    <t>A2M5VW97GIYLHB</t>
  </si>
  <si>
    <t>good</t>
  </si>
  <si>
    <t>legrandjames2@yahoo.com</t>
  </si>
  <si>
    <t>james legrand</t>
  </si>
  <si>
    <t>A2T5BWUEK583CS</t>
  </si>
  <si>
    <t>darkrock@gmail.com</t>
  </si>
  <si>
    <t>kramerd@gmail.com</t>
  </si>
  <si>
    <t>Daniel Kramer</t>
  </si>
  <si>
    <t>AOPZSU77ONJXS</t>
  </si>
  <si>
    <t>at least 10K</t>
  </si>
  <si>
    <t>at least 99%</t>
  </si>
  <si>
    <t>A13E3C65NKK51I</t>
  </si>
  <si>
    <t>g14</t>
  </si>
  <si>
    <t>g15</t>
  </si>
  <si>
    <t>g16</t>
  </si>
  <si>
    <t>redo qual</t>
  </si>
  <si>
    <t>v1, redoAM7F_qual</t>
  </si>
  <si>
    <t>v2, redoA2RM_qual</t>
  </si>
  <si>
    <t>v3, redoA2YY_qual</t>
  </si>
  <si>
    <t>v4, redoA312_qual</t>
  </si>
  <si>
    <t>v5, redoA2QA_qual</t>
  </si>
  <si>
    <t>v6, redoA1HG_qual</t>
  </si>
  <si>
    <t>v7, redoA6IV_qual</t>
  </si>
  <si>
    <t>v8, redoA14W_qual</t>
  </si>
  <si>
    <t>v9, redoAS28_qual</t>
  </si>
  <si>
    <t>v10, redoAOAZ_qual</t>
  </si>
  <si>
    <t>g3, g4</t>
  </si>
  <si>
    <t>g7, leftover</t>
  </si>
  <si>
    <t>g6, leftover</t>
  </si>
  <si>
    <t>transc preHIT qual</t>
  </si>
  <si>
    <t>transc mainHIT qual</t>
  </si>
  <si>
    <t>bad missed {movie}</t>
  </si>
  <si>
    <t>y - misspelled (uh)</t>
  </si>
  <si>
    <t>y - used semicolons instead of commas</t>
  </si>
  <si>
    <t>y - mispelled {Movie}</t>
  </si>
  <si>
    <t>bonus paid for transcription</t>
  </si>
  <si>
    <t>$1.53 (321 secs)</t>
  </si>
  <si>
    <t>$1.10 (231 secs)</t>
  </si>
  <si>
    <t>bad - left our {movie}</t>
  </si>
  <si>
    <t>y - but bad missed {movie}</t>
  </si>
  <si>
    <t>bad left out {movie}</t>
  </si>
  <si>
    <t>y - but misspelled [movie]</t>
  </si>
  <si>
    <t>$0.94 (198 secs)</t>
  </si>
  <si>
    <t>cpterack@gmail.com</t>
  </si>
  <si>
    <t>mturk forum id</t>
  </si>
  <si>
    <t>turkalufagus</t>
  </si>
  <si>
    <t>nmxnichole@gmail.com</t>
  </si>
  <si>
    <t>$1.58 (331 secs)</t>
  </si>
  <si>
    <t>$40.91 (8591 secs) + $13</t>
  </si>
  <si>
    <t>$35.03 (7356 secs) + $12</t>
  </si>
  <si>
    <t>$19.32 (4058 secs) + $7</t>
  </si>
  <si>
    <t>$15.96 (3352 secs) + $6</t>
  </si>
  <si>
    <t>$13.18 (2767 secs) + $5</t>
  </si>
  <si>
    <t>$14.20 (2983 secs) + $5</t>
  </si>
  <si>
    <t>$6.12 (1286 secs) + $2</t>
  </si>
  <si>
    <t>$5.56 (1167 secs) + $2</t>
  </si>
  <si>
    <t>$4.57 (960 secs) + $2</t>
  </si>
  <si>
    <t>$3.87 (813 secs) + $1</t>
  </si>
  <si>
    <t>$3.62 (761 secs) + $1</t>
  </si>
  <si>
    <t>$3.26 (685 secs) + $1</t>
  </si>
  <si>
    <t>$3.21 (674 secs) + 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</si>
</sst>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333333"/>
      <name val="Verdana"/>
      <family val="2"/>
    </font>
    <font>
      <b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/>
    <xf numFmtId="0" fontId="21" fillId="0" borderId="0" xfId="0" applyFont="1"/>
    <xf numFmtId="0" fontId="22" fillId="0" borderId="0" xfId="0" applyFont="1"/>
    <xf numFmtId="0" fontId="0" fillId="0" borderId="0" xfId="0"/>
    <xf numFmtId="0" fontId="3" fillId="0" borderId="0" xfId="0" applyFont="1"/>
    <xf numFmtId="8" fontId="4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2" sqref="O12"/>
    </sheetView>
  </sheetViews>
  <sheetFormatPr defaultRowHeight="15" x14ac:dyDescent="0.25"/>
  <cols>
    <col min="1" max="1" width="17.7109375" bestFit="1" customWidth="1"/>
    <col min="2" max="2" width="28.7109375" customWidth="1"/>
    <col min="3" max="3" width="16.5703125" customWidth="1"/>
    <col min="4" max="4" width="16.5703125" style="11" customWidth="1"/>
    <col min="5" max="5" width="7.7109375" customWidth="1"/>
    <col min="6" max="6" width="7.28515625" customWidth="1"/>
    <col min="7" max="7" width="10.42578125" customWidth="1"/>
    <col min="8" max="8" width="10" customWidth="1"/>
    <col min="9" max="9" width="9.140625" customWidth="1"/>
    <col min="10" max="10" width="9.42578125" customWidth="1"/>
    <col min="11" max="11" width="9.5703125" customWidth="1"/>
    <col min="12" max="12" width="23.140625" customWidth="1"/>
    <col min="13" max="13" width="9.28515625" customWidth="1"/>
    <col min="14" max="14" width="12.140625" customWidth="1"/>
    <col min="15" max="15" width="10.28515625" customWidth="1"/>
    <col min="16" max="16" width="11.42578125" customWidth="1"/>
    <col min="17" max="17" width="10" customWidth="1"/>
    <col min="18" max="18" width="11.42578125" customWidth="1"/>
    <col min="19" max="19" width="9.140625" customWidth="1"/>
    <col min="20" max="20" width="9.140625" style="11" customWidth="1"/>
    <col min="21" max="21" width="18.28515625" style="11" customWidth="1"/>
    <col min="22" max="22" width="12.85546875" style="11" customWidth="1"/>
    <col min="23" max="23" width="19" style="11" customWidth="1"/>
    <col min="24" max="24" width="21.85546875" style="11" bestFit="1" customWidth="1"/>
    <col min="25" max="25" width="15.42578125" bestFit="1" customWidth="1"/>
    <col min="26" max="26" width="15.85546875" bestFit="1" customWidth="1"/>
  </cols>
  <sheetData>
    <row r="1" spans="1:26" s="7" customFormat="1" ht="43.5" customHeight="1" x14ac:dyDescent="0.25">
      <c r="A1" s="6" t="s">
        <v>0</v>
      </c>
      <c r="B1" s="6" t="s">
        <v>1</v>
      </c>
      <c r="C1" s="6" t="s">
        <v>2</v>
      </c>
      <c r="D1" s="6" t="s">
        <v>418</v>
      </c>
      <c r="E1" s="6" t="s">
        <v>3</v>
      </c>
      <c r="F1" s="6" t="s">
        <v>278</v>
      </c>
      <c r="G1" s="6" t="s">
        <v>4</v>
      </c>
      <c r="H1" s="6" t="s">
        <v>5</v>
      </c>
      <c r="I1" s="6" t="s">
        <v>295</v>
      </c>
      <c r="J1" s="6" t="s">
        <v>6</v>
      </c>
      <c r="K1" s="6" t="s">
        <v>25</v>
      </c>
      <c r="L1" s="6" t="s">
        <v>13</v>
      </c>
      <c r="M1" s="6" t="s">
        <v>253</v>
      </c>
      <c r="N1" s="6" t="s">
        <v>276</v>
      </c>
      <c r="O1" s="6" t="s">
        <v>285</v>
      </c>
      <c r="P1" s="6" t="s">
        <v>282</v>
      </c>
      <c r="Q1" s="6" t="s">
        <v>284</v>
      </c>
      <c r="R1" s="6" t="s">
        <v>283</v>
      </c>
      <c r="S1" s="6" t="s">
        <v>275</v>
      </c>
      <c r="U1" s="6" t="s">
        <v>389</v>
      </c>
      <c r="V1" s="6" t="s">
        <v>403</v>
      </c>
      <c r="W1" s="6" t="s">
        <v>404</v>
      </c>
      <c r="X1" s="6" t="s">
        <v>409</v>
      </c>
      <c r="Y1" s="6" t="s">
        <v>274</v>
      </c>
      <c r="Z1" s="7" t="s">
        <v>273</v>
      </c>
    </row>
    <row r="2" spans="1:26" x14ac:dyDescent="0.25">
      <c r="A2" s="4" t="s">
        <v>12</v>
      </c>
      <c r="B2" s="2" t="s">
        <v>10</v>
      </c>
      <c r="C2" s="2" t="s">
        <v>11</v>
      </c>
      <c r="D2" s="2"/>
      <c r="E2" s="2" t="s">
        <v>294</v>
      </c>
      <c r="F2" s="2" t="s">
        <v>151</v>
      </c>
      <c r="G2" s="2">
        <v>177860</v>
      </c>
      <c r="H2" s="2">
        <v>177388</v>
      </c>
      <c r="I2" s="2"/>
      <c r="J2" s="2">
        <v>99.8</v>
      </c>
      <c r="K2" s="2"/>
      <c r="L2" s="2" t="s">
        <v>14</v>
      </c>
      <c r="M2" s="5">
        <v>2</v>
      </c>
      <c r="N2" s="5" t="s">
        <v>277</v>
      </c>
      <c r="O2" s="11">
        <v>162</v>
      </c>
      <c r="P2" s="5" t="s">
        <v>281</v>
      </c>
      <c r="Q2">
        <v>701</v>
      </c>
      <c r="R2" s="5" t="s">
        <v>280</v>
      </c>
      <c r="S2" s="5" t="s">
        <v>301</v>
      </c>
      <c r="T2" s="5"/>
      <c r="U2" s="5" t="s">
        <v>390</v>
      </c>
      <c r="V2" s="5"/>
      <c r="W2" s="5"/>
      <c r="X2" s="5"/>
      <c r="Y2" t="s">
        <v>257</v>
      </c>
      <c r="Z2">
        <f>COUNTIF($S$2:$S$79, "g1")</f>
        <v>4</v>
      </c>
    </row>
    <row r="3" spans="1:26" s="8" customFormat="1" x14ac:dyDescent="0.25">
      <c r="A3" s="4" t="s">
        <v>43</v>
      </c>
      <c r="B3" s="2" t="s">
        <v>44</v>
      </c>
      <c r="C3" s="2" t="s">
        <v>45</v>
      </c>
      <c r="D3" s="2"/>
      <c r="E3" s="2" t="s">
        <v>294</v>
      </c>
      <c r="F3" s="2" t="s">
        <v>151</v>
      </c>
      <c r="G3" s="2">
        <v>5585</v>
      </c>
      <c r="H3" s="2">
        <v>5581</v>
      </c>
      <c r="I3" s="2">
        <v>4</v>
      </c>
      <c r="J3" s="2">
        <v>99.9</v>
      </c>
      <c r="K3" s="2">
        <v>0.1</v>
      </c>
      <c r="L3" s="2"/>
      <c r="M3" s="5">
        <v>13</v>
      </c>
      <c r="N3" s="5" t="s">
        <v>277</v>
      </c>
      <c r="O3" s="5">
        <v>214</v>
      </c>
      <c r="P3" s="5" t="s">
        <v>281</v>
      </c>
      <c r="Q3" s="11">
        <v>593</v>
      </c>
      <c r="R3" s="5" t="s">
        <v>281</v>
      </c>
      <c r="S3" s="5" t="s">
        <v>301</v>
      </c>
      <c r="T3" s="5"/>
      <c r="U3" s="5"/>
      <c r="V3" s="2"/>
      <c r="W3" s="2"/>
      <c r="X3" s="2"/>
      <c r="Y3" s="2" t="s">
        <v>258</v>
      </c>
      <c r="Z3" s="2">
        <f>COUNTIF($S$2:$S$79, "g2")</f>
        <v>3</v>
      </c>
    </row>
    <row r="4" spans="1:26" x14ac:dyDescent="0.25">
      <c r="A4" s="12" t="s">
        <v>222</v>
      </c>
      <c r="B4" s="12" t="s">
        <v>219</v>
      </c>
      <c r="C4" s="12" t="s">
        <v>220</v>
      </c>
      <c r="D4" s="12"/>
      <c r="E4" s="4" t="s">
        <v>294</v>
      </c>
      <c r="F4" s="4" t="s">
        <v>151</v>
      </c>
      <c r="G4" s="4">
        <v>1574</v>
      </c>
      <c r="H4" s="12">
        <v>1572</v>
      </c>
      <c r="I4" s="12">
        <v>1</v>
      </c>
      <c r="J4" s="4">
        <v>99.9</v>
      </c>
      <c r="K4" s="12">
        <v>0.1</v>
      </c>
      <c r="L4" s="12" t="s">
        <v>221</v>
      </c>
      <c r="M4" s="4">
        <v>76</v>
      </c>
      <c r="N4" s="12" t="s">
        <v>277</v>
      </c>
      <c r="O4" s="12">
        <v>124</v>
      </c>
      <c r="P4" s="12" t="s">
        <v>281</v>
      </c>
      <c r="Q4" s="12">
        <v>1076</v>
      </c>
      <c r="R4" s="12" t="s">
        <v>281</v>
      </c>
      <c r="S4" s="12" t="s">
        <v>301</v>
      </c>
      <c r="T4" s="12"/>
      <c r="U4" s="12"/>
      <c r="V4" s="12" t="s">
        <v>277</v>
      </c>
      <c r="W4" s="12" t="s">
        <v>277</v>
      </c>
      <c r="X4" s="5"/>
      <c r="Y4" t="s">
        <v>259</v>
      </c>
      <c r="Z4">
        <f>COUNTIF($S$2:$S$79, "g3")</f>
        <v>3</v>
      </c>
    </row>
    <row r="5" spans="1:26" x14ac:dyDescent="0.25">
      <c r="A5" s="4" t="s">
        <v>119</v>
      </c>
      <c r="B5" s="2" t="s">
        <v>120</v>
      </c>
      <c r="C5" s="2" t="s">
        <v>121</v>
      </c>
      <c r="D5" s="2"/>
      <c r="E5" s="2" t="s">
        <v>294</v>
      </c>
      <c r="F5" s="2" t="s">
        <v>152</v>
      </c>
      <c r="G5" s="2">
        <v>87361</v>
      </c>
      <c r="H5" s="2">
        <v>86578</v>
      </c>
      <c r="I5" s="2">
        <v>3</v>
      </c>
      <c r="J5" s="2">
        <v>100</v>
      </c>
      <c r="K5" s="2">
        <v>0</v>
      </c>
      <c r="L5" s="2"/>
      <c r="M5" s="2">
        <v>39</v>
      </c>
      <c r="N5" s="5" t="s">
        <v>277</v>
      </c>
      <c r="O5" s="5">
        <v>455</v>
      </c>
      <c r="P5" s="5" t="s">
        <v>281</v>
      </c>
      <c r="Q5">
        <v>1074</v>
      </c>
      <c r="R5" s="5" t="s">
        <v>281</v>
      </c>
      <c r="S5" s="5" t="s">
        <v>310</v>
      </c>
      <c r="T5" s="5"/>
      <c r="U5" s="5"/>
      <c r="V5" s="5"/>
      <c r="W5" s="5"/>
      <c r="X5" s="5"/>
      <c r="Y5" t="s">
        <v>260</v>
      </c>
      <c r="Z5">
        <f>COUNTIF($S$2:$S$79, "g4")</f>
        <v>3</v>
      </c>
    </row>
    <row r="6" spans="1:26" x14ac:dyDescent="0.25">
      <c r="A6" s="4" t="s">
        <v>170</v>
      </c>
      <c r="B6" s="2" t="s">
        <v>171</v>
      </c>
      <c r="C6" s="2" t="s">
        <v>172</v>
      </c>
      <c r="D6" s="2"/>
      <c r="E6" s="2" t="s">
        <v>294</v>
      </c>
      <c r="F6" s="2" t="s">
        <v>152</v>
      </c>
      <c r="G6" s="2"/>
      <c r="H6" s="2">
        <v>6467</v>
      </c>
      <c r="I6" s="2">
        <v>4</v>
      </c>
      <c r="J6" s="2">
        <v>99.9</v>
      </c>
      <c r="K6" s="2">
        <v>0.1</v>
      </c>
      <c r="L6" s="2"/>
      <c r="M6" s="2">
        <v>56</v>
      </c>
      <c r="N6" s="5" t="s">
        <v>277</v>
      </c>
      <c r="O6" s="5">
        <v>199</v>
      </c>
      <c r="P6" s="5" t="s">
        <v>281</v>
      </c>
      <c r="Q6">
        <v>460</v>
      </c>
      <c r="R6" s="5" t="s">
        <v>281</v>
      </c>
      <c r="S6" s="5" t="s">
        <v>310</v>
      </c>
      <c r="T6" s="5"/>
      <c r="U6" s="5" t="s">
        <v>397</v>
      </c>
      <c r="V6" s="5"/>
      <c r="W6" s="5"/>
      <c r="X6" s="5"/>
      <c r="Y6" t="s">
        <v>261</v>
      </c>
      <c r="Z6">
        <f>COUNTIF($S$2:$S$79, "g5")</f>
        <v>3</v>
      </c>
    </row>
    <row r="7" spans="1:26" x14ac:dyDescent="0.25">
      <c r="A7" s="12" t="s">
        <v>231</v>
      </c>
      <c r="B7" s="5" t="s">
        <v>230</v>
      </c>
      <c r="C7" s="5" t="s">
        <v>229</v>
      </c>
      <c r="D7" s="5"/>
      <c r="E7" s="2" t="s">
        <v>294</v>
      </c>
      <c r="F7" s="2" t="s">
        <v>152</v>
      </c>
      <c r="G7" s="2">
        <v>29485</v>
      </c>
      <c r="H7" s="5">
        <v>29251</v>
      </c>
      <c r="I7" s="5">
        <v>173</v>
      </c>
      <c r="J7" s="2">
        <v>99.4</v>
      </c>
      <c r="K7" s="5">
        <v>0.6</v>
      </c>
      <c r="L7" s="5"/>
      <c r="M7" s="2">
        <v>79</v>
      </c>
      <c r="N7" s="5" t="s">
        <v>277</v>
      </c>
      <c r="O7" s="8">
        <v>78</v>
      </c>
      <c r="P7" s="5" t="s">
        <v>281</v>
      </c>
      <c r="Q7">
        <v>314</v>
      </c>
      <c r="R7" s="5" t="s">
        <v>281</v>
      </c>
      <c r="S7" s="5" t="s">
        <v>310</v>
      </c>
      <c r="T7" s="5"/>
      <c r="U7" s="5"/>
      <c r="V7" s="5"/>
      <c r="W7" s="5"/>
      <c r="X7" s="5"/>
      <c r="Y7" t="s">
        <v>262</v>
      </c>
      <c r="Z7">
        <f>COUNTIF($S$2:$S$79, "g6")</f>
        <v>2</v>
      </c>
    </row>
    <row r="8" spans="1:26" x14ac:dyDescent="0.25">
      <c r="A8" s="4" t="s">
        <v>143</v>
      </c>
      <c r="B8" s="2" t="s">
        <v>144</v>
      </c>
      <c r="C8" s="2" t="s">
        <v>145</v>
      </c>
      <c r="D8" s="2"/>
      <c r="E8" s="2" t="s">
        <v>294</v>
      </c>
      <c r="F8" s="2" t="s">
        <v>152</v>
      </c>
      <c r="G8" s="2">
        <v>102460</v>
      </c>
      <c r="H8" s="2">
        <v>102298</v>
      </c>
      <c r="I8" s="2">
        <v>46</v>
      </c>
      <c r="J8" s="2">
        <v>100</v>
      </c>
      <c r="K8" s="2">
        <v>0</v>
      </c>
      <c r="L8" s="2" t="s">
        <v>39</v>
      </c>
      <c r="M8" s="2">
        <v>47</v>
      </c>
      <c r="N8" s="5" t="s">
        <v>277</v>
      </c>
      <c r="O8" s="5">
        <v>123</v>
      </c>
      <c r="P8" s="5" t="s">
        <v>281</v>
      </c>
      <c r="Q8">
        <v>412</v>
      </c>
      <c r="R8" s="5" t="s">
        <v>281</v>
      </c>
      <c r="S8" s="5" t="s">
        <v>311</v>
      </c>
      <c r="T8" s="5"/>
      <c r="U8" s="5"/>
      <c r="V8" s="5"/>
      <c r="W8" s="5"/>
      <c r="X8" s="5"/>
      <c r="Y8" t="s">
        <v>263</v>
      </c>
      <c r="Z8">
        <f>COUNTIF($S$2:$S$79, "g7")</f>
        <v>2</v>
      </c>
    </row>
    <row r="9" spans="1:26" x14ac:dyDescent="0.25">
      <c r="A9" s="4" t="s">
        <v>125</v>
      </c>
      <c r="B9" s="2" t="s">
        <v>126</v>
      </c>
      <c r="C9" s="2" t="s">
        <v>127</v>
      </c>
      <c r="D9" s="2"/>
      <c r="E9" s="2" t="s">
        <v>294</v>
      </c>
      <c r="F9" s="2" t="s">
        <v>152</v>
      </c>
      <c r="G9" s="2"/>
      <c r="H9" s="2">
        <v>68798</v>
      </c>
      <c r="I9" s="5"/>
      <c r="J9" s="2">
        <v>99.9</v>
      </c>
      <c r="K9" s="2"/>
      <c r="L9" s="2"/>
      <c r="M9" s="5">
        <v>41</v>
      </c>
      <c r="N9" s="5" t="s">
        <v>277</v>
      </c>
      <c r="O9" s="5">
        <v>269</v>
      </c>
      <c r="P9" s="5" t="s">
        <v>281</v>
      </c>
      <c r="Q9">
        <v>1102</v>
      </c>
      <c r="R9" s="5" t="s">
        <v>281</v>
      </c>
      <c r="S9" s="5" t="s">
        <v>311</v>
      </c>
      <c r="T9" s="5"/>
      <c r="U9" s="5"/>
      <c r="V9" s="5"/>
      <c r="W9" s="5"/>
      <c r="X9" s="5"/>
      <c r="Y9" t="s">
        <v>264</v>
      </c>
      <c r="Z9">
        <f>COUNTIF($S$2:$S$79, "g8")</f>
        <v>3</v>
      </c>
    </row>
    <row r="10" spans="1:26" x14ac:dyDescent="0.25">
      <c r="A10" s="4" t="s">
        <v>185</v>
      </c>
      <c r="B10" s="2" t="s">
        <v>186</v>
      </c>
      <c r="C10" s="2" t="s">
        <v>187</v>
      </c>
      <c r="D10" s="2"/>
      <c r="E10" s="2" t="s">
        <v>294</v>
      </c>
      <c r="F10" s="2" t="s">
        <v>152</v>
      </c>
      <c r="G10" s="2">
        <v>10639</v>
      </c>
      <c r="H10" s="2">
        <v>10513</v>
      </c>
      <c r="I10" s="2">
        <v>5</v>
      </c>
      <c r="J10" s="2">
        <v>100</v>
      </c>
      <c r="K10" s="2">
        <v>0</v>
      </c>
      <c r="L10" s="2"/>
      <c r="M10" s="5">
        <v>61</v>
      </c>
      <c r="N10" s="5" t="s">
        <v>277</v>
      </c>
      <c r="O10" s="5">
        <v>154</v>
      </c>
      <c r="P10" s="5" t="s">
        <v>281</v>
      </c>
      <c r="Q10">
        <v>775</v>
      </c>
      <c r="R10" s="5" t="s">
        <v>281</v>
      </c>
      <c r="S10" s="5" t="s">
        <v>311</v>
      </c>
      <c r="T10" s="5"/>
      <c r="U10" s="5"/>
      <c r="V10" s="5" t="s">
        <v>277</v>
      </c>
      <c r="W10" s="8" t="s">
        <v>405</v>
      </c>
      <c r="X10" s="8"/>
      <c r="Y10" t="s">
        <v>265</v>
      </c>
      <c r="Z10">
        <f>COUNTIF($S$2:$S$79, "g9")</f>
        <v>3</v>
      </c>
    </row>
    <row r="11" spans="1:26" x14ac:dyDescent="0.25">
      <c r="A11" s="4" t="s">
        <v>37</v>
      </c>
      <c r="B11" s="2" t="s">
        <v>38</v>
      </c>
      <c r="C11" s="2"/>
      <c r="D11" s="2"/>
      <c r="E11" s="2" t="s">
        <v>294</v>
      </c>
      <c r="F11" s="2" t="s">
        <v>152</v>
      </c>
      <c r="G11" s="2">
        <v>50456</v>
      </c>
      <c r="H11" s="2">
        <v>49945</v>
      </c>
      <c r="I11" s="2">
        <v>29</v>
      </c>
      <c r="J11" s="2">
        <v>99.9</v>
      </c>
      <c r="K11" s="2">
        <v>0.1</v>
      </c>
      <c r="L11" s="2" t="s">
        <v>39</v>
      </c>
      <c r="M11" s="2">
        <v>11</v>
      </c>
      <c r="N11" s="5" t="s">
        <v>277</v>
      </c>
      <c r="O11" s="5">
        <v>194</v>
      </c>
      <c r="P11" s="5" t="s">
        <v>281</v>
      </c>
      <c r="Q11">
        <v>498</v>
      </c>
      <c r="R11" s="5" t="s">
        <v>280</v>
      </c>
      <c r="S11" s="5" t="s">
        <v>312</v>
      </c>
      <c r="T11" s="5"/>
      <c r="U11" s="5"/>
      <c r="V11" s="5"/>
      <c r="W11" s="5"/>
      <c r="X11" s="5"/>
      <c r="Y11" t="s">
        <v>266</v>
      </c>
      <c r="Z11">
        <f>COUNTIF($S$2:$S$79, "g10")</f>
        <v>3</v>
      </c>
    </row>
    <row r="12" spans="1:26" x14ac:dyDescent="0.25">
      <c r="A12" s="4" t="s">
        <v>24</v>
      </c>
      <c r="B12" s="2" t="s">
        <v>23</v>
      </c>
      <c r="C12" s="2"/>
      <c r="D12" s="2"/>
      <c r="E12" s="2" t="s">
        <v>294</v>
      </c>
      <c r="F12" s="2" t="s">
        <v>152</v>
      </c>
      <c r="G12" s="2">
        <v>19436</v>
      </c>
      <c r="H12" s="2">
        <v>19322</v>
      </c>
      <c r="I12" s="2">
        <v>100</v>
      </c>
      <c r="J12" s="2">
        <v>99.5</v>
      </c>
      <c r="K12" s="2">
        <v>0.5</v>
      </c>
      <c r="L12" s="2"/>
      <c r="M12" s="5">
        <v>6</v>
      </c>
      <c r="N12" s="5" t="s">
        <v>277</v>
      </c>
      <c r="O12" s="5">
        <v>126</v>
      </c>
      <c r="P12" s="5" t="s">
        <v>281</v>
      </c>
      <c r="Q12">
        <v>446</v>
      </c>
      <c r="R12" s="5" t="s">
        <v>280</v>
      </c>
      <c r="S12" s="5" t="s">
        <v>312</v>
      </c>
      <c r="T12" s="5"/>
      <c r="U12" s="5"/>
      <c r="V12" s="5"/>
      <c r="W12" s="5"/>
      <c r="X12" s="5"/>
      <c r="Y12" t="s">
        <v>267</v>
      </c>
      <c r="Z12">
        <f>COUNTIF($S$2:$S$79, "g11")</f>
        <v>3</v>
      </c>
    </row>
    <row r="13" spans="1:26" x14ac:dyDescent="0.25">
      <c r="A13" s="4" t="s">
        <v>22</v>
      </c>
      <c r="B13" s="4" t="s">
        <v>21</v>
      </c>
      <c r="C13" s="4" t="s">
        <v>206</v>
      </c>
      <c r="D13" s="4"/>
      <c r="E13" s="4" t="s">
        <v>294</v>
      </c>
      <c r="F13" s="4" t="s">
        <v>152</v>
      </c>
      <c r="G13" s="4">
        <v>8837</v>
      </c>
      <c r="H13" s="4">
        <v>6387</v>
      </c>
      <c r="I13" s="4">
        <v>54</v>
      </c>
      <c r="J13" s="4">
        <v>99.2</v>
      </c>
      <c r="K13" s="4">
        <v>0.8</v>
      </c>
      <c r="L13" s="4"/>
      <c r="M13" s="12">
        <v>5</v>
      </c>
      <c r="N13" s="12" t="s">
        <v>277</v>
      </c>
      <c r="O13" s="15">
        <v>58</v>
      </c>
      <c r="P13" s="12" t="s">
        <v>281</v>
      </c>
      <c r="Q13" s="12">
        <v>364</v>
      </c>
      <c r="R13" s="12" t="s">
        <v>281</v>
      </c>
      <c r="S13" s="12" t="s">
        <v>312</v>
      </c>
      <c r="T13" s="12"/>
      <c r="U13" s="12"/>
      <c r="V13" s="12" t="s">
        <v>277</v>
      </c>
      <c r="W13" s="12" t="s">
        <v>407</v>
      </c>
      <c r="X13" s="5"/>
      <c r="Y13" t="s">
        <v>268</v>
      </c>
      <c r="Z13">
        <f>COUNTIF($S$2:$S$79, "g12")</f>
        <v>3</v>
      </c>
    </row>
    <row r="14" spans="1:26" x14ac:dyDescent="0.25">
      <c r="A14" s="4" t="s">
        <v>15</v>
      </c>
      <c r="B14" s="2" t="s">
        <v>16</v>
      </c>
      <c r="C14" s="2" t="s">
        <v>17</v>
      </c>
      <c r="D14" s="2"/>
      <c r="E14" s="2" t="s">
        <v>294</v>
      </c>
      <c r="F14" s="2" t="s">
        <v>152</v>
      </c>
      <c r="G14" s="2">
        <v>5550</v>
      </c>
      <c r="H14" s="2">
        <v>5485</v>
      </c>
      <c r="I14" s="2">
        <v>8</v>
      </c>
      <c r="J14" s="2">
        <v>99.9</v>
      </c>
      <c r="K14" s="2">
        <v>0.1</v>
      </c>
      <c r="L14" s="2"/>
      <c r="M14" s="2">
        <v>3</v>
      </c>
      <c r="N14" s="5" t="s">
        <v>277</v>
      </c>
      <c r="O14" s="5">
        <v>89</v>
      </c>
      <c r="P14" s="5" t="s">
        <v>281</v>
      </c>
      <c r="Q14" s="11">
        <v>374</v>
      </c>
      <c r="R14" s="5" t="s">
        <v>281</v>
      </c>
      <c r="S14" s="5" t="s">
        <v>313</v>
      </c>
      <c r="T14" s="5"/>
      <c r="U14" s="5"/>
      <c r="V14" s="5"/>
      <c r="W14" s="5"/>
      <c r="X14" s="5"/>
      <c r="Y14" t="s">
        <v>269</v>
      </c>
      <c r="Z14">
        <f>COUNTIF($S$2:$S$79, "g13")</f>
        <v>3</v>
      </c>
    </row>
    <row r="15" spans="1:26" x14ac:dyDescent="0.25">
      <c r="A15" s="4" t="s">
        <v>20</v>
      </c>
      <c r="B15" s="2" t="s">
        <v>18</v>
      </c>
      <c r="C15" s="2" t="s">
        <v>19</v>
      </c>
      <c r="D15" s="2"/>
      <c r="E15" s="2" t="s">
        <v>294</v>
      </c>
      <c r="F15" s="2" t="s">
        <v>152</v>
      </c>
      <c r="G15" s="2">
        <v>1341</v>
      </c>
      <c r="H15" s="2">
        <v>1316</v>
      </c>
      <c r="I15" s="2">
        <v>7</v>
      </c>
      <c r="J15" s="2">
        <v>99.5</v>
      </c>
      <c r="K15" s="2">
        <v>0.5</v>
      </c>
      <c r="L15" s="2"/>
      <c r="M15" s="2">
        <v>4</v>
      </c>
      <c r="N15" s="5" t="s">
        <v>277</v>
      </c>
      <c r="O15" s="5">
        <v>103</v>
      </c>
      <c r="P15" s="5" t="s">
        <v>281</v>
      </c>
      <c r="Q15" s="8">
        <v>274</v>
      </c>
      <c r="R15" s="5" t="s">
        <v>281</v>
      </c>
      <c r="S15" s="5" t="s">
        <v>313</v>
      </c>
      <c r="T15" s="5"/>
      <c r="U15" s="5" t="s">
        <v>398</v>
      </c>
      <c r="V15" s="5" t="s">
        <v>277</v>
      </c>
      <c r="W15" s="8" t="s">
        <v>279</v>
      </c>
      <c r="X15" s="8"/>
      <c r="Y15" t="s">
        <v>270</v>
      </c>
      <c r="Z15">
        <f>COUNTIF($S$2:$S$79, "g14")</f>
        <v>3</v>
      </c>
    </row>
    <row r="16" spans="1:26" x14ac:dyDescent="0.25">
      <c r="A16" s="4" t="s">
        <v>49</v>
      </c>
      <c r="B16" s="2" t="s">
        <v>50</v>
      </c>
      <c r="C16" s="2" t="s">
        <v>51</v>
      </c>
      <c r="D16" s="2"/>
      <c r="E16" s="2" t="s">
        <v>294</v>
      </c>
      <c r="F16" s="2" t="s">
        <v>152</v>
      </c>
      <c r="G16" s="2">
        <v>17132</v>
      </c>
      <c r="H16" s="2">
        <v>16955</v>
      </c>
      <c r="I16" s="2">
        <v>0</v>
      </c>
      <c r="J16" s="2">
        <v>100</v>
      </c>
      <c r="K16" s="2">
        <v>0</v>
      </c>
      <c r="L16" s="2"/>
      <c r="M16" s="2">
        <v>15</v>
      </c>
      <c r="N16" s="5" t="s">
        <v>277</v>
      </c>
      <c r="O16" s="5">
        <v>99</v>
      </c>
      <c r="P16" s="5" t="s">
        <v>281</v>
      </c>
      <c r="Q16" s="8">
        <v>284</v>
      </c>
      <c r="R16" s="5" t="s">
        <v>281</v>
      </c>
      <c r="S16" s="5" t="s">
        <v>313</v>
      </c>
      <c r="T16" s="5"/>
      <c r="U16" s="5"/>
      <c r="V16" s="5"/>
      <c r="W16" s="5"/>
      <c r="X16" s="5"/>
      <c r="Y16" t="s">
        <v>271</v>
      </c>
      <c r="Z16">
        <f>COUNTIF($S$2:$S$79, "g15")</f>
        <v>3</v>
      </c>
    </row>
    <row r="17" spans="1:26" x14ac:dyDescent="0.25">
      <c r="A17" s="4" t="s">
        <v>101</v>
      </c>
      <c r="B17" s="2" t="s">
        <v>102</v>
      </c>
      <c r="C17" s="2" t="s">
        <v>103</v>
      </c>
      <c r="D17" s="2"/>
      <c r="E17" s="2" t="s">
        <v>294</v>
      </c>
      <c r="F17" s="2" t="s">
        <v>151</v>
      </c>
      <c r="G17" s="2">
        <v>100092</v>
      </c>
      <c r="H17" s="2"/>
      <c r="I17" s="2"/>
      <c r="J17" s="2"/>
      <c r="K17" s="2"/>
      <c r="L17" s="2"/>
      <c r="M17" s="5">
        <v>33</v>
      </c>
      <c r="N17" s="5" t="s">
        <v>277</v>
      </c>
      <c r="O17" s="5">
        <v>199</v>
      </c>
      <c r="P17" s="5" t="s">
        <v>281</v>
      </c>
      <c r="Q17">
        <v>676</v>
      </c>
      <c r="R17" s="5" t="s">
        <v>281</v>
      </c>
      <c r="S17" s="5" t="s">
        <v>302</v>
      </c>
      <c r="T17" s="5"/>
      <c r="U17" s="5"/>
      <c r="V17" s="5"/>
      <c r="W17" s="5"/>
      <c r="X17" s="5"/>
      <c r="Y17" t="s">
        <v>272</v>
      </c>
      <c r="Z17">
        <f>COUNTIF($S$2:$S$79, "g16")</f>
        <v>3</v>
      </c>
    </row>
    <row r="18" spans="1:26" x14ac:dyDescent="0.25">
      <c r="A18" s="4" t="s">
        <v>80</v>
      </c>
      <c r="B18" s="2" t="s">
        <v>81</v>
      </c>
      <c r="C18" s="2" t="s">
        <v>82</v>
      </c>
      <c r="D18" s="2"/>
      <c r="E18" s="2" t="s">
        <v>294</v>
      </c>
      <c r="F18" s="2" t="s">
        <v>151</v>
      </c>
      <c r="G18" s="2"/>
      <c r="H18" s="2">
        <v>19054</v>
      </c>
      <c r="I18" s="2">
        <v>21</v>
      </c>
      <c r="J18" s="2"/>
      <c r="K18" s="2"/>
      <c r="L18" s="2" t="s">
        <v>39</v>
      </c>
      <c r="M18" s="5">
        <v>26</v>
      </c>
      <c r="N18" s="5" t="s">
        <v>277</v>
      </c>
      <c r="O18" s="5">
        <v>96</v>
      </c>
      <c r="P18" s="5" t="s">
        <v>280</v>
      </c>
      <c r="Q18" s="5">
        <v>3459</v>
      </c>
      <c r="R18" s="5" t="s">
        <v>281</v>
      </c>
      <c r="S18" s="5" t="s">
        <v>302</v>
      </c>
      <c r="T18" s="5"/>
      <c r="U18" s="5"/>
      <c r="V18" s="5"/>
      <c r="W18" s="5"/>
      <c r="X18" s="5"/>
    </row>
    <row r="19" spans="1:26" x14ac:dyDescent="0.25">
      <c r="A19" s="4" t="s">
        <v>83</v>
      </c>
      <c r="B19" s="4" t="s">
        <v>84</v>
      </c>
      <c r="C19" s="4"/>
      <c r="D19" s="4"/>
      <c r="E19" s="4" t="s">
        <v>294</v>
      </c>
      <c r="F19" s="4" t="s">
        <v>151</v>
      </c>
      <c r="G19" s="4">
        <v>3716</v>
      </c>
      <c r="H19" s="4">
        <v>3513</v>
      </c>
      <c r="I19" s="4">
        <v>3</v>
      </c>
      <c r="J19" s="4">
        <v>99.9</v>
      </c>
      <c r="K19" s="4">
        <v>0.1</v>
      </c>
      <c r="L19" s="4"/>
      <c r="M19" s="4">
        <v>27</v>
      </c>
      <c r="N19" s="12" t="s">
        <v>277</v>
      </c>
      <c r="O19" s="12">
        <v>144</v>
      </c>
      <c r="P19" s="12" t="s">
        <v>281</v>
      </c>
      <c r="Q19" s="12">
        <v>1485</v>
      </c>
      <c r="R19" s="12" t="s">
        <v>281</v>
      </c>
      <c r="S19" s="12" t="s">
        <v>302</v>
      </c>
      <c r="T19" s="12"/>
      <c r="U19" s="12" t="s">
        <v>391</v>
      </c>
      <c r="V19" s="12" t="s">
        <v>277</v>
      </c>
      <c r="W19" s="12" t="s">
        <v>277</v>
      </c>
      <c r="X19" s="12" t="s">
        <v>422</v>
      </c>
    </row>
    <row r="20" spans="1:26" x14ac:dyDescent="0.25">
      <c r="A20" s="4" t="s">
        <v>57</v>
      </c>
      <c r="B20" s="2" t="s">
        <v>58</v>
      </c>
      <c r="C20" s="2" t="s">
        <v>59</v>
      </c>
      <c r="D20" s="2"/>
      <c r="E20" s="2" t="s">
        <v>294</v>
      </c>
      <c r="F20" s="2" t="s">
        <v>151</v>
      </c>
      <c r="G20" s="2">
        <v>98711</v>
      </c>
      <c r="H20" s="2">
        <v>97839</v>
      </c>
      <c r="I20" s="2">
        <v>25</v>
      </c>
      <c r="J20" s="2">
        <v>100</v>
      </c>
      <c r="K20" s="2">
        <v>0</v>
      </c>
      <c r="L20" s="2"/>
      <c r="M20" s="5">
        <v>18</v>
      </c>
      <c r="N20" s="5" t="s">
        <v>277</v>
      </c>
      <c r="O20" s="5">
        <v>198</v>
      </c>
      <c r="P20" s="5" t="s">
        <v>280</v>
      </c>
      <c r="Q20" s="11">
        <v>818</v>
      </c>
      <c r="R20" s="5" t="s">
        <v>281</v>
      </c>
      <c r="S20" s="5" t="s">
        <v>303</v>
      </c>
      <c r="T20" s="5"/>
      <c r="U20" s="5" t="s">
        <v>392</v>
      </c>
      <c r="V20" s="5"/>
      <c r="W20" s="5"/>
      <c r="X20" s="5"/>
    </row>
    <row r="21" spans="1:26" s="8" customFormat="1" x14ac:dyDescent="0.25">
      <c r="A21" s="4" t="s">
        <v>191</v>
      </c>
      <c r="B21" s="5" t="s">
        <v>192</v>
      </c>
      <c r="C21" s="2" t="s">
        <v>193</v>
      </c>
      <c r="D21" s="2"/>
      <c r="E21" s="2" t="s">
        <v>294</v>
      </c>
      <c r="F21" s="2" t="s">
        <v>151</v>
      </c>
      <c r="G21" s="2"/>
      <c r="H21" s="2">
        <v>38488</v>
      </c>
      <c r="I21" s="2"/>
      <c r="J21" s="2">
        <v>99.9</v>
      </c>
      <c r="K21" s="2"/>
      <c r="L21" s="2"/>
      <c r="M21" s="2">
        <v>63</v>
      </c>
      <c r="N21" s="5" t="s">
        <v>277</v>
      </c>
      <c r="O21" s="5">
        <v>156</v>
      </c>
      <c r="P21" s="5" t="s">
        <v>281</v>
      </c>
      <c r="Q21" s="11">
        <v>499</v>
      </c>
      <c r="R21" s="5" t="s">
        <v>280</v>
      </c>
      <c r="S21" s="5" t="s">
        <v>303</v>
      </c>
      <c r="T21" s="5"/>
      <c r="U21" s="5"/>
      <c r="V21" s="2" t="s">
        <v>277</v>
      </c>
    </row>
    <row r="22" spans="1:26" s="8" customFormat="1" x14ac:dyDescent="0.25">
      <c r="A22" s="4" t="s">
        <v>46</v>
      </c>
      <c r="B22" s="2" t="s">
        <v>47</v>
      </c>
      <c r="C22" s="2" t="s">
        <v>48</v>
      </c>
      <c r="D22" s="2"/>
      <c r="E22" s="2" t="s">
        <v>294</v>
      </c>
      <c r="F22" s="2" t="s">
        <v>151</v>
      </c>
      <c r="G22" s="2">
        <v>23645</v>
      </c>
      <c r="H22" s="2">
        <v>22951</v>
      </c>
      <c r="I22" s="2">
        <v>8</v>
      </c>
      <c r="J22" s="2">
        <v>100</v>
      </c>
      <c r="K22" s="2">
        <v>0</v>
      </c>
      <c r="L22" s="2"/>
      <c r="M22" s="5">
        <v>14</v>
      </c>
      <c r="N22" s="5" t="s">
        <v>277</v>
      </c>
      <c r="O22" s="5">
        <v>114</v>
      </c>
      <c r="P22" s="5" t="s">
        <v>281</v>
      </c>
      <c r="Q22" s="5">
        <v>399</v>
      </c>
      <c r="R22" s="5" t="s">
        <v>281</v>
      </c>
      <c r="S22" s="5" t="s">
        <v>303</v>
      </c>
      <c r="T22" s="5"/>
      <c r="U22" s="5"/>
    </row>
    <row r="23" spans="1:26" s="8" customFormat="1" x14ac:dyDescent="0.25">
      <c r="A23" s="4" t="s">
        <v>197</v>
      </c>
      <c r="B23" s="4" t="s">
        <v>198</v>
      </c>
      <c r="C23" s="4" t="s">
        <v>199</v>
      </c>
      <c r="D23" s="4"/>
      <c r="E23" s="4" t="s">
        <v>294</v>
      </c>
      <c r="F23" s="4" t="s">
        <v>151</v>
      </c>
      <c r="G23" s="4">
        <v>36995</v>
      </c>
      <c r="H23" s="4">
        <v>36975</v>
      </c>
      <c r="I23" s="4">
        <v>18</v>
      </c>
      <c r="J23" s="4">
        <v>100</v>
      </c>
      <c r="K23" s="4">
        <v>0</v>
      </c>
      <c r="L23" s="4"/>
      <c r="M23" s="12">
        <v>65</v>
      </c>
      <c r="N23" s="12" t="s">
        <v>277</v>
      </c>
      <c r="O23" s="12">
        <v>145</v>
      </c>
      <c r="P23" s="12" t="s">
        <v>281</v>
      </c>
      <c r="Q23" s="12">
        <v>409</v>
      </c>
      <c r="R23" s="12" t="s">
        <v>281</v>
      </c>
      <c r="S23" s="12" t="s">
        <v>304</v>
      </c>
      <c r="T23" s="12"/>
      <c r="U23" s="12"/>
      <c r="V23" s="4" t="s">
        <v>277</v>
      </c>
      <c r="W23" s="4" t="s">
        <v>277</v>
      </c>
      <c r="X23" s="4" t="s">
        <v>430</v>
      </c>
    </row>
    <row r="24" spans="1:26" x14ac:dyDescent="0.25">
      <c r="A24" s="4" t="s">
        <v>161</v>
      </c>
      <c r="B24" s="2" t="s">
        <v>162</v>
      </c>
      <c r="C24" s="2" t="s">
        <v>163</v>
      </c>
      <c r="D24" s="2"/>
      <c r="E24" s="2" t="s">
        <v>294</v>
      </c>
      <c r="F24" s="2" t="s">
        <v>151</v>
      </c>
      <c r="G24" s="2">
        <v>10188</v>
      </c>
      <c r="H24" s="2">
        <v>9763</v>
      </c>
      <c r="I24" s="2">
        <v>12</v>
      </c>
      <c r="J24" s="2">
        <v>99.9</v>
      </c>
      <c r="K24" s="2">
        <v>0.1</v>
      </c>
      <c r="L24" s="2" t="s">
        <v>39</v>
      </c>
      <c r="M24" s="11">
        <v>53</v>
      </c>
      <c r="N24" s="5" t="s">
        <v>277</v>
      </c>
      <c r="O24" s="5">
        <v>213</v>
      </c>
      <c r="P24" s="5" t="s">
        <v>281</v>
      </c>
      <c r="Q24" s="11">
        <v>418</v>
      </c>
      <c r="R24" s="5" t="s">
        <v>281</v>
      </c>
      <c r="S24" s="5" t="s">
        <v>304</v>
      </c>
      <c r="T24" s="5"/>
      <c r="U24" s="5"/>
      <c r="V24" s="5"/>
      <c r="W24" s="5"/>
      <c r="X24" s="5"/>
    </row>
    <row r="25" spans="1:26" s="3" customFormat="1" x14ac:dyDescent="0.25">
      <c r="A25" s="4" t="s">
        <v>155</v>
      </c>
      <c r="B25" s="4" t="s">
        <v>156</v>
      </c>
      <c r="C25" s="4" t="s">
        <v>157</v>
      </c>
      <c r="D25" s="4"/>
      <c r="E25" s="4" t="s">
        <v>294</v>
      </c>
      <c r="F25" s="4" t="s">
        <v>151</v>
      </c>
      <c r="G25" s="4">
        <v>420337</v>
      </c>
      <c r="H25" s="4">
        <v>417303</v>
      </c>
      <c r="I25" s="4">
        <v>1660</v>
      </c>
      <c r="J25" s="4">
        <v>99.6</v>
      </c>
      <c r="K25" s="4">
        <v>0.4</v>
      </c>
      <c r="L25" s="4"/>
      <c r="M25" s="4">
        <v>51</v>
      </c>
      <c r="N25" s="12" t="s">
        <v>277</v>
      </c>
      <c r="O25" s="4">
        <v>92</v>
      </c>
      <c r="P25" s="12" t="s">
        <v>281</v>
      </c>
      <c r="Q25" s="12">
        <v>347</v>
      </c>
      <c r="R25" s="12" t="s">
        <v>281</v>
      </c>
      <c r="S25" s="12" t="s">
        <v>304</v>
      </c>
      <c r="T25" s="12"/>
      <c r="U25" s="12" t="s">
        <v>393</v>
      </c>
      <c r="V25" s="12" t="s">
        <v>277</v>
      </c>
      <c r="W25" s="12" t="s">
        <v>277</v>
      </c>
      <c r="X25" s="5"/>
    </row>
    <row r="26" spans="1:26" x14ac:dyDescent="0.25">
      <c r="A26" s="4" t="s">
        <v>40</v>
      </c>
      <c r="B26" s="2" t="s">
        <v>41</v>
      </c>
      <c r="C26" s="2" t="s">
        <v>42</v>
      </c>
      <c r="D26" s="2"/>
      <c r="E26" s="2" t="s">
        <v>294</v>
      </c>
      <c r="F26" s="2" t="s">
        <v>151</v>
      </c>
      <c r="G26" s="2">
        <v>71554</v>
      </c>
      <c r="H26" s="2">
        <v>71431</v>
      </c>
      <c r="I26" s="2">
        <v>15</v>
      </c>
      <c r="J26" s="2">
        <v>100</v>
      </c>
      <c r="K26" s="2">
        <v>0</v>
      </c>
      <c r="L26" s="2"/>
      <c r="M26" s="2">
        <v>12</v>
      </c>
      <c r="N26" s="5" t="s">
        <v>277</v>
      </c>
      <c r="O26" s="5">
        <v>187</v>
      </c>
      <c r="P26" s="5" t="s">
        <v>281</v>
      </c>
      <c r="Q26" s="11">
        <v>624</v>
      </c>
      <c r="R26" s="5" t="s">
        <v>281</v>
      </c>
      <c r="S26" s="5" t="s">
        <v>305</v>
      </c>
      <c r="T26" s="5"/>
      <c r="U26" s="5"/>
      <c r="V26" s="5"/>
      <c r="W26" s="5"/>
      <c r="X26" s="5"/>
    </row>
    <row r="27" spans="1:26" x14ac:dyDescent="0.25">
      <c r="A27" s="4" t="s">
        <v>85</v>
      </c>
      <c r="B27" s="2" t="s">
        <v>86</v>
      </c>
      <c r="C27" s="2" t="s">
        <v>87</v>
      </c>
      <c r="D27" s="2"/>
      <c r="E27" s="2" t="s">
        <v>294</v>
      </c>
      <c r="F27" s="2" t="s">
        <v>151</v>
      </c>
      <c r="G27" s="2">
        <v>36997</v>
      </c>
      <c r="H27" s="2">
        <v>36987</v>
      </c>
      <c r="I27" s="2">
        <v>8</v>
      </c>
      <c r="J27" s="2">
        <v>100</v>
      </c>
      <c r="K27" s="2">
        <v>0</v>
      </c>
      <c r="L27" s="2" t="s">
        <v>39</v>
      </c>
      <c r="M27" s="2">
        <v>28</v>
      </c>
      <c r="N27" s="5" t="s">
        <v>277</v>
      </c>
      <c r="O27" s="5">
        <v>230</v>
      </c>
      <c r="P27" s="5" t="s">
        <v>281</v>
      </c>
      <c r="Q27" s="11">
        <v>580</v>
      </c>
      <c r="R27" s="5" t="s">
        <v>281</v>
      </c>
      <c r="S27" s="5" t="s">
        <v>305</v>
      </c>
      <c r="T27" s="5"/>
      <c r="U27" s="5"/>
      <c r="V27" s="5"/>
      <c r="W27" s="5"/>
      <c r="X27" s="5"/>
    </row>
    <row r="28" spans="1:26" s="3" customFormat="1" x14ac:dyDescent="0.25">
      <c r="A28" s="4" t="s">
        <v>167</v>
      </c>
      <c r="B28" s="4" t="s">
        <v>168</v>
      </c>
      <c r="C28" s="4" t="s">
        <v>169</v>
      </c>
      <c r="D28" s="4"/>
      <c r="E28" s="4" t="s">
        <v>294</v>
      </c>
      <c r="F28" s="4" t="s">
        <v>151</v>
      </c>
      <c r="G28" s="4">
        <v>36854</v>
      </c>
      <c r="H28" s="4">
        <v>36743</v>
      </c>
      <c r="I28" s="4">
        <v>82</v>
      </c>
      <c r="J28" s="4">
        <v>99.8</v>
      </c>
      <c r="K28" s="4">
        <v>0.2</v>
      </c>
      <c r="L28" s="4"/>
      <c r="M28" s="4">
        <v>55</v>
      </c>
      <c r="N28" s="12" t="s">
        <v>277</v>
      </c>
      <c r="O28" s="12">
        <v>104</v>
      </c>
      <c r="P28" s="12" t="s">
        <v>280</v>
      </c>
      <c r="Q28" s="12">
        <v>624</v>
      </c>
      <c r="R28" s="12" t="s">
        <v>281</v>
      </c>
      <c r="S28" s="12" t="s">
        <v>305</v>
      </c>
      <c r="T28" s="12"/>
      <c r="U28" s="12"/>
      <c r="V28" s="12" t="s">
        <v>277</v>
      </c>
      <c r="W28" s="12" t="s">
        <v>277</v>
      </c>
      <c r="X28" s="12" t="s">
        <v>411</v>
      </c>
    </row>
    <row r="29" spans="1:26" x14ac:dyDescent="0.25">
      <c r="A29" s="10" t="s">
        <v>211</v>
      </c>
      <c r="B29" s="5" t="s">
        <v>210</v>
      </c>
      <c r="C29" s="5" t="s">
        <v>212</v>
      </c>
      <c r="D29" s="5"/>
      <c r="E29" s="2" t="s">
        <v>294</v>
      </c>
      <c r="F29" s="2" t="s">
        <v>152</v>
      </c>
      <c r="G29" s="2">
        <v>286830</v>
      </c>
      <c r="H29" s="5"/>
      <c r="I29" s="5"/>
      <c r="J29" s="2">
        <v>99.5</v>
      </c>
      <c r="K29" s="5"/>
      <c r="L29" s="5"/>
      <c r="M29" s="2">
        <v>72</v>
      </c>
      <c r="N29" s="5" t="s">
        <v>277</v>
      </c>
      <c r="O29" s="5">
        <v>188</v>
      </c>
      <c r="P29" s="5" t="s">
        <v>281</v>
      </c>
      <c r="Q29" s="11">
        <v>412</v>
      </c>
      <c r="R29" s="5" t="s">
        <v>281</v>
      </c>
      <c r="S29" s="5" t="s">
        <v>306</v>
      </c>
      <c r="T29" s="5"/>
      <c r="U29" s="5"/>
      <c r="V29" s="5"/>
      <c r="W29" s="5"/>
      <c r="X29" s="5"/>
    </row>
    <row r="30" spans="1:26" s="8" customFormat="1" x14ac:dyDescent="0.25">
      <c r="A30" s="4" t="s">
        <v>60</v>
      </c>
      <c r="B30" s="4" t="s">
        <v>61</v>
      </c>
      <c r="C30" s="4" t="s">
        <v>62</v>
      </c>
      <c r="D30" s="4"/>
      <c r="E30" s="4" t="s">
        <v>294</v>
      </c>
      <c r="F30" s="4" t="s">
        <v>152</v>
      </c>
      <c r="G30" s="4">
        <v>1736</v>
      </c>
      <c r="H30" s="4">
        <v>1524</v>
      </c>
      <c r="I30" s="4">
        <v>4</v>
      </c>
      <c r="J30" s="4">
        <v>99.7</v>
      </c>
      <c r="K30" s="4">
        <v>0.3</v>
      </c>
      <c r="L30" s="4"/>
      <c r="M30" s="4">
        <v>19</v>
      </c>
      <c r="N30" s="12" t="s">
        <v>277</v>
      </c>
      <c r="O30" s="12">
        <v>148</v>
      </c>
      <c r="P30" s="12" t="s">
        <v>281</v>
      </c>
      <c r="Q30" s="12">
        <v>374</v>
      </c>
      <c r="R30" s="12" t="s">
        <v>281</v>
      </c>
      <c r="S30" s="12" t="s">
        <v>306</v>
      </c>
      <c r="T30" s="12"/>
      <c r="U30" s="12" t="s">
        <v>395</v>
      </c>
      <c r="V30" s="4" t="s">
        <v>277</v>
      </c>
      <c r="W30" s="4" t="s">
        <v>408</v>
      </c>
      <c r="X30" s="4" t="s">
        <v>432</v>
      </c>
    </row>
    <row r="31" spans="1:26" x14ac:dyDescent="0.25">
      <c r="A31" s="4" t="s">
        <v>256</v>
      </c>
      <c r="B31" s="4" t="s">
        <v>35</v>
      </c>
      <c r="C31" s="12" t="s">
        <v>36</v>
      </c>
      <c r="D31" s="12" t="s">
        <v>419</v>
      </c>
      <c r="E31" s="4" t="s">
        <v>294</v>
      </c>
      <c r="F31" s="4" t="s">
        <v>152</v>
      </c>
      <c r="G31" s="4">
        <v>36881</v>
      </c>
      <c r="H31" s="4">
        <v>36862</v>
      </c>
      <c r="I31" s="4">
        <v>3</v>
      </c>
      <c r="J31" s="4">
        <v>100</v>
      </c>
      <c r="K31" s="4">
        <v>0</v>
      </c>
      <c r="L31" s="4"/>
      <c r="M31" s="12">
        <v>10</v>
      </c>
      <c r="N31" s="12" t="s">
        <v>277</v>
      </c>
      <c r="O31" s="12">
        <v>620</v>
      </c>
      <c r="P31" s="12" t="s">
        <v>281</v>
      </c>
      <c r="Q31" s="12">
        <v>805</v>
      </c>
      <c r="R31" s="12" t="s">
        <v>281</v>
      </c>
      <c r="S31" s="12" t="s">
        <v>402</v>
      </c>
      <c r="T31" s="12"/>
      <c r="U31" s="12" t="s">
        <v>394</v>
      </c>
      <c r="V31" s="12" t="s">
        <v>277</v>
      </c>
      <c r="W31" s="12" t="s">
        <v>277</v>
      </c>
      <c r="X31" s="12" t="s">
        <v>410</v>
      </c>
    </row>
    <row r="32" spans="1:26" s="8" customFormat="1" x14ac:dyDescent="0.25">
      <c r="A32" s="4" t="s">
        <v>71</v>
      </c>
      <c r="B32" s="2" t="s">
        <v>72</v>
      </c>
      <c r="C32" s="2" t="s">
        <v>73</v>
      </c>
      <c r="D32" s="2"/>
      <c r="E32" s="2" t="s">
        <v>294</v>
      </c>
      <c r="F32" s="2" t="s">
        <v>152</v>
      </c>
      <c r="G32" s="2">
        <v>103072</v>
      </c>
      <c r="H32" s="2">
        <v>103042</v>
      </c>
      <c r="I32" s="2">
        <v>27</v>
      </c>
      <c r="J32" s="2">
        <v>100</v>
      </c>
      <c r="K32" s="2">
        <v>0</v>
      </c>
      <c r="L32" s="2"/>
      <c r="M32" s="2">
        <v>23</v>
      </c>
      <c r="N32" s="5" t="s">
        <v>277</v>
      </c>
      <c r="O32" s="5">
        <v>345</v>
      </c>
      <c r="P32" s="5" t="s">
        <v>281</v>
      </c>
      <c r="Q32" s="11">
        <v>582</v>
      </c>
      <c r="R32" s="5" t="s">
        <v>281</v>
      </c>
      <c r="S32" s="5" t="s">
        <v>307</v>
      </c>
      <c r="T32" s="5"/>
      <c r="U32" s="5"/>
    </row>
    <row r="33" spans="1:24" s="8" customFormat="1" x14ac:dyDescent="0.25">
      <c r="A33" s="4" t="s">
        <v>77</v>
      </c>
      <c r="B33" s="2" t="s">
        <v>78</v>
      </c>
      <c r="C33" s="2" t="s">
        <v>79</v>
      </c>
      <c r="D33" s="2"/>
      <c r="E33" s="2" t="s">
        <v>294</v>
      </c>
      <c r="F33" s="2" t="s">
        <v>152</v>
      </c>
      <c r="G33" s="2">
        <v>9543</v>
      </c>
      <c r="H33" s="2">
        <v>8704</v>
      </c>
      <c r="I33" s="2">
        <v>11</v>
      </c>
      <c r="J33" s="2">
        <v>99.9</v>
      </c>
      <c r="K33" s="2">
        <v>0.1</v>
      </c>
      <c r="L33" s="2"/>
      <c r="M33" s="5">
        <v>25</v>
      </c>
      <c r="N33" s="5" t="s">
        <v>277</v>
      </c>
      <c r="O33" s="2">
        <v>81</v>
      </c>
      <c r="P33" s="5" t="s">
        <v>281</v>
      </c>
      <c r="Q33" s="11">
        <v>549</v>
      </c>
      <c r="R33" s="5" t="s">
        <v>281</v>
      </c>
      <c r="S33" s="5" t="s">
        <v>401</v>
      </c>
      <c r="T33" s="5"/>
      <c r="U33" s="5"/>
    </row>
    <row r="34" spans="1:24" x14ac:dyDescent="0.25">
      <c r="A34" s="4" t="s">
        <v>146</v>
      </c>
      <c r="B34" s="12" t="s">
        <v>417</v>
      </c>
      <c r="C34" s="4" t="s">
        <v>147</v>
      </c>
      <c r="D34" s="4"/>
      <c r="E34" s="4" t="s">
        <v>294</v>
      </c>
      <c r="F34" s="4" t="s">
        <v>152</v>
      </c>
      <c r="G34" s="4">
        <v>2805</v>
      </c>
      <c r="H34" s="4">
        <v>2390</v>
      </c>
      <c r="I34" s="4">
        <v>3</v>
      </c>
      <c r="J34" s="4">
        <v>99.9</v>
      </c>
      <c r="K34" s="4">
        <v>0.1</v>
      </c>
      <c r="L34" s="4"/>
      <c r="M34" s="4">
        <v>48</v>
      </c>
      <c r="N34" s="12" t="s">
        <v>277</v>
      </c>
      <c r="O34" s="4">
        <v>85</v>
      </c>
      <c r="P34" s="12" t="s">
        <v>281</v>
      </c>
      <c r="Q34" s="12">
        <v>321</v>
      </c>
      <c r="R34" s="12" t="s">
        <v>281</v>
      </c>
      <c r="S34" s="12" t="s">
        <v>307</v>
      </c>
      <c r="T34" s="12"/>
      <c r="U34" s="12"/>
      <c r="V34" s="12" t="s">
        <v>277</v>
      </c>
      <c r="W34" s="12" t="s">
        <v>406</v>
      </c>
      <c r="X34" s="12" t="s">
        <v>424</v>
      </c>
    </row>
    <row r="35" spans="1:24" x14ac:dyDescent="0.25">
      <c r="A35" s="4" t="s">
        <v>137</v>
      </c>
      <c r="B35" s="4" t="s">
        <v>138</v>
      </c>
      <c r="C35" s="4" t="s">
        <v>139</v>
      </c>
      <c r="D35" s="4"/>
      <c r="E35" s="4" t="s">
        <v>294</v>
      </c>
      <c r="F35" s="4" t="s">
        <v>152</v>
      </c>
      <c r="G35" s="4">
        <v>12563</v>
      </c>
      <c r="H35" s="4">
        <v>11609</v>
      </c>
      <c r="I35" s="4">
        <v>12</v>
      </c>
      <c r="J35" s="4">
        <v>99.9</v>
      </c>
      <c r="K35" s="4">
        <v>0.1</v>
      </c>
      <c r="L35" s="4"/>
      <c r="M35" s="12">
        <v>45</v>
      </c>
      <c r="N35" s="12" t="s">
        <v>277</v>
      </c>
      <c r="O35" s="12">
        <v>168</v>
      </c>
      <c r="P35" s="12" t="s">
        <v>281</v>
      </c>
      <c r="Q35" s="12">
        <v>387</v>
      </c>
      <c r="R35" s="12" t="s">
        <v>281</v>
      </c>
      <c r="S35" s="12" t="s">
        <v>308</v>
      </c>
      <c r="T35" s="12"/>
      <c r="U35" s="12"/>
      <c r="V35" s="12" t="s">
        <v>277</v>
      </c>
      <c r="W35" s="12" t="s">
        <v>277</v>
      </c>
      <c r="X35" s="12" t="s">
        <v>425</v>
      </c>
    </row>
    <row r="36" spans="1:24" x14ac:dyDescent="0.25">
      <c r="A36" s="4" t="s">
        <v>130</v>
      </c>
      <c r="B36" s="2" t="s">
        <v>131</v>
      </c>
      <c r="C36" s="2" t="s">
        <v>132</v>
      </c>
      <c r="D36" s="2"/>
      <c r="E36" s="2" t="s">
        <v>294</v>
      </c>
      <c r="F36" s="2" t="s">
        <v>152</v>
      </c>
      <c r="G36" s="2"/>
      <c r="H36" s="2">
        <v>4496</v>
      </c>
      <c r="I36" s="2">
        <v>10</v>
      </c>
      <c r="J36" s="2"/>
      <c r="K36" s="2"/>
      <c r="L36" s="2" t="s">
        <v>133</v>
      </c>
      <c r="M36" s="2">
        <v>43</v>
      </c>
      <c r="N36" s="5" t="s">
        <v>277</v>
      </c>
      <c r="O36" s="5">
        <v>113</v>
      </c>
      <c r="P36" s="5" t="s">
        <v>281</v>
      </c>
      <c r="Q36" s="11">
        <v>429</v>
      </c>
      <c r="R36" s="5" t="s">
        <v>281</v>
      </c>
      <c r="S36" s="5" t="s">
        <v>308</v>
      </c>
      <c r="T36" s="5"/>
      <c r="U36" s="5"/>
      <c r="V36" s="5"/>
      <c r="W36" s="5"/>
      <c r="X36" s="5"/>
    </row>
    <row r="37" spans="1:24" x14ac:dyDescent="0.25">
      <c r="A37" s="4" t="s">
        <v>52</v>
      </c>
      <c r="B37" s="2" t="s">
        <v>53</v>
      </c>
      <c r="C37" s="2" t="s">
        <v>54</v>
      </c>
      <c r="D37" s="2"/>
      <c r="E37" s="2" t="s">
        <v>294</v>
      </c>
      <c r="F37" s="2" t="s">
        <v>152</v>
      </c>
      <c r="G37" s="2"/>
      <c r="H37" s="2">
        <v>53886</v>
      </c>
      <c r="I37" s="2">
        <v>38</v>
      </c>
      <c r="J37" s="2">
        <v>99.9</v>
      </c>
      <c r="K37" s="2">
        <v>0.1</v>
      </c>
      <c r="L37" s="2"/>
      <c r="M37" s="2">
        <v>16</v>
      </c>
      <c r="N37" s="5" t="s">
        <v>277</v>
      </c>
      <c r="O37" s="5">
        <v>81</v>
      </c>
      <c r="P37" s="5" t="s">
        <v>281</v>
      </c>
      <c r="Q37" s="8">
        <v>291</v>
      </c>
      <c r="R37" s="5" t="s">
        <v>281</v>
      </c>
      <c r="S37" s="5" t="s">
        <v>308</v>
      </c>
      <c r="T37" s="5"/>
      <c r="U37" s="5"/>
      <c r="V37" s="5"/>
      <c r="W37" s="5"/>
      <c r="X37" s="5"/>
    </row>
    <row r="38" spans="1:24" x14ac:dyDescent="0.25">
      <c r="A38" s="4" t="s">
        <v>164</v>
      </c>
      <c r="B38" s="2" t="s">
        <v>165</v>
      </c>
      <c r="C38" s="2" t="s">
        <v>166</v>
      </c>
      <c r="D38" s="2"/>
      <c r="E38" s="2" t="s">
        <v>294</v>
      </c>
      <c r="F38" s="2" t="s">
        <v>152</v>
      </c>
      <c r="G38" s="2"/>
      <c r="H38" s="2">
        <v>103389</v>
      </c>
      <c r="I38" s="2">
        <v>23</v>
      </c>
      <c r="J38" s="2">
        <v>100</v>
      </c>
      <c r="K38" s="2">
        <v>0</v>
      </c>
      <c r="L38" s="2"/>
      <c r="M38" s="5">
        <v>54</v>
      </c>
      <c r="N38" s="5" t="s">
        <v>277</v>
      </c>
      <c r="O38" s="5">
        <v>128</v>
      </c>
      <c r="P38" s="5" t="s">
        <v>281</v>
      </c>
      <c r="Q38" s="11">
        <v>2209</v>
      </c>
      <c r="R38" s="5" t="s">
        <v>281</v>
      </c>
      <c r="S38" s="5" t="s">
        <v>309</v>
      </c>
      <c r="T38" s="5"/>
      <c r="U38" s="5" t="s">
        <v>396</v>
      </c>
      <c r="V38" s="5"/>
      <c r="W38" s="5"/>
      <c r="X38" s="5"/>
    </row>
    <row r="39" spans="1:24" s="8" customFormat="1" x14ac:dyDescent="0.25">
      <c r="A39" s="4" t="s">
        <v>97</v>
      </c>
      <c r="B39" s="4" t="s">
        <v>98</v>
      </c>
      <c r="C39" s="4" t="s">
        <v>99</v>
      </c>
      <c r="D39" s="4"/>
      <c r="E39" s="4" t="s">
        <v>294</v>
      </c>
      <c r="F39" s="4" t="s">
        <v>152</v>
      </c>
      <c r="G39" s="4"/>
      <c r="H39" s="4">
        <v>34994</v>
      </c>
      <c r="I39" s="4">
        <v>21</v>
      </c>
      <c r="J39" s="4">
        <v>99.9</v>
      </c>
      <c r="K39" s="4"/>
      <c r="L39" s="4" t="s">
        <v>100</v>
      </c>
      <c r="M39" s="4">
        <v>32</v>
      </c>
      <c r="N39" s="12" t="s">
        <v>277</v>
      </c>
      <c r="O39" s="12">
        <v>93</v>
      </c>
      <c r="P39" s="12" t="s">
        <v>281</v>
      </c>
      <c r="Q39" s="12">
        <v>312</v>
      </c>
      <c r="R39" s="12" t="s">
        <v>281</v>
      </c>
      <c r="S39" s="12" t="s">
        <v>309</v>
      </c>
      <c r="T39" s="12"/>
      <c r="U39" s="12"/>
      <c r="V39" s="4" t="s">
        <v>277</v>
      </c>
      <c r="W39" s="4" t="s">
        <v>277</v>
      </c>
      <c r="X39" s="4" t="s">
        <v>431</v>
      </c>
    </row>
    <row r="40" spans="1:24" x14ac:dyDescent="0.25">
      <c r="A40" s="4" t="s">
        <v>26</v>
      </c>
      <c r="B40" s="2" t="s">
        <v>27</v>
      </c>
      <c r="C40" s="2" t="s">
        <v>28</v>
      </c>
      <c r="D40" s="2"/>
      <c r="E40" s="2" t="s">
        <v>294</v>
      </c>
      <c r="F40" s="2" t="s">
        <v>152</v>
      </c>
      <c r="G40" s="2"/>
      <c r="H40" s="2">
        <v>16404</v>
      </c>
      <c r="I40" s="2">
        <v>16</v>
      </c>
      <c r="J40" s="2">
        <v>99.9</v>
      </c>
      <c r="K40" s="2">
        <v>0.1</v>
      </c>
      <c r="L40" s="2"/>
      <c r="M40" s="2">
        <v>7</v>
      </c>
      <c r="N40" s="5" t="s">
        <v>277</v>
      </c>
      <c r="O40" s="5">
        <v>120</v>
      </c>
      <c r="P40" s="5" t="s">
        <v>281</v>
      </c>
      <c r="Q40" s="11">
        <v>826</v>
      </c>
      <c r="R40" s="5" t="s">
        <v>281</v>
      </c>
      <c r="S40" s="5" t="s">
        <v>309</v>
      </c>
      <c r="T40" s="5"/>
      <c r="U40" s="5"/>
      <c r="V40" s="5"/>
      <c r="W40" s="5"/>
      <c r="X40" s="5"/>
    </row>
    <row r="41" spans="1:24" s="11" customFormat="1" x14ac:dyDescent="0.25">
      <c r="A41" s="1" t="s">
        <v>320</v>
      </c>
      <c r="B41" s="2" t="s">
        <v>319</v>
      </c>
      <c r="C41" s="2" t="s">
        <v>321</v>
      </c>
      <c r="D41" s="2"/>
      <c r="E41" s="2" t="s">
        <v>294</v>
      </c>
      <c r="F41" s="2" t="s">
        <v>152</v>
      </c>
      <c r="G41" s="2">
        <v>34630</v>
      </c>
      <c r="H41" s="2">
        <v>34554</v>
      </c>
      <c r="I41" s="2">
        <v>5</v>
      </c>
      <c r="J41" s="2">
        <v>100</v>
      </c>
      <c r="K41" s="2">
        <v>0</v>
      </c>
      <c r="L41" s="2"/>
      <c r="N41" s="11" t="s">
        <v>277</v>
      </c>
      <c r="O41" s="5">
        <v>364</v>
      </c>
      <c r="P41" s="5" t="s">
        <v>281</v>
      </c>
      <c r="Q41" s="11">
        <v>842</v>
      </c>
      <c r="R41" s="5" t="s">
        <v>281</v>
      </c>
      <c r="S41" s="2" t="s">
        <v>386</v>
      </c>
      <c r="T41" s="2"/>
      <c r="U41" s="2"/>
      <c r="V41" s="5"/>
      <c r="W41" s="5"/>
      <c r="X41" s="5"/>
    </row>
    <row r="42" spans="1:24" s="11" customFormat="1" x14ac:dyDescent="0.25">
      <c r="A42" s="5" t="s">
        <v>234</v>
      </c>
      <c r="B42" s="5" t="s">
        <v>232</v>
      </c>
      <c r="C42" s="5" t="s">
        <v>233</v>
      </c>
      <c r="D42" s="5"/>
      <c r="E42" s="2" t="s">
        <v>294</v>
      </c>
      <c r="F42" s="2" t="s">
        <v>152</v>
      </c>
      <c r="G42" s="2">
        <v>3303</v>
      </c>
      <c r="H42" s="5">
        <v>3301</v>
      </c>
      <c r="I42" s="5">
        <v>2</v>
      </c>
      <c r="J42" s="2">
        <v>99.9</v>
      </c>
      <c r="K42" s="5">
        <v>0.1</v>
      </c>
      <c r="L42" s="5" t="s">
        <v>235</v>
      </c>
      <c r="M42" s="2">
        <v>80</v>
      </c>
      <c r="N42" s="5" t="s">
        <v>277</v>
      </c>
      <c r="O42" s="5">
        <v>121</v>
      </c>
      <c r="P42" s="5" t="s">
        <v>281</v>
      </c>
      <c r="Q42" s="11">
        <v>383</v>
      </c>
      <c r="R42" s="5" t="s">
        <v>281</v>
      </c>
      <c r="S42" s="2" t="s">
        <v>386</v>
      </c>
      <c r="T42" s="2"/>
      <c r="U42" s="2"/>
      <c r="V42" s="5"/>
      <c r="W42" s="8" t="s">
        <v>412</v>
      </c>
      <c r="X42" s="5"/>
    </row>
    <row r="43" spans="1:24" s="2" customFormat="1" x14ac:dyDescent="0.25">
      <c r="A43" s="4" t="s">
        <v>289</v>
      </c>
      <c r="B43" s="4" t="s">
        <v>300</v>
      </c>
      <c r="C43" s="4" t="s">
        <v>288</v>
      </c>
      <c r="D43" s="4"/>
      <c r="E43" s="4" t="s">
        <v>294</v>
      </c>
      <c r="F43" s="4" t="s">
        <v>152</v>
      </c>
      <c r="G43" s="4">
        <v>30000</v>
      </c>
      <c r="H43" s="4"/>
      <c r="I43" s="4"/>
      <c r="J43" s="4">
        <v>99.9</v>
      </c>
      <c r="K43" s="4"/>
      <c r="L43" s="4"/>
      <c r="M43" s="4"/>
      <c r="N43" s="4" t="s">
        <v>277</v>
      </c>
      <c r="O43" s="4">
        <v>100</v>
      </c>
      <c r="P43" s="4" t="s">
        <v>281</v>
      </c>
      <c r="Q43" s="4">
        <v>372</v>
      </c>
      <c r="R43" s="4" t="s">
        <v>281</v>
      </c>
      <c r="S43" s="4" t="s">
        <v>386</v>
      </c>
      <c r="T43" s="4"/>
      <c r="U43" s="4"/>
      <c r="V43" s="4" t="s">
        <v>277</v>
      </c>
      <c r="W43" s="4" t="s">
        <v>406</v>
      </c>
      <c r="X43" s="13" t="s">
        <v>426</v>
      </c>
    </row>
    <row r="44" spans="1:24" s="2" customFormat="1" x14ac:dyDescent="0.25">
      <c r="A44" t="s">
        <v>362</v>
      </c>
      <c r="B44" t="s">
        <v>361</v>
      </c>
      <c r="C44" t="s">
        <v>360</v>
      </c>
      <c r="D44" s="11"/>
      <c r="E44" t="s">
        <v>294</v>
      </c>
      <c r="F44" t="s">
        <v>152</v>
      </c>
      <c r="G44"/>
      <c r="H44" s="2" t="s">
        <v>383</v>
      </c>
      <c r="I44"/>
      <c r="J44" s="2" t="s">
        <v>384</v>
      </c>
      <c r="K44"/>
      <c r="L44"/>
      <c r="M44"/>
      <c r="N44" t="s">
        <v>277</v>
      </c>
      <c r="O44">
        <v>141</v>
      </c>
      <c r="P44" t="s">
        <v>281</v>
      </c>
      <c r="Q44">
        <v>901</v>
      </c>
      <c r="R44" t="s">
        <v>281</v>
      </c>
      <c r="S44" s="2" t="s">
        <v>387</v>
      </c>
      <c r="V44" s="2" t="s">
        <v>277</v>
      </c>
    </row>
    <row r="45" spans="1:24" s="2" customFormat="1" x14ac:dyDescent="0.25">
      <c r="A45" t="s">
        <v>338</v>
      </c>
      <c r="B45" t="s">
        <v>379</v>
      </c>
      <c r="C45" t="s">
        <v>337</v>
      </c>
      <c r="D45" s="11"/>
      <c r="E45" t="s">
        <v>294</v>
      </c>
      <c r="F45" t="s">
        <v>152</v>
      </c>
      <c r="G45"/>
      <c r="H45" s="2" t="s">
        <v>383</v>
      </c>
      <c r="I45"/>
      <c r="J45" s="2" t="s">
        <v>384</v>
      </c>
      <c r="K45"/>
      <c r="L45"/>
      <c r="M45"/>
      <c r="N45" s="5" t="s">
        <v>277</v>
      </c>
      <c r="O45">
        <v>170</v>
      </c>
      <c r="P45" t="s">
        <v>281</v>
      </c>
      <c r="Q45" s="11">
        <v>435</v>
      </c>
      <c r="R45" s="5" t="s">
        <v>281</v>
      </c>
      <c r="S45" s="2" t="s">
        <v>387</v>
      </c>
    </row>
    <row r="46" spans="1:24" s="2" customFormat="1" x14ac:dyDescent="0.25">
      <c r="A46" s="11" t="s">
        <v>385</v>
      </c>
      <c r="B46" s="11" t="s">
        <v>315</v>
      </c>
      <c r="C46" s="11" t="s">
        <v>314</v>
      </c>
      <c r="D46" s="11"/>
      <c r="E46" s="2" t="s">
        <v>294</v>
      </c>
      <c r="F46" s="11" t="s">
        <v>152</v>
      </c>
      <c r="H46" s="2" t="s">
        <v>383</v>
      </c>
      <c r="J46" s="2" t="s">
        <v>384</v>
      </c>
      <c r="M46" s="11"/>
      <c r="N46" s="5" t="s">
        <v>277</v>
      </c>
      <c r="O46" s="2">
        <v>105</v>
      </c>
      <c r="P46" s="2" t="s">
        <v>280</v>
      </c>
      <c r="Q46" s="2">
        <v>315</v>
      </c>
      <c r="R46" s="2" t="s">
        <v>281</v>
      </c>
      <c r="S46" s="2" t="s">
        <v>387</v>
      </c>
    </row>
    <row r="47" spans="1:24" s="2" customFormat="1" x14ac:dyDescent="0.25">
      <c r="A47" t="s">
        <v>382</v>
      </c>
      <c r="B47" t="s">
        <v>380</v>
      </c>
      <c r="C47" t="s">
        <v>381</v>
      </c>
      <c r="D47" s="11"/>
      <c r="E47" t="s">
        <v>294</v>
      </c>
      <c r="F47" t="s">
        <v>152</v>
      </c>
      <c r="G47"/>
      <c r="H47" s="2" t="s">
        <v>383</v>
      </c>
      <c r="J47" s="2" t="s">
        <v>384</v>
      </c>
      <c r="K47"/>
      <c r="L47"/>
      <c r="M47"/>
      <c r="N47" t="s">
        <v>277</v>
      </c>
      <c r="O47" s="8">
        <v>61</v>
      </c>
      <c r="P47" t="s">
        <v>281</v>
      </c>
      <c r="Q47">
        <v>556</v>
      </c>
      <c r="R47" t="s">
        <v>281</v>
      </c>
      <c r="S47" t="s">
        <v>388</v>
      </c>
      <c r="T47" s="11"/>
      <c r="U47" s="11"/>
    </row>
    <row r="48" spans="1:24" s="2" customFormat="1" x14ac:dyDescent="0.25">
      <c r="A48" s="16" t="s">
        <v>324</v>
      </c>
      <c r="B48" s="4" t="s">
        <v>323</v>
      </c>
      <c r="C48" s="4" t="s">
        <v>322</v>
      </c>
      <c r="D48" s="4"/>
      <c r="E48" s="12" t="s">
        <v>294</v>
      </c>
      <c r="F48" s="12" t="s">
        <v>152</v>
      </c>
      <c r="G48" s="4">
        <v>9024</v>
      </c>
      <c r="H48" s="4">
        <v>7999</v>
      </c>
      <c r="I48" s="4">
        <v>26</v>
      </c>
      <c r="J48" s="4">
        <v>99.7</v>
      </c>
      <c r="K48" s="4">
        <v>0.3</v>
      </c>
      <c r="L48" s="4"/>
      <c r="M48" s="12"/>
      <c r="N48" s="12" t="s">
        <v>277</v>
      </c>
      <c r="O48" s="12">
        <v>301</v>
      </c>
      <c r="P48" s="12" t="s">
        <v>281</v>
      </c>
      <c r="Q48" s="12">
        <v>601</v>
      </c>
      <c r="R48" s="12" t="s">
        <v>281</v>
      </c>
      <c r="S48" s="12" t="s">
        <v>388</v>
      </c>
      <c r="T48" s="12"/>
      <c r="U48" s="12" t="s">
        <v>399</v>
      </c>
      <c r="V48" s="4" t="s">
        <v>277</v>
      </c>
      <c r="W48" s="4" t="s">
        <v>277</v>
      </c>
      <c r="X48" s="4" t="s">
        <v>427</v>
      </c>
    </row>
    <row r="49" spans="1:24" x14ac:dyDescent="0.25">
      <c r="A49" t="s">
        <v>336</v>
      </c>
      <c r="B49" t="s">
        <v>334</v>
      </c>
      <c r="C49" t="s">
        <v>335</v>
      </c>
      <c r="E49" s="11" t="s">
        <v>294</v>
      </c>
      <c r="F49" t="s">
        <v>152</v>
      </c>
      <c r="N49" t="s">
        <v>277</v>
      </c>
      <c r="O49">
        <v>80</v>
      </c>
      <c r="P49" t="s">
        <v>281</v>
      </c>
      <c r="Q49">
        <v>557</v>
      </c>
      <c r="R49" t="s">
        <v>281</v>
      </c>
      <c r="S49" s="11" t="s">
        <v>388</v>
      </c>
    </row>
    <row r="50" spans="1:24" x14ac:dyDescent="0.25">
      <c r="A50" s="2" t="s">
        <v>66</v>
      </c>
      <c r="B50" s="5" t="s">
        <v>67</v>
      </c>
      <c r="C50" s="2"/>
      <c r="D50" s="2"/>
      <c r="E50" s="2" t="s">
        <v>294</v>
      </c>
      <c r="F50" s="2" t="s">
        <v>151</v>
      </c>
      <c r="G50" s="2"/>
      <c r="H50" s="2">
        <v>50168</v>
      </c>
      <c r="I50" s="2"/>
      <c r="J50" s="2">
        <v>99.7</v>
      </c>
      <c r="K50" s="2"/>
      <c r="L50" s="2"/>
      <c r="M50" s="5">
        <v>21</v>
      </c>
      <c r="N50" s="5" t="s">
        <v>277</v>
      </c>
      <c r="O50" s="5">
        <v>128</v>
      </c>
      <c r="P50" s="5" t="s">
        <v>281</v>
      </c>
      <c r="Q50" s="11">
        <v>409</v>
      </c>
      <c r="R50" s="5" t="s">
        <v>281</v>
      </c>
      <c r="S50" s="5" t="s">
        <v>301</v>
      </c>
      <c r="T50" s="5"/>
    </row>
    <row r="51" spans="1:24" x14ac:dyDescent="0.25">
      <c r="A51" s="4" t="s">
        <v>158</v>
      </c>
      <c r="B51" s="4" t="s">
        <v>159</v>
      </c>
      <c r="C51" s="4"/>
      <c r="D51" s="4"/>
      <c r="E51" s="4" t="s">
        <v>294</v>
      </c>
      <c r="F51" s="4" t="s">
        <v>151</v>
      </c>
      <c r="G51" s="4">
        <v>25002</v>
      </c>
      <c r="H51" s="4">
        <v>24872</v>
      </c>
      <c r="I51" s="4">
        <v>25</v>
      </c>
      <c r="J51" s="4">
        <v>99.9</v>
      </c>
      <c r="K51" s="4">
        <v>0.1</v>
      </c>
      <c r="L51" s="4"/>
      <c r="M51" s="4">
        <v>52</v>
      </c>
      <c r="N51" s="12" t="s">
        <v>277</v>
      </c>
      <c r="O51" s="12">
        <v>132</v>
      </c>
      <c r="P51" s="12" t="s">
        <v>281</v>
      </c>
      <c r="Q51" s="15">
        <v>280</v>
      </c>
      <c r="R51" s="12" t="s">
        <v>281</v>
      </c>
      <c r="S51" s="12" t="s">
        <v>400</v>
      </c>
      <c r="T51" s="12"/>
      <c r="U51" s="12"/>
      <c r="V51" s="12" t="s">
        <v>277</v>
      </c>
      <c r="W51" s="12" t="s">
        <v>277</v>
      </c>
      <c r="X51" s="12" t="s">
        <v>423</v>
      </c>
    </row>
    <row r="52" spans="1:24" s="11" customFormat="1" x14ac:dyDescent="0.25">
      <c r="A52" s="12" t="s">
        <v>366</v>
      </c>
      <c r="B52" s="12" t="s">
        <v>367</v>
      </c>
      <c r="C52" s="12" t="s">
        <v>368</v>
      </c>
      <c r="D52" s="12"/>
      <c r="E52" s="12" t="s">
        <v>294</v>
      </c>
      <c r="F52" s="12" t="s">
        <v>152</v>
      </c>
      <c r="G52" s="12"/>
      <c r="H52" s="12"/>
      <c r="I52" s="12"/>
      <c r="J52" s="12"/>
      <c r="K52" s="12"/>
      <c r="L52" s="12"/>
      <c r="M52" s="12"/>
      <c r="N52" s="12" t="s">
        <v>277</v>
      </c>
      <c r="O52" s="12">
        <v>180</v>
      </c>
      <c r="P52" s="12" t="s">
        <v>281</v>
      </c>
      <c r="Q52" s="12">
        <v>308</v>
      </c>
      <c r="R52" s="12" t="s">
        <v>281</v>
      </c>
      <c r="S52" s="12" t="s">
        <v>375</v>
      </c>
      <c r="T52" s="12"/>
      <c r="U52" s="12"/>
      <c r="V52" s="12"/>
      <c r="W52" s="12"/>
      <c r="X52" s="5"/>
    </row>
    <row r="53" spans="1:24" s="11" customFormat="1" x14ac:dyDescent="0.25">
      <c r="A53" t="s">
        <v>341</v>
      </c>
      <c r="B53" t="s">
        <v>339</v>
      </c>
      <c r="C53" t="s">
        <v>340</v>
      </c>
      <c r="E53"/>
      <c r="F53"/>
      <c r="G53"/>
      <c r="H53"/>
      <c r="I53"/>
      <c r="J53"/>
      <c r="K53"/>
      <c r="L53"/>
      <c r="M53"/>
      <c r="N53" t="s">
        <v>277</v>
      </c>
      <c r="O53"/>
      <c r="P53"/>
      <c r="Q53"/>
      <c r="R53"/>
      <c r="S53"/>
      <c r="V53" s="5"/>
      <c r="W53" s="5"/>
      <c r="X53" s="5"/>
    </row>
    <row r="54" spans="1:24" s="11" customFormat="1" x14ac:dyDescent="0.25">
      <c r="A54" t="s">
        <v>357</v>
      </c>
      <c r="B54" t="s">
        <v>358</v>
      </c>
      <c r="C54" t="s">
        <v>359</v>
      </c>
      <c r="E54" s="11" t="s">
        <v>294</v>
      </c>
      <c r="F54" t="s">
        <v>151</v>
      </c>
      <c r="G54" s="2"/>
      <c r="H54" s="2"/>
      <c r="I54" s="2"/>
      <c r="J54" s="2"/>
      <c r="K54" s="2"/>
      <c r="L54" s="2"/>
      <c r="M54" s="2"/>
      <c r="N54" t="s">
        <v>277</v>
      </c>
      <c r="O54">
        <v>275</v>
      </c>
      <c r="P54" t="s">
        <v>280</v>
      </c>
      <c r="Q54">
        <v>1509</v>
      </c>
      <c r="R54" s="5" t="s">
        <v>281</v>
      </c>
      <c r="S54" s="5"/>
      <c r="T54" s="5"/>
      <c r="U54" s="5"/>
      <c r="V54" s="5"/>
      <c r="W54" s="5"/>
      <c r="X54" s="5"/>
    </row>
    <row r="55" spans="1:24" s="3" customFormat="1" x14ac:dyDescent="0.25">
      <c r="A55" s="5" t="s">
        <v>250</v>
      </c>
      <c r="B55" s="5" t="s">
        <v>251</v>
      </c>
      <c r="C55" s="5" t="s">
        <v>252</v>
      </c>
      <c r="D55" s="5"/>
      <c r="E55" s="2" t="s">
        <v>294</v>
      </c>
      <c r="F55" s="2"/>
      <c r="G55" s="2">
        <v>12989</v>
      </c>
      <c r="H55" s="5"/>
      <c r="I55" s="5"/>
      <c r="J55" s="2">
        <v>99.6</v>
      </c>
      <c r="K55" s="5"/>
      <c r="L55" s="5" t="s">
        <v>235</v>
      </c>
      <c r="M55" s="5">
        <v>86</v>
      </c>
      <c r="N55" s="5" t="s">
        <v>277</v>
      </c>
      <c r="O55" s="5"/>
      <c r="P55" s="5"/>
      <c r="Q55" s="11"/>
      <c r="R55" s="5"/>
      <c r="S55" s="5" t="s">
        <v>296</v>
      </c>
      <c r="T55" s="5"/>
      <c r="U55" s="5"/>
      <c r="V55" s="5"/>
      <c r="W55" s="5"/>
      <c r="X55" s="5"/>
    </row>
    <row r="56" spans="1:24" x14ac:dyDescent="0.25">
      <c r="A56" s="1" t="s">
        <v>208</v>
      </c>
      <c r="B56" s="5" t="s">
        <v>214</v>
      </c>
      <c r="C56" s="5" t="s">
        <v>215</v>
      </c>
      <c r="D56" s="5"/>
      <c r="E56" s="2" t="s">
        <v>294</v>
      </c>
      <c r="F56" s="2" t="s">
        <v>151</v>
      </c>
      <c r="G56" s="2">
        <v>21302</v>
      </c>
      <c r="H56" s="2">
        <v>21176</v>
      </c>
      <c r="I56" s="2">
        <v>102</v>
      </c>
      <c r="J56" s="2">
        <v>99.5</v>
      </c>
      <c r="K56" s="2">
        <v>0.5</v>
      </c>
      <c r="L56" s="5"/>
      <c r="M56" s="5">
        <v>69</v>
      </c>
      <c r="N56" s="5" t="s">
        <v>277</v>
      </c>
      <c r="O56" s="5">
        <v>82</v>
      </c>
      <c r="P56" s="5" t="s">
        <v>281</v>
      </c>
      <c r="Q56" s="5">
        <v>369</v>
      </c>
      <c r="R56" s="5" t="s">
        <v>280</v>
      </c>
      <c r="S56" s="5"/>
      <c r="T56" s="5"/>
      <c r="U56" s="5"/>
      <c r="V56" s="5"/>
      <c r="W56" s="5"/>
      <c r="X56" s="5"/>
    </row>
    <row r="57" spans="1:24" x14ac:dyDescent="0.25">
      <c r="A57" s="8" t="s">
        <v>65</v>
      </c>
      <c r="B57" s="8" t="s">
        <v>63</v>
      </c>
      <c r="C57" s="8" t="s">
        <v>64</v>
      </c>
      <c r="D57" s="8"/>
      <c r="E57" s="2" t="s">
        <v>294</v>
      </c>
      <c r="F57" s="8" t="s">
        <v>152</v>
      </c>
      <c r="G57" s="8">
        <v>15438</v>
      </c>
      <c r="H57" s="8">
        <v>15033</v>
      </c>
      <c r="I57" s="8">
        <v>22</v>
      </c>
      <c r="J57" s="8">
        <v>99.9</v>
      </c>
      <c r="K57" s="8">
        <v>0.1</v>
      </c>
      <c r="L57" s="8"/>
      <c r="M57" s="8">
        <v>20</v>
      </c>
      <c r="N57" s="8" t="s">
        <v>277</v>
      </c>
      <c r="O57" s="8">
        <v>115</v>
      </c>
      <c r="P57" s="8" t="s">
        <v>281</v>
      </c>
      <c r="Q57" s="8">
        <v>351</v>
      </c>
      <c r="R57" s="8" t="s">
        <v>279</v>
      </c>
      <c r="S57" s="8"/>
      <c r="T57" s="8"/>
      <c r="U57" s="8"/>
      <c r="V57" s="5" t="s">
        <v>277</v>
      </c>
      <c r="W57" s="8" t="s">
        <v>414</v>
      </c>
      <c r="X57" s="8"/>
    </row>
    <row r="58" spans="1:24" x14ac:dyDescent="0.25">
      <c r="A58" s="11" t="s">
        <v>286</v>
      </c>
      <c r="B58" s="11" t="s">
        <v>287</v>
      </c>
      <c r="C58" s="11"/>
      <c r="E58" s="11"/>
      <c r="F58" s="11"/>
      <c r="G58" s="11">
        <v>44656</v>
      </c>
      <c r="H58" s="11">
        <v>44631</v>
      </c>
      <c r="I58" s="11">
        <v>0</v>
      </c>
      <c r="J58" s="2">
        <v>100</v>
      </c>
      <c r="K58" s="11">
        <v>0</v>
      </c>
      <c r="L58" s="11"/>
      <c r="M58" s="11"/>
      <c r="N58" s="11" t="s">
        <v>277</v>
      </c>
      <c r="O58" s="11"/>
      <c r="P58" s="11"/>
      <c r="R58" s="11"/>
      <c r="S58" s="11"/>
      <c r="V58" s="5" t="s">
        <v>277</v>
      </c>
      <c r="W58" s="5"/>
      <c r="X58" s="5"/>
    </row>
    <row r="59" spans="1:24" x14ac:dyDescent="0.25">
      <c r="A59" s="8" t="s">
        <v>134</v>
      </c>
      <c r="B59" s="8" t="s">
        <v>135</v>
      </c>
      <c r="C59" s="8" t="s">
        <v>136</v>
      </c>
      <c r="D59" s="8"/>
      <c r="E59" s="2" t="s">
        <v>294</v>
      </c>
      <c r="F59" s="8" t="s">
        <v>152</v>
      </c>
      <c r="G59" s="8">
        <v>331437</v>
      </c>
      <c r="H59" s="8">
        <v>330958</v>
      </c>
      <c r="I59" s="8">
        <v>245</v>
      </c>
      <c r="J59" s="8">
        <v>99.9</v>
      </c>
      <c r="K59" s="8">
        <v>0.1</v>
      </c>
      <c r="L59" s="8"/>
      <c r="M59" s="8">
        <v>44</v>
      </c>
      <c r="N59" s="8" t="s">
        <v>277</v>
      </c>
      <c r="O59" s="8">
        <v>137</v>
      </c>
      <c r="P59" s="8" t="s">
        <v>281</v>
      </c>
      <c r="Q59" s="8">
        <v>783</v>
      </c>
      <c r="R59" s="8" t="s">
        <v>279</v>
      </c>
      <c r="S59" s="2"/>
      <c r="T59" s="2"/>
      <c r="U59" s="2"/>
      <c r="V59" s="5"/>
      <c r="W59" s="5"/>
      <c r="X59" s="5"/>
    </row>
    <row r="60" spans="1:24" x14ac:dyDescent="0.25">
      <c r="A60" s="8" t="s">
        <v>116</v>
      </c>
      <c r="B60" s="8" t="s">
        <v>117</v>
      </c>
      <c r="C60" s="8" t="s">
        <v>118</v>
      </c>
      <c r="D60" s="8"/>
      <c r="E60" s="2" t="s">
        <v>294</v>
      </c>
      <c r="F60" s="8" t="s">
        <v>151</v>
      </c>
      <c r="G60" s="8">
        <v>33523</v>
      </c>
      <c r="H60" s="8">
        <v>33404</v>
      </c>
      <c r="I60" s="8">
        <v>30</v>
      </c>
      <c r="J60" s="8">
        <v>99.9</v>
      </c>
      <c r="K60" s="8">
        <v>0.1</v>
      </c>
      <c r="L60" s="8" t="s">
        <v>39</v>
      </c>
      <c r="M60" s="8">
        <v>38</v>
      </c>
      <c r="N60" s="8" t="s">
        <v>277</v>
      </c>
      <c r="O60" s="8">
        <v>107</v>
      </c>
      <c r="P60" s="8" t="s">
        <v>279</v>
      </c>
      <c r="Q60" s="8">
        <v>359</v>
      </c>
      <c r="R60" s="8" t="s">
        <v>281</v>
      </c>
      <c r="S60" s="8"/>
      <c r="T60" s="8"/>
      <c r="U60" s="8"/>
      <c r="V60" s="5"/>
      <c r="W60" s="5"/>
      <c r="X60" s="5"/>
    </row>
    <row r="61" spans="1:24" x14ac:dyDescent="0.25">
      <c r="A61" s="8" t="s">
        <v>122</v>
      </c>
      <c r="B61" s="8" t="s">
        <v>123</v>
      </c>
      <c r="C61" s="8" t="s">
        <v>124</v>
      </c>
      <c r="D61" s="8"/>
      <c r="E61" s="2" t="s">
        <v>294</v>
      </c>
      <c r="F61" s="8" t="s">
        <v>152</v>
      </c>
      <c r="G61" s="8">
        <v>33391</v>
      </c>
      <c r="H61" s="8">
        <v>33278</v>
      </c>
      <c r="I61" s="8">
        <v>84</v>
      </c>
      <c r="J61" s="8">
        <v>99.7</v>
      </c>
      <c r="K61" s="8">
        <v>0.3</v>
      </c>
      <c r="L61" s="8"/>
      <c r="M61" s="8">
        <v>40</v>
      </c>
      <c r="N61" s="8" t="s">
        <v>277</v>
      </c>
      <c r="O61" s="8">
        <v>119</v>
      </c>
      <c r="P61" s="8" t="s">
        <v>293</v>
      </c>
      <c r="Q61" s="8">
        <v>316</v>
      </c>
      <c r="R61" s="8" t="s">
        <v>279</v>
      </c>
      <c r="S61" s="8"/>
      <c r="T61" s="8"/>
      <c r="U61" s="8"/>
      <c r="V61" s="5"/>
      <c r="W61" s="5"/>
      <c r="X61" s="5"/>
    </row>
    <row r="62" spans="1:24" x14ac:dyDescent="0.25">
      <c r="A62" s="8" t="s">
        <v>245</v>
      </c>
      <c r="B62" s="8" t="s">
        <v>246</v>
      </c>
      <c r="C62" s="8" t="s">
        <v>247</v>
      </c>
      <c r="D62" s="8"/>
      <c r="E62" s="2" t="s">
        <v>294</v>
      </c>
      <c r="F62" s="8" t="s">
        <v>151</v>
      </c>
      <c r="G62" s="8">
        <v>32019</v>
      </c>
      <c r="H62" s="8">
        <v>31622</v>
      </c>
      <c r="I62" s="8">
        <v>17</v>
      </c>
      <c r="J62" s="8">
        <v>99.9</v>
      </c>
      <c r="K62" s="8">
        <v>0.1</v>
      </c>
      <c r="L62" s="8" t="s">
        <v>235</v>
      </c>
      <c r="M62" s="8">
        <v>84</v>
      </c>
      <c r="N62" s="8" t="s">
        <v>277</v>
      </c>
      <c r="O62" s="8">
        <v>212</v>
      </c>
      <c r="P62" s="8" t="s">
        <v>281</v>
      </c>
      <c r="Q62" s="8">
        <v>574</v>
      </c>
      <c r="R62" s="8" t="s">
        <v>279</v>
      </c>
      <c r="S62" s="8"/>
      <c r="T62" s="8"/>
      <c r="U62" s="8"/>
      <c r="V62" s="5"/>
      <c r="W62" s="5"/>
      <c r="X62" s="5"/>
    </row>
    <row r="63" spans="1:24" x14ac:dyDescent="0.25">
      <c r="A63" s="8" t="s">
        <v>68</v>
      </c>
      <c r="B63" s="8" t="s">
        <v>69</v>
      </c>
      <c r="C63" s="8" t="s">
        <v>70</v>
      </c>
      <c r="D63" s="8"/>
      <c r="E63" s="2" t="s">
        <v>294</v>
      </c>
      <c r="F63" s="8" t="s">
        <v>152</v>
      </c>
      <c r="G63" s="8"/>
      <c r="H63" s="8">
        <v>16799</v>
      </c>
      <c r="I63" s="8">
        <v>52</v>
      </c>
      <c r="J63" s="8">
        <v>99.7</v>
      </c>
      <c r="K63" s="8">
        <v>0.3</v>
      </c>
      <c r="L63" s="8"/>
      <c r="M63" s="8">
        <v>22</v>
      </c>
      <c r="N63" s="8" t="s">
        <v>277</v>
      </c>
      <c r="O63" s="8">
        <v>152</v>
      </c>
      <c r="P63" s="8" t="s">
        <v>279</v>
      </c>
      <c r="Q63" s="8">
        <v>1104</v>
      </c>
      <c r="R63" s="8" t="s">
        <v>279</v>
      </c>
      <c r="S63" s="8"/>
      <c r="T63" s="8"/>
      <c r="U63" s="8"/>
      <c r="V63" s="5"/>
      <c r="W63" s="5"/>
      <c r="X63" s="5"/>
    </row>
    <row r="64" spans="1:24" x14ac:dyDescent="0.25">
      <c r="A64" s="8" t="s">
        <v>32</v>
      </c>
      <c r="B64" s="8" t="s">
        <v>33</v>
      </c>
      <c r="C64" s="8" t="s">
        <v>34</v>
      </c>
      <c r="D64" s="8"/>
      <c r="E64" s="2" t="s">
        <v>294</v>
      </c>
      <c r="F64" s="8" t="s">
        <v>152</v>
      </c>
      <c r="G64" s="8">
        <v>7579</v>
      </c>
      <c r="H64" s="8">
        <v>7543</v>
      </c>
      <c r="I64" s="8">
        <v>5</v>
      </c>
      <c r="J64" s="8">
        <v>99.9</v>
      </c>
      <c r="K64" s="8">
        <v>0.1</v>
      </c>
      <c r="L64" s="8"/>
      <c r="M64" s="8">
        <v>9</v>
      </c>
      <c r="N64" s="8" t="s">
        <v>277</v>
      </c>
      <c r="O64" s="8">
        <v>61</v>
      </c>
      <c r="P64" s="8" t="s">
        <v>279</v>
      </c>
      <c r="Q64" s="8">
        <v>257</v>
      </c>
      <c r="R64" s="8" t="s">
        <v>281</v>
      </c>
      <c r="S64" s="8"/>
      <c r="T64" s="8"/>
      <c r="U64" s="8"/>
      <c r="V64" s="5"/>
      <c r="W64" s="5"/>
      <c r="X64" s="5"/>
    </row>
    <row r="65" spans="1:24" x14ac:dyDescent="0.25">
      <c r="A65" s="8" t="s">
        <v>91</v>
      </c>
      <c r="B65" s="8" t="s">
        <v>92</v>
      </c>
      <c r="C65" s="8" t="s">
        <v>93</v>
      </c>
      <c r="D65" s="8"/>
      <c r="E65" s="2" t="s">
        <v>294</v>
      </c>
      <c r="F65" s="8" t="s">
        <v>152</v>
      </c>
      <c r="G65" s="8">
        <v>6622</v>
      </c>
      <c r="H65" s="8">
        <v>6119</v>
      </c>
      <c r="I65" s="8">
        <v>1</v>
      </c>
      <c r="J65" s="8">
        <v>100</v>
      </c>
      <c r="K65" s="8">
        <v>0</v>
      </c>
      <c r="L65" s="8"/>
      <c r="M65" s="8">
        <v>30</v>
      </c>
      <c r="N65" s="8" t="s">
        <v>277</v>
      </c>
      <c r="O65" s="8">
        <v>256</v>
      </c>
      <c r="P65" s="8" t="s">
        <v>280</v>
      </c>
      <c r="Q65" s="8">
        <v>1145</v>
      </c>
      <c r="R65" s="8" t="s">
        <v>280</v>
      </c>
      <c r="S65" s="8"/>
      <c r="T65" s="8"/>
      <c r="U65" s="8"/>
      <c r="V65" s="5"/>
      <c r="W65" s="5"/>
      <c r="X65" s="5"/>
    </row>
    <row r="66" spans="1:24" x14ac:dyDescent="0.25">
      <c r="A66" s="8" t="s">
        <v>110</v>
      </c>
      <c r="B66" s="8" t="s">
        <v>111</v>
      </c>
      <c r="C66" s="8" t="s">
        <v>112</v>
      </c>
      <c r="D66" s="8"/>
      <c r="E66" s="2" t="s">
        <v>294</v>
      </c>
      <c r="F66" s="8" t="s">
        <v>152</v>
      </c>
      <c r="G66" s="8"/>
      <c r="H66" s="8">
        <v>28817</v>
      </c>
      <c r="I66" s="8">
        <v>82</v>
      </c>
      <c r="J66" s="8"/>
      <c r="K66" s="8"/>
      <c r="L66" s="8"/>
      <c r="M66" s="8">
        <v>36</v>
      </c>
      <c r="N66" s="8" t="s">
        <v>277</v>
      </c>
      <c r="O66" s="8">
        <v>94</v>
      </c>
      <c r="P66" s="8" t="s">
        <v>279</v>
      </c>
      <c r="Q66" s="8">
        <v>413</v>
      </c>
      <c r="R66" s="8" t="s">
        <v>281</v>
      </c>
      <c r="S66" s="8"/>
      <c r="T66" s="8"/>
      <c r="U66" s="8"/>
      <c r="V66" s="5"/>
      <c r="W66" s="5"/>
      <c r="X66" s="5"/>
    </row>
    <row r="67" spans="1:24" x14ac:dyDescent="0.25">
      <c r="A67" s="4" t="s">
        <v>140</v>
      </c>
      <c r="B67" s="4" t="s">
        <v>141</v>
      </c>
      <c r="C67" s="4" t="s">
        <v>142</v>
      </c>
      <c r="D67" s="4"/>
      <c r="E67" s="4"/>
      <c r="F67" s="4"/>
      <c r="G67" s="4">
        <v>1269</v>
      </c>
      <c r="H67" s="4">
        <v>1233</v>
      </c>
      <c r="I67" s="4">
        <v>4</v>
      </c>
      <c r="J67" s="4">
        <v>99.7</v>
      </c>
      <c r="K67" s="4">
        <v>0.3</v>
      </c>
      <c r="L67" s="4"/>
      <c r="M67" s="12">
        <v>46</v>
      </c>
      <c r="N67" s="12" t="s">
        <v>277</v>
      </c>
      <c r="O67" s="12"/>
      <c r="P67" s="12"/>
      <c r="Q67" s="12"/>
      <c r="R67" s="12"/>
      <c r="S67" s="12"/>
      <c r="T67" s="12"/>
      <c r="U67" s="12"/>
      <c r="V67" s="12" t="s">
        <v>277</v>
      </c>
      <c r="W67" s="12" t="s">
        <v>277</v>
      </c>
      <c r="X67" s="12" t="s">
        <v>429</v>
      </c>
    </row>
    <row r="68" spans="1:24" x14ac:dyDescent="0.25">
      <c r="A68" s="2" t="s">
        <v>194</v>
      </c>
      <c r="B68" s="2" t="s">
        <v>195</v>
      </c>
      <c r="C68" s="2" t="s">
        <v>196</v>
      </c>
      <c r="D68" s="2"/>
      <c r="E68" s="2" t="s">
        <v>294</v>
      </c>
      <c r="F68" s="2"/>
      <c r="G68" s="2"/>
      <c r="H68" s="2">
        <v>700000</v>
      </c>
      <c r="I68" s="2"/>
      <c r="J68" s="2">
        <v>98.7</v>
      </c>
      <c r="K68" s="2"/>
      <c r="L68" s="2"/>
      <c r="M68" s="2">
        <v>64</v>
      </c>
      <c r="N68" s="5"/>
      <c r="O68" s="5"/>
      <c r="P68" s="5"/>
      <c r="R68" s="5"/>
      <c r="S68" s="5"/>
      <c r="T68" s="5"/>
      <c r="U68" s="5"/>
      <c r="V68" s="5"/>
      <c r="W68" s="5"/>
      <c r="X68" s="5"/>
    </row>
    <row r="69" spans="1:24" x14ac:dyDescent="0.25">
      <c r="A69" s="2" t="s">
        <v>29</v>
      </c>
      <c r="B69" s="2" t="s">
        <v>30</v>
      </c>
      <c r="C69" s="2" t="s">
        <v>31</v>
      </c>
      <c r="D69" s="2"/>
      <c r="E69" s="2" t="s">
        <v>294</v>
      </c>
      <c r="F69" s="2"/>
      <c r="G69" s="2"/>
      <c r="H69" s="2">
        <v>52169</v>
      </c>
      <c r="I69" s="2"/>
      <c r="J69" s="2">
        <v>99.8</v>
      </c>
      <c r="K69" s="2"/>
      <c r="L69" s="2"/>
      <c r="M69" s="2">
        <v>8</v>
      </c>
      <c r="N69" s="5"/>
      <c r="O69" s="5"/>
      <c r="P69" s="5"/>
      <c r="R69" s="5"/>
      <c r="S69" s="5"/>
      <c r="T69" s="5"/>
      <c r="U69" s="5"/>
      <c r="V69" s="5"/>
      <c r="W69" s="5"/>
      <c r="X69" s="5"/>
    </row>
    <row r="70" spans="1:24" x14ac:dyDescent="0.25">
      <c r="A70" s="2" t="s">
        <v>94</v>
      </c>
      <c r="B70" s="2" t="s">
        <v>95</v>
      </c>
      <c r="C70" s="2" t="s">
        <v>96</v>
      </c>
      <c r="D70" s="2"/>
      <c r="E70" s="2" t="s">
        <v>294</v>
      </c>
      <c r="F70" s="2"/>
      <c r="G70" s="2">
        <v>35022</v>
      </c>
      <c r="H70" s="2">
        <v>34999</v>
      </c>
      <c r="I70" s="2">
        <v>11</v>
      </c>
      <c r="J70" s="2">
        <v>99.9</v>
      </c>
      <c r="K70" s="2">
        <v>0.1</v>
      </c>
      <c r="L70" s="2"/>
      <c r="M70" s="2">
        <v>31</v>
      </c>
      <c r="N70" s="5"/>
      <c r="O70" s="5"/>
      <c r="P70" s="5"/>
      <c r="R70" s="5"/>
      <c r="S70" s="5"/>
      <c r="T70" s="5"/>
      <c r="U70" s="5"/>
      <c r="V70" s="5"/>
      <c r="W70" s="5"/>
      <c r="X70" s="5"/>
    </row>
    <row r="71" spans="1:24" x14ac:dyDescent="0.25">
      <c r="A71" s="12" t="s">
        <v>248</v>
      </c>
      <c r="B71" s="12" t="s">
        <v>420</v>
      </c>
      <c r="C71" s="12" t="s">
        <v>249</v>
      </c>
      <c r="D71" s="12"/>
      <c r="E71" s="4" t="s">
        <v>294</v>
      </c>
      <c r="F71" s="4"/>
      <c r="G71" s="4">
        <v>13569</v>
      </c>
      <c r="H71" s="12">
        <v>13410</v>
      </c>
      <c r="I71" s="12"/>
      <c r="J71" s="4">
        <v>99.8</v>
      </c>
      <c r="K71" s="12"/>
      <c r="L71" s="12" t="s">
        <v>235</v>
      </c>
      <c r="M71" s="12">
        <v>85</v>
      </c>
      <c r="N71" s="12"/>
      <c r="O71" s="12"/>
      <c r="P71" s="12"/>
      <c r="Q71" s="12"/>
      <c r="R71" s="12"/>
      <c r="S71" s="12"/>
      <c r="T71" s="12"/>
      <c r="U71" s="12"/>
      <c r="V71" s="12" t="s">
        <v>277</v>
      </c>
      <c r="W71" s="12" t="s">
        <v>277</v>
      </c>
      <c r="X71" s="12" t="s">
        <v>434</v>
      </c>
    </row>
    <row r="72" spans="1:24" x14ac:dyDescent="0.25">
      <c r="A72" s="5" t="s">
        <v>200</v>
      </c>
      <c r="B72" s="5" t="s">
        <v>201</v>
      </c>
      <c r="C72" s="5" t="s">
        <v>202</v>
      </c>
      <c r="D72" s="5"/>
      <c r="E72" s="2" t="s">
        <v>294</v>
      </c>
      <c r="F72" s="2"/>
      <c r="G72" s="2">
        <v>10194</v>
      </c>
      <c r="H72" s="5">
        <v>10189</v>
      </c>
      <c r="I72" s="5">
        <v>4</v>
      </c>
      <c r="J72" s="2">
        <v>100</v>
      </c>
      <c r="K72" s="5">
        <v>0</v>
      </c>
      <c r="L72" s="5" t="s">
        <v>235</v>
      </c>
      <c r="M72" s="2">
        <v>87</v>
      </c>
      <c r="N72" s="5"/>
      <c r="O72" s="5"/>
      <c r="P72" s="5"/>
      <c r="R72" s="5"/>
      <c r="S72" s="5"/>
      <c r="T72" s="5"/>
      <c r="U72" s="5"/>
      <c r="V72" s="5"/>
      <c r="W72" s="5"/>
      <c r="X72" s="5"/>
    </row>
    <row r="73" spans="1:24" x14ac:dyDescent="0.25">
      <c r="A73" s="5" t="s">
        <v>241</v>
      </c>
      <c r="B73" s="5" t="s">
        <v>239</v>
      </c>
      <c r="C73" s="5" t="s">
        <v>240</v>
      </c>
      <c r="D73" s="5"/>
      <c r="E73" s="2" t="s">
        <v>294</v>
      </c>
      <c r="F73" s="2"/>
      <c r="G73" s="2">
        <v>2977</v>
      </c>
      <c r="H73" s="5">
        <v>2967</v>
      </c>
      <c r="I73" s="5">
        <v>9</v>
      </c>
      <c r="J73" s="2">
        <v>99.7</v>
      </c>
      <c r="K73" s="5">
        <v>0.3</v>
      </c>
      <c r="L73" s="5" t="s">
        <v>235</v>
      </c>
      <c r="M73" s="5">
        <v>82</v>
      </c>
      <c r="N73" s="5"/>
      <c r="O73" s="5"/>
      <c r="P73" s="5"/>
      <c r="R73" s="5"/>
      <c r="S73" s="5"/>
      <c r="T73" s="5"/>
      <c r="U73" s="5"/>
      <c r="V73" s="11" t="s">
        <v>277</v>
      </c>
    </row>
    <row r="74" spans="1:24" s="11" customFormat="1" x14ac:dyDescent="0.25">
      <c r="A74" s="2" t="s">
        <v>7</v>
      </c>
      <c r="B74" s="2" t="s">
        <v>8</v>
      </c>
      <c r="C74" s="2" t="s">
        <v>9</v>
      </c>
      <c r="D74" s="2"/>
      <c r="E74" s="2" t="s">
        <v>294</v>
      </c>
      <c r="F74" s="2"/>
      <c r="G74" s="2">
        <v>6350</v>
      </c>
      <c r="H74" s="2"/>
      <c r="I74" s="2"/>
      <c r="J74" s="2">
        <v>99.1</v>
      </c>
      <c r="K74" s="2"/>
      <c r="L74" s="2"/>
      <c r="M74" s="5">
        <v>1</v>
      </c>
      <c r="N74" s="5"/>
      <c r="O74" s="5"/>
      <c r="P74" s="5"/>
      <c r="R74" s="5"/>
      <c r="S74" s="5"/>
      <c r="T74" s="5"/>
      <c r="U74" s="5"/>
    </row>
    <row r="75" spans="1:24" s="11" customFormat="1" x14ac:dyDescent="0.25">
      <c r="A75" s="2" t="s">
        <v>179</v>
      </c>
      <c r="B75" s="2" t="s">
        <v>180</v>
      </c>
      <c r="C75" s="2" t="s">
        <v>181</v>
      </c>
      <c r="D75" s="2"/>
      <c r="E75" s="2" t="s">
        <v>294</v>
      </c>
      <c r="F75" s="2"/>
      <c r="G75" s="2"/>
      <c r="H75" s="2">
        <v>1200</v>
      </c>
      <c r="I75" s="2"/>
      <c r="J75" s="2">
        <v>99.7</v>
      </c>
      <c r="K75" s="2"/>
      <c r="L75" s="2"/>
      <c r="M75" s="2">
        <v>59</v>
      </c>
      <c r="N75" s="5"/>
      <c r="O75" s="5"/>
      <c r="P75" s="5"/>
      <c r="R75" s="5"/>
      <c r="S75" s="5"/>
      <c r="T75" s="5"/>
      <c r="U75" s="5"/>
    </row>
    <row r="76" spans="1:24" s="11" customFormat="1" x14ac:dyDescent="0.25">
      <c r="A76" s="2" t="s">
        <v>203</v>
      </c>
      <c r="B76" s="2" t="s">
        <v>204</v>
      </c>
      <c r="C76" s="2" t="s">
        <v>205</v>
      </c>
      <c r="D76" s="2"/>
      <c r="E76" s="2"/>
      <c r="F76" s="2"/>
      <c r="G76" s="2"/>
      <c r="H76" s="2">
        <v>828</v>
      </c>
      <c r="I76" s="2">
        <v>0</v>
      </c>
      <c r="J76" s="2"/>
      <c r="K76" s="2"/>
      <c r="L76" s="2"/>
      <c r="M76" s="2">
        <v>67</v>
      </c>
      <c r="N76"/>
    </row>
    <row r="77" spans="1:24" x14ac:dyDescent="0.25">
      <c r="A77" s="11" t="s">
        <v>236</v>
      </c>
      <c r="B77" s="11" t="s">
        <v>238</v>
      </c>
      <c r="C77" s="11" t="s">
        <v>237</v>
      </c>
      <c r="E77" s="11"/>
      <c r="F77" s="2"/>
      <c r="G77" s="2">
        <v>1033</v>
      </c>
      <c r="H77" s="11"/>
      <c r="I77" s="11"/>
      <c r="J77" s="2">
        <v>96.4</v>
      </c>
      <c r="K77" s="11"/>
      <c r="L77" s="11" t="s">
        <v>235</v>
      </c>
      <c r="M77" s="11">
        <v>81</v>
      </c>
      <c r="O77" s="11"/>
    </row>
    <row r="78" spans="1:24" x14ac:dyDescent="0.25">
      <c r="A78" s="2" t="s">
        <v>182</v>
      </c>
      <c r="B78" s="2" t="s">
        <v>183</v>
      </c>
      <c r="C78" s="2" t="s">
        <v>184</v>
      </c>
      <c r="D78" s="2"/>
      <c r="E78" s="2"/>
      <c r="F78" s="2"/>
      <c r="G78" s="2">
        <v>1000</v>
      </c>
      <c r="H78" s="2"/>
      <c r="I78" s="2"/>
      <c r="J78" s="2">
        <v>99.9</v>
      </c>
      <c r="K78" s="2"/>
      <c r="L78" s="2"/>
      <c r="M78" s="2">
        <v>60</v>
      </c>
    </row>
    <row r="79" spans="1:24" x14ac:dyDescent="0.25">
      <c r="A79" s="2" t="s">
        <v>176</v>
      </c>
      <c r="B79" s="2" t="s">
        <v>177</v>
      </c>
      <c r="C79" s="2" t="s">
        <v>178</v>
      </c>
      <c r="D79" s="2"/>
      <c r="E79" s="2"/>
      <c r="F79" s="2"/>
      <c r="G79" s="2">
        <v>2708</v>
      </c>
      <c r="H79" s="2">
        <v>2587</v>
      </c>
      <c r="I79" s="2">
        <v>3</v>
      </c>
      <c r="J79" s="2">
        <v>99.9</v>
      </c>
      <c r="K79" s="2">
        <v>0.1</v>
      </c>
      <c r="L79" s="2"/>
      <c r="M79">
        <v>58</v>
      </c>
      <c r="V79" s="11" t="s">
        <v>277</v>
      </c>
    </row>
    <row r="80" spans="1:24" x14ac:dyDescent="0.25">
      <c r="B80" t="s">
        <v>213</v>
      </c>
      <c r="G80" s="2">
        <v>50000</v>
      </c>
      <c r="J80" s="2">
        <v>99.9</v>
      </c>
      <c r="M80">
        <v>73</v>
      </c>
    </row>
    <row r="81" spans="1:24" x14ac:dyDescent="0.25">
      <c r="B81" t="s">
        <v>209</v>
      </c>
      <c r="G81" s="2">
        <v>29659</v>
      </c>
      <c r="J81" s="2">
        <v>99.9</v>
      </c>
      <c r="L81" t="s">
        <v>39</v>
      </c>
      <c r="M81">
        <v>70</v>
      </c>
    </row>
    <row r="82" spans="1:24" x14ac:dyDescent="0.25">
      <c r="A82" s="2" t="s">
        <v>107</v>
      </c>
      <c r="B82" s="2" t="s">
        <v>108</v>
      </c>
      <c r="C82" s="2" t="s">
        <v>109</v>
      </c>
      <c r="D82" s="2"/>
      <c r="E82" s="2"/>
      <c r="F82" s="2" t="s">
        <v>151</v>
      </c>
      <c r="G82" s="2">
        <v>12317</v>
      </c>
      <c r="H82" s="2">
        <v>12296</v>
      </c>
      <c r="I82" s="2">
        <v>15</v>
      </c>
      <c r="J82" s="2">
        <v>99.8</v>
      </c>
      <c r="K82" s="2">
        <v>0.1</v>
      </c>
      <c r="L82" s="2"/>
      <c r="M82" s="2">
        <v>35</v>
      </c>
    </row>
    <row r="83" spans="1:24" x14ac:dyDescent="0.25">
      <c r="A83" t="s">
        <v>216</v>
      </c>
      <c r="B83" t="s">
        <v>217</v>
      </c>
      <c r="C83" t="s">
        <v>218</v>
      </c>
      <c r="F83" s="2" t="s">
        <v>151</v>
      </c>
      <c r="G83" s="2">
        <v>10539</v>
      </c>
      <c r="H83">
        <v>10511</v>
      </c>
      <c r="I83">
        <v>7</v>
      </c>
      <c r="J83" s="2">
        <v>99.9</v>
      </c>
      <c r="K83">
        <v>0.1</v>
      </c>
      <c r="M83" s="2">
        <v>75</v>
      </c>
    </row>
    <row r="84" spans="1:24" x14ac:dyDescent="0.25">
      <c r="A84" s="2" t="s">
        <v>148</v>
      </c>
      <c r="B84" s="2" t="s">
        <v>149</v>
      </c>
      <c r="C84" s="2" t="s">
        <v>150</v>
      </c>
      <c r="D84" s="2"/>
      <c r="E84" s="2"/>
      <c r="F84" s="2" t="s">
        <v>151</v>
      </c>
      <c r="G84" s="2">
        <v>9863</v>
      </c>
      <c r="H84" s="2">
        <v>9842</v>
      </c>
      <c r="I84" s="2">
        <v>7</v>
      </c>
      <c r="J84" s="2">
        <v>99.9</v>
      </c>
      <c r="K84" s="2">
        <v>0.1</v>
      </c>
      <c r="L84" s="2"/>
      <c r="M84">
        <v>49</v>
      </c>
    </row>
    <row r="85" spans="1:24" x14ac:dyDescent="0.25">
      <c r="A85" s="2" t="s">
        <v>160</v>
      </c>
      <c r="B85" s="2" t="s">
        <v>153</v>
      </c>
      <c r="C85" s="2" t="s">
        <v>154</v>
      </c>
      <c r="D85" s="2"/>
      <c r="E85" s="2"/>
      <c r="F85" s="2" t="s">
        <v>151</v>
      </c>
      <c r="G85" s="2">
        <v>7714</v>
      </c>
      <c r="H85" s="2">
        <v>7572</v>
      </c>
      <c r="I85" s="2">
        <v>5</v>
      </c>
      <c r="J85" s="2">
        <v>99.9</v>
      </c>
      <c r="K85" s="2">
        <v>0.1</v>
      </c>
      <c r="L85" s="2"/>
      <c r="M85">
        <v>50</v>
      </c>
    </row>
    <row r="86" spans="1:24" x14ac:dyDescent="0.25">
      <c r="A86" s="4" t="s">
        <v>188</v>
      </c>
      <c r="B86" s="4" t="s">
        <v>189</v>
      </c>
      <c r="C86" s="4" t="s">
        <v>190</v>
      </c>
      <c r="D86" s="4"/>
      <c r="E86" s="4"/>
      <c r="F86" s="4" t="s">
        <v>151</v>
      </c>
      <c r="G86" s="4">
        <v>5567</v>
      </c>
      <c r="H86" s="4">
        <v>5529</v>
      </c>
      <c r="I86" s="4">
        <v>17</v>
      </c>
      <c r="J86" s="4">
        <v>99.7</v>
      </c>
      <c r="K86" s="4">
        <v>0.3</v>
      </c>
      <c r="L86" s="4"/>
      <c r="M86" s="12">
        <v>62</v>
      </c>
      <c r="N86" s="12"/>
      <c r="O86" s="12"/>
      <c r="P86" s="12"/>
      <c r="Q86" s="12"/>
      <c r="R86" s="12"/>
      <c r="S86" s="12"/>
      <c r="T86" s="12"/>
      <c r="U86" s="12"/>
      <c r="V86" s="12" t="s">
        <v>277</v>
      </c>
      <c r="W86" s="12" t="s">
        <v>277</v>
      </c>
      <c r="X86" s="12" t="s">
        <v>433</v>
      </c>
    </row>
    <row r="87" spans="1:24" x14ac:dyDescent="0.25">
      <c r="A87" s="2" t="s">
        <v>74</v>
      </c>
      <c r="B87" s="2" t="s">
        <v>75</v>
      </c>
      <c r="C87" s="2" t="s">
        <v>76</v>
      </c>
      <c r="D87" s="2"/>
      <c r="E87" s="2"/>
      <c r="F87" s="2" t="s">
        <v>151</v>
      </c>
      <c r="G87" s="2"/>
      <c r="H87" s="2">
        <v>3656</v>
      </c>
      <c r="I87" s="2">
        <v>1</v>
      </c>
      <c r="J87" s="2"/>
      <c r="K87" s="2"/>
      <c r="L87" s="2"/>
      <c r="M87" s="2">
        <v>24</v>
      </c>
    </row>
    <row r="88" spans="1:24" x14ac:dyDescent="0.25">
      <c r="A88" s="2" t="s">
        <v>104</v>
      </c>
      <c r="B88" s="2" t="s">
        <v>105</v>
      </c>
      <c r="C88" s="2" t="s">
        <v>106</v>
      </c>
      <c r="D88" s="2"/>
      <c r="E88" s="2"/>
      <c r="F88" s="2" t="s">
        <v>151</v>
      </c>
      <c r="G88" s="2">
        <v>2465</v>
      </c>
      <c r="H88" s="2">
        <v>2449</v>
      </c>
      <c r="I88" s="2">
        <v>3</v>
      </c>
      <c r="J88" s="2">
        <v>99.9</v>
      </c>
      <c r="K88" s="2">
        <v>0.1</v>
      </c>
      <c r="L88" s="2"/>
      <c r="M88">
        <v>34</v>
      </c>
    </row>
    <row r="89" spans="1:24" x14ac:dyDescent="0.25">
      <c r="A89" s="2" t="s">
        <v>173</v>
      </c>
      <c r="B89" s="2" t="s">
        <v>174</v>
      </c>
      <c r="C89" s="2" t="s">
        <v>175</v>
      </c>
      <c r="D89" s="2"/>
      <c r="E89" s="2"/>
      <c r="F89" s="2" t="s">
        <v>151</v>
      </c>
      <c r="G89" s="2">
        <v>2197</v>
      </c>
      <c r="H89" s="2">
        <v>2134</v>
      </c>
      <c r="I89" s="2">
        <v>8</v>
      </c>
      <c r="J89" s="2">
        <v>99.6</v>
      </c>
      <c r="K89" s="2">
        <v>0.4</v>
      </c>
      <c r="L89" s="2"/>
      <c r="M89">
        <v>57</v>
      </c>
    </row>
    <row r="90" spans="1:24" x14ac:dyDescent="0.25">
      <c r="A90" s="2" t="s">
        <v>88</v>
      </c>
      <c r="B90" s="2" t="s">
        <v>89</v>
      </c>
      <c r="C90" s="2" t="s">
        <v>90</v>
      </c>
      <c r="D90" s="2"/>
      <c r="E90" s="2"/>
      <c r="F90" s="2" t="s">
        <v>151</v>
      </c>
      <c r="G90" s="2">
        <v>1747</v>
      </c>
      <c r="H90" s="2">
        <v>1524</v>
      </c>
      <c r="I90" s="2">
        <v>1</v>
      </c>
      <c r="J90" s="2">
        <v>99.9</v>
      </c>
      <c r="K90" s="2">
        <v>0.1</v>
      </c>
      <c r="L90" s="2"/>
      <c r="M90">
        <v>29</v>
      </c>
    </row>
    <row r="91" spans="1:24" x14ac:dyDescent="0.25">
      <c r="A91" t="s">
        <v>223</v>
      </c>
      <c r="B91" t="s">
        <v>224</v>
      </c>
      <c r="C91" t="s">
        <v>225</v>
      </c>
      <c r="F91" s="2" t="s">
        <v>151</v>
      </c>
      <c r="G91" s="2">
        <v>1391</v>
      </c>
      <c r="H91">
        <v>1347</v>
      </c>
      <c r="I91">
        <v>6</v>
      </c>
      <c r="J91" s="2">
        <v>99.6</v>
      </c>
      <c r="K91">
        <v>0.4</v>
      </c>
      <c r="M91">
        <v>77</v>
      </c>
    </row>
    <row r="92" spans="1:24" x14ac:dyDescent="0.25">
      <c r="A92" s="2" t="s">
        <v>113</v>
      </c>
      <c r="B92" s="2" t="s">
        <v>114</v>
      </c>
      <c r="C92" s="2" t="s">
        <v>115</v>
      </c>
      <c r="D92" s="2"/>
      <c r="E92" s="2"/>
      <c r="F92" s="2" t="s">
        <v>151</v>
      </c>
      <c r="G92" s="2">
        <v>1093</v>
      </c>
      <c r="H92" s="2">
        <v>1083</v>
      </c>
      <c r="I92" s="2">
        <v>2</v>
      </c>
      <c r="J92" s="2">
        <v>99.8</v>
      </c>
      <c r="K92" s="2">
        <v>0.2</v>
      </c>
      <c r="L92" s="2"/>
      <c r="M92">
        <v>37</v>
      </c>
    </row>
    <row r="93" spans="1:24" x14ac:dyDescent="0.25">
      <c r="A93" t="s">
        <v>207</v>
      </c>
      <c r="B93" s="2" t="s">
        <v>55</v>
      </c>
      <c r="C93" s="2" t="s">
        <v>56</v>
      </c>
      <c r="D93" s="2"/>
      <c r="E93" s="2"/>
      <c r="F93" s="2" t="s">
        <v>151</v>
      </c>
      <c r="G93" s="2"/>
      <c r="H93" s="2"/>
      <c r="I93" s="2"/>
      <c r="J93" s="2"/>
      <c r="K93" s="2"/>
      <c r="L93" s="2"/>
      <c r="M93">
        <v>17</v>
      </c>
      <c r="V93" s="11" t="s">
        <v>277</v>
      </c>
    </row>
    <row r="94" spans="1:24" x14ac:dyDescent="0.25">
      <c r="A94" s="2"/>
      <c r="B94" s="2" t="s">
        <v>128</v>
      </c>
      <c r="C94" s="2" t="s">
        <v>129</v>
      </c>
      <c r="D94" s="2"/>
      <c r="E94" s="2"/>
      <c r="F94" s="2" t="s">
        <v>151</v>
      </c>
      <c r="G94" s="2"/>
      <c r="H94" s="2"/>
      <c r="I94" s="2"/>
      <c r="J94" s="2"/>
      <c r="K94" s="2"/>
      <c r="L94" s="2"/>
      <c r="M94">
        <v>42</v>
      </c>
    </row>
    <row r="95" spans="1:24" x14ac:dyDescent="0.25">
      <c r="A95" s="14" t="s">
        <v>228</v>
      </c>
      <c r="B95" s="12" t="s">
        <v>226</v>
      </c>
      <c r="C95" s="12" t="s">
        <v>227</v>
      </c>
      <c r="D95" s="12"/>
      <c r="E95" s="12"/>
      <c r="F95" s="4" t="s">
        <v>151</v>
      </c>
      <c r="G95" s="12"/>
      <c r="H95" s="12"/>
      <c r="I95" s="12"/>
      <c r="J95" s="4">
        <v>99.6</v>
      </c>
      <c r="K95" s="12"/>
      <c r="L95" s="12"/>
      <c r="M95" s="12">
        <v>78</v>
      </c>
      <c r="N95" s="12"/>
      <c r="O95" s="12"/>
      <c r="P95" s="12"/>
      <c r="Q95" s="12"/>
      <c r="R95" s="12"/>
      <c r="S95" s="12"/>
      <c r="T95" s="12"/>
      <c r="U95" s="12"/>
      <c r="V95" s="12" t="s">
        <v>277</v>
      </c>
      <c r="W95" s="12" t="s">
        <v>277</v>
      </c>
      <c r="X95" s="12" t="s">
        <v>421</v>
      </c>
    </row>
    <row r="96" spans="1:24" x14ac:dyDescent="0.25">
      <c r="A96" t="s">
        <v>242</v>
      </c>
      <c r="B96" t="s">
        <v>243</v>
      </c>
      <c r="C96" t="s">
        <v>244</v>
      </c>
      <c r="F96" s="2" t="s">
        <v>151</v>
      </c>
      <c r="J96" s="2">
        <v>99.7</v>
      </c>
      <c r="M96" s="2">
        <v>83</v>
      </c>
    </row>
    <row r="97" spans="1:24" x14ac:dyDescent="0.25">
      <c r="A97" t="s">
        <v>255</v>
      </c>
      <c r="B97" t="s">
        <v>254</v>
      </c>
      <c r="G97">
        <v>101581</v>
      </c>
      <c r="H97">
        <v>101051</v>
      </c>
      <c r="I97">
        <v>83</v>
      </c>
      <c r="J97">
        <v>99.9</v>
      </c>
      <c r="K97">
        <v>0.1</v>
      </c>
    </row>
    <row r="98" spans="1:24" x14ac:dyDescent="0.25">
      <c r="A98" s="9" t="s">
        <v>298</v>
      </c>
      <c r="B98" s="2" t="s">
        <v>297</v>
      </c>
      <c r="C98" t="s">
        <v>299</v>
      </c>
      <c r="V98" s="11" t="s">
        <v>277</v>
      </c>
    </row>
    <row r="99" spans="1:24" x14ac:dyDescent="0.25">
      <c r="A99" t="s">
        <v>292</v>
      </c>
      <c r="B99" t="s">
        <v>290</v>
      </c>
      <c r="C99" t="s">
        <v>291</v>
      </c>
      <c r="G99">
        <v>370</v>
      </c>
      <c r="I99">
        <v>2</v>
      </c>
      <c r="J99" s="2">
        <v>99.5</v>
      </c>
      <c r="K99">
        <v>0.05</v>
      </c>
    </row>
    <row r="100" spans="1:24" x14ac:dyDescent="0.25">
      <c r="A100" t="s">
        <v>316</v>
      </c>
      <c r="B100" t="s">
        <v>317</v>
      </c>
      <c r="C100" t="s">
        <v>318</v>
      </c>
      <c r="F100" t="s">
        <v>151</v>
      </c>
      <c r="G100">
        <v>6575</v>
      </c>
      <c r="H100">
        <v>6468</v>
      </c>
      <c r="I100">
        <v>96</v>
      </c>
      <c r="J100" s="2">
        <v>98.5</v>
      </c>
      <c r="K100">
        <v>1.5</v>
      </c>
    </row>
    <row r="101" spans="1:24" x14ac:dyDescent="0.25">
      <c r="A101" t="s">
        <v>327</v>
      </c>
      <c r="B101" t="s">
        <v>325</v>
      </c>
      <c r="C101" t="s">
        <v>326</v>
      </c>
      <c r="G101">
        <v>8867</v>
      </c>
      <c r="H101">
        <v>8824</v>
      </c>
      <c r="I101">
        <v>4</v>
      </c>
      <c r="J101" s="2">
        <v>100</v>
      </c>
      <c r="K101">
        <v>0</v>
      </c>
    </row>
    <row r="102" spans="1:24" x14ac:dyDescent="0.25">
      <c r="A102" t="s">
        <v>330</v>
      </c>
      <c r="B102" t="s">
        <v>328</v>
      </c>
      <c r="C102" t="s">
        <v>329</v>
      </c>
    </row>
    <row r="103" spans="1:24" x14ac:dyDescent="0.25">
      <c r="A103" s="12" t="s">
        <v>333</v>
      </c>
      <c r="B103" s="12" t="s">
        <v>331</v>
      </c>
      <c r="C103" s="12" t="s">
        <v>332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 t="s">
        <v>277</v>
      </c>
      <c r="W103" s="12" t="s">
        <v>277</v>
      </c>
    </row>
    <row r="105" spans="1:24" x14ac:dyDescent="0.25">
      <c r="A105" t="s">
        <v>344</v>
      </c>
      <c r="B105" t="s">
        <v>342</v>
      </c>
      <c r="C105" t="s">
        <v>343</v>
      </c>
    </row>
    <row r="106" spans="1:24" x14ac:dyDescent="0.25">
      <c r="A106" s="12" t="s">
        <v>347</v>
      </c>
      <c r="B106" s="12" t="s">
        <v>345</v>
      </c>
      <c r="C106" s="12" t="s">
        <v>346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 t="s">
        <v>277</v>
      </c>
      <c r="W106" s="12" t="s">
        <v>277</v>
      </c>
      <c r="X106" s="12" t="s">
        <v>416</v>
      </c>
    </row>
    <row r="107" spans="1:24" x14ac:dyDescent="0.25">
      <c r="A107" t="s">
        <v>350</v>
      </c>
      <c r="B107" t="s">
        <v>349</v>
      </c>
      <c r="C107" t="s">
        <v>348</v>
      </c>
      <c r="V107" s="11" t="s">
        <v>277</v>
      </c>
    </row>
    <row r="108" spans="1:24" x14ac:dyDescent="0.25">
      <c r="A108" s="12" t="s">
        <v>353</v>
      </c>
      <c r="B108" s="12" t="s">
        <v>351</v>
      </c>
      <c r="C108" s="12" t="s">
        <v>352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 t="s">
        <v>277</v>
      </c>
      <c r="W108" s="12" t="s">
        <v>415</v>
      </c>
      <c r="X108" s="12" t="s">
        <v>428</v>
      </c>
    </row>
    <row r="109" spans="1:24" x14ac:dyDescent="0.25">
      <c r="A109" t="s">
        <v>356</v>
      </c>
      <c r="B109" t="s">
        <v>354</v>
      </c>
      <c r="C109" t="s">
        <v>355</v>
      </c>
    </row>
    <row r="110" spans="1:24" x14ac:dyDescent="0.25">
      <c r="A110" t="s">
        <v>365</v>
      </c>
      <c r="B110" t="s">
        <v>363</v>
      </c>
      <c r="C110" t="s">
        <v>364</v>
      </c>
    </row>
    <row r="112" spans="1:24" x14ac:dyDescent="0.25">
      <c r="A112" t="s">
        <v>369</v>
      </c>
      <c r="B112" t="s">
        <v>370</v>
      </c>
      <c r="C112" t="s">
        <v>371</v>
      </c>
      <c r="V112" s="11" t="s">
        <v>277</v>
      </c>
      <c r="W112" s="11" t="s">
        <v>413</v>
      </c>
    </row>
    <row r="113" spans="1:23" x14ac:dyDescent="0.25">
      <c r="A113" s="12" t="s">
        <v>374</v>
      </c>
      <c r="B113" s="12" t="s">
        <v>372</v>
      </c>
      <c r="C113" s="12" t="s">
        <v>373</v>
      </c>
      <c r="D113" s="12"/>
      <c r="E113" s="12"/>
      <c r="F113" s="12"/>
      <c r="G113" s="12"/>
      <c r="H113" s="12"/>
      <c r="I113" s="12"/>
      <c r="J113" s="12"/>
      <c r="K113" s="12"/>
      <c r="L113" s="12" t="s">
        <v>221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x14ac:dyDescent="0.25">
      <c r="A114" t="s">
        <v>378</v>
      </c>
      <c r="B114" t="s">
        <v>376</v>
      </c>
      <c r="C114" t="s">
        <v>377</v>
      </c>
    </row>
  </sheetData>
  <sortState ref="A2:S69">
    <sortCondition ref="S2:S69"/>
    <sortCondition ref="N2:N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2014-01-28T21:55:13Z</dcterms:modified>
</cp:coreProperties>
</file>