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 benchmark ratios" sheetId="1" state="visible" r:id="rId2"/>
  </sheets>
  <definedNames>
    <definedName function="false" hidden="false" name="Countri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<sst xmlns="http://schemas.openxmlformats.org/spreadsheetml/2006/main" count="44" uniqueCount="38">
  <si>
    <t xml:space="preserve">Candidates should fill in the yellow spaces ONLY</t>
  </si>
  <si>
    <t xml:space="preserve">Fresnel under 140 Qubits (without cryostat)</t>
  </si>
  <si>
    <t xml:space="preserve">Rubi500 to 1000 Qubits (with cryostat)</t>
  </si>
  <si>
    <t xml:space="preserve">Basic GPU server</t>
  </si>
  <si>
    <t xml:space="preserve">Joliot-Curie Rome 7Pflops/s</t>
  </si>
  <si>
    <t xml:space="preserve">Notes</t>
  </si>
  <si>
    <t xml:space="preserve">Time required for running - on final machine  (h)</t>
  </si>
  <si>
    <t xml:space="preserve">Execution time for the particular use-case once fully prepared until final output</t>
  </si>
  <si>
    <t xml:space="preserve">Total run emissions (without preparation)</t>
  </si>
  <si>
    <t xml:space="preserve">Total Use-case emissions (incl. preparation) tCO2 eq </t>
  </si>
  <si>
    <t xml:space="preserve">Reference computation</t>
  </si>
  <si>
    <t xml:space="preserve">Impact unit in kgCO2eq. /u</t>
  </si>
  <si>
    <t xml:space="preserve">CPU (units)</t>
  </si>
  <si>
    <t xml:space="preserve">GPU (units)</t>
  </si>
  <si>
    <t xml:space="preserve">RAM (TB)</t>
  </si>
  <si>
    <t xml:space="preserve">SDD (PB)</t>
  </si>
  <si>
    <t xml:space="preserve">HDD (PB)</t>
  </si>
  <si>
    <t xml:space="preserve">Total hardware manufacturing (tCO2 eq)</t>
  </si>
  <si>
    <t xml:space="preserve">Total emissions for HW manufacturing, transport and disposal over lifetime</t>
  </si>
  <si>
    <t xml:space="preserve">Conservative lifetime hours amortizing hardware emissions</t>
  </si>
  <si>
    <t xml:space="preserve">Reference number of running hours over lifetime taken as the amortizing basis for the hardware emissions per run</t>
  </si>
  <si>
    <t xml:space="preserve">Equivalent manufacturing emissions (kgCO2 eq/ run hour)</t>
  </si>
  <si>
    <t xml:space="preserve">Nominal Power requirement (kW)</t>
  </si>
  <si>
    <t xml:space="preserve">Overhead provision for run power equiv (incl. add. net cooling, maintenance, etc.)</t>
  </si>
  <si>
    <t xml:space="preserve">Carbonation of electricity (kgCO2 eq/MWh)</t>
  </si>
  <si>
    <t xml:space="preserve">French electricity is taken as reference</t>
  </si>
  <si>
    <t xml:space="preserve">Equivalent run emissions (kgCO2 eq/ run hour)</t>
  </si>
  <si>
    <t xml:space="preserve">Total run emissions (kgCO2 eq/run hour)</t>
  </si>
  <si>
    <t xml:space="preserve">Additional emissions for preparation time (benchmarked on a typical algo running 1000h on Fresnel)</t>
  </si>
  <si>
    <t xml:space="preserve">Time required for preparation - standard server (h)</t>
  </si>
  <si>
    <t xml:space="preserve">All preparation task executed on a standard server before addressing the HPC or QPU</t>
  </si>
  <si>
    <t xml:space="preserve">Time required for preparation - on final machine (h)</t>
  </si>
  <si>
    <t xml:space="preserve">All preparation task executed on the HPC or QPU before running the use-case itself</t>
  </si>
  <si>
    <t xml:space="preserve">Total time</t>
  </si>
  <si>
    <t xml:space="preserve">Total tCO2 eq emissions including preparation</t>
  </si>
  <si>
    <t xml:space="preserve">Total emissions are computed according to reference unit emissions for the machine + that of a standard GPU server for preparation</t>
  </si>
  <si>
    <t xml:space="preserve">tCO2 eq emissions withoiut preparation</t>
  </si>
  <si>
    <t xml:space="preserve">Overhead ratio for preparation time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</si>
</sst>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"/>
    <numFmt numFmtId="167" formatCode="0"/>
    <numFmt numFmtId="168" formatCode="0\ %"/>
    <numFmt numFmtId="169" formatCode="#,##0.000"/>
    <numFmt numFmtId="170" formatCode="#,##0.00"/>
    <numFmt numFmtId="171" formatCode="#,##0.0"/>
    <numFmt numFmtId="172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9DAF8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43.13"/>
    <col collapsed="false" customWidth="true" hidden="false" outlineLevel="0" max="2" min="2" style="0" width="15.13"/>
    <col collapsed="false" customWidth="true" hidden="false" outlineLevel="0" max="5" min="5" style="0" width="19.38"/>
    <col collapsed="false" customWidth="true" hidden="false" outlineLevel="0" max="6" min="6" style="0" width="33.8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false" outlineLevel="0" collapsed="false">
      <c r="A2" s="4"/>
      <c r="B2" s="5"/>
      <c r="C2" s="5"/>
      <c r="D2" s="6"/>
      <c r="E2" s="6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46.25" hidden="false" customHeight="false" outlineLevel="0" collapsed="false">
      <c r="A3" s="4"/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9.55" hidden="false" customHeight="false" outlineLevel="0" collapsed="false">
      <c r="A4" s="8" t="s">
        <v>6</v>
      </c>
      <c r="B4" s="9" t="n">
        <v>29</v>
      </c>
      <c r="C4" s="9" t="n">
        <v>29</v>
      </c>
      <c r="D4" s="9" t="n">
        <v>309160</v>
      </c>
      <c r="E4" s="9" t="n">
        <v>22</v>
      </c>
      <c r="F4" s="7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8" hidden="false" customHeight="false" outlineLevel="0" collapsed="false">
      <c r="A5" s="8" t="s">
        <v>8</v>
      </c>
      <c r="B5" s="10" t="n">
        <f aca="false">B4*B$23/1000</f>
        <v>0.0613521673189823</v>
      </c>
      <c r="C5" s="10" t="n">
        <f aca="false">C4*C$23/1000</f>
        <v>0.121744667318982</v>
      </c>
      <c r="D5" s="10" t="n">
        <f aca="false">D4*D$23/1000</f>
        <v>26.9542257705479</v>
      </c>
      <c r="E5" s="11" t="n">
        <f aca="false">E4*E$23/1000</f>
        <v>4.73356817181996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2" t="s">
        <v>9</v>
      </c>
      <c r="B6" s="13" t="n">
        <f aca="false">B5*B31</f>
        <v>0.104670128118884</v>
      </c>
      <c r="C6" s="13" t="n">
        <f aca="false">C5*C31</f>
        <v>0.856886775318004</v>
      </c>
      <c r="D6" s="13" t="n">
        <f aca="false">D5*D31</f>
        <v>26.9542257705479</v>
      </c>
      <c r="E6" s="14" t="n">
        <f aca="false">E5*E31</f>
        <v>4.73356817181996</v>
      </c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8" hidden="false" customHeight="false" outlineLevel="0" collapsed="false">
      <c r="A7" s="8"/>
      <c r="B7" s="15"/>
      <c r="C7" s="15"/>
      <c r="D7" s="15"/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16" t="s">
        <v>10</v>
      </c>
      <c r="B9" s="16"/>
      <c r="C9" s="16"/>
      <c r="D9" s="16"/>
      <c r="E9" s="16"/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46.25" hidden="false" customHeight="false" outlineLevel="0" collapsed="false">
      <c r="A10" s="17"/>
      <c r="B10" s="5" t="s">
        <v>1</v>
      </c>
      <c r="C10" s="5" t="s">
        <v>2</v>
      </c>
      <c r="D10" s="18" t="s">
        <v>3</v>
      </c>
      <c r="E10" s="6" t="s">
        <v>4</v>
      </c>
      <c r="F10" s="19" t="s">
        <v>11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7.15" hidden="false" customHeight="true" outlineLevel="0" collapsed="false">
      <c r="A11" s="21" t="s">
        <v>12</v>
      </c>
      <c r="B11" s="22" t="n">
        <v>25</v>
      </c>
      <c r="C11" s="22" t="n">
        <v>25</v>
      </c>
      <c r="D11" s="23" t="n">
        <v>0</v>
      </c>
      <c r="E11" s="24" t="n">
        <f aca="false">2292*2</f>
        <v>4584</v>
      </c>
      <c r="F11" s="25" t="n">
        <v>20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21" t="s">
        <v>13</v>
      </c>
      <c r="B12" s="22"/>
      <c r="C12" s="22"/>
      <c r="D12" s="23" t="n">
        <v>3</v>
      </c>
      <c r="E12" s="24" t="n">
        <f aca="false">E11</f>
        <v>4584</v>
      </c>
      <c r="F12" s="25" t="n">
        <v>20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26" t="s">
        <v>14</v>
      </c>
      <c r="B13" s="22"/>
      <c r="C13" s="22"/>
      <c r="D13" s="27" t="n">
        <v>0.128</v>
      </c>
      <c r="E13" s="28" t="n">
        <v>1146</v>
      </c>
      <c r="F13" s="25" t="n">
        <v>3600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26" t="s">
        <v>15</v>
      </c>
      <c r="B14" s="22"/>
      <c r="C14" s="22"/>
      <c r="D14" s="27" t="n">
        <v>0.015</v>
      </c>
      <c r="E14" s="28" t="n">
        <v>0</v>
      </c>
      <c r="F14" s="25" t="n">
        <v>51000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26" t="s">
        <v>16</v>
      </c>
      <c r="B15" s="22"/>
      <c r="C15" s="22"/>
      <c r="D15" s="29" t="n">
        <v>0.15</v>
      </c>
      <c r="E15" s="28" t="n">
        <v>5</v>
      </c>
      <c r="F15" s="25" t="n">
        <v>3750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23.85" hidden="false" customHeight="false" outlineLevel="0" collapsed="false">
      <c r="A16" s="21" t="s">
        <v>17</v>
      </c>
      <c r="B16" s="22"/>
      <c r="C16" s="22"/>
      <c r="D16" s="24" t="n">
        <f aca="false">SUMPRODUCT($F11:$F15,D11:D15)/1000</f>
        <v>1.8483</v>
      </c>
      <c r="E16" s="24" t="n">
        <f aca="false">SUMPRODUCT($F11:$F15,E11:E15)/1000</f>
        <v>4327.71</v>
      </c>
      <c r="F16" s="30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35.05" hidden="false" customHeight="false" outlineLevel="0" collapsed="false">
      <c r="A17" s="21" t="s">
        <v>19</v>
      </c>
      <c r="B17" s="28" t="n">
        <f aca="false">7*365*24/3</f>
        <v>20440</v>
      </c>
      <c r="C17" s="28" t="n">
        <f aca="false">7*365*24/3</f>
        <v>20440</v>
      </c>
      <c r="D17" s="28" t="n">
        <f aca="false">4*365*24/1.25</f>
        <v>28032</v>
      </c>
      <c r="E17" s="28" t="n">
        <f aca="false">7*365*24/1.25</f>
        <v>49056</v>
      </c>
      <c r="F17" s="30" t="s">
        <v>20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23.85" hidden="false" customHeight="false" outlineLevel="0" collapsed="false">
      <c r="A18" s="17" t="s">
        <v>21</v>
      </c>
      <c r="B18" s="31" t="n">
        <f aca="false">25/B17*1000</f>
        <v>1.22309197651663</v>
      </c>
      <c r="C18" s="31" t="n">
        <f aca="false">25/C17*1000</f>
        <v>1.22309197651663</v>
      </c>
      <c r="D18" s="32" t="n">
        <f aca="false">D16/D17*1000</f>
        <v>0.0659353595890411</v>
      </c>
      <c r="E18" s="33" t="n">
        <f aca="false">E16/E17*1000</f>
        <v>88.21978962818</v>
      </c>
      <c r="F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5.75" hidden="false" customHeight="false" outlineLevel="0" collapsed="false">
      <c r="A19" s="21" t="s">
        <v>22</v>
      </c>
      <c r="B19" s="8" t="n">
        <v>3</v>
      </c>
      <c r="C19" s="8" t="n">
        <v>10</v>
      </c>
      <c r="D19" s="36" t="n">
        <v>0.2</v>
      </c>
      <c r="E19" s="28" t="n">
        <v>1436</v>
      </c>
      <c r="F19" s="3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32.8" hidden="false" customHeight="true" outlineLevel="0" collapsed="false">
      <c r="A20" s="21" t="s">
        <v>23</v>
      </c>
      <c r="B20" s="8" t="n">
        <v>3.5</v>
      </c>
      <c r="C20" s="8" t="n">
        <v>3.5</v>
      </c>
      <c r="D20" s="8" t="n">
        <v>1.25</v>
      </c>
      <c r="E20" s="38" t="n">
        <v>1.04</v>
      </c>
      <c r="F20" s="3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21" t="s">
        <v>24</v>
      </c>
      <c r="B21" s="8" t="n">
        <v>85</v>
      </c>
      <c r="C21" s="8" t="n">
        <v>85</v>
      </c>
      <c r="D21" s="8" t="n">
        <v>85</v>
      </c>
      <c r="E21" s="8" t="n">
        <v>85</v>
      </c>
      <c r="F21" s="40" t="s">
        <v>25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17" t="s">
        <v>26</v>
      </c>
      <c r="B22" s="41" t="n">
        <f aca="false">B19*B20*B21/1000</f>
        <v>0.8925</v>
      </c>
      <c r="C22" s="41" t="n">
        <f aca="false">C19*C20*C21/1000</f>
        <v>2.975</v>
      </c>
      <c r="D22" s="42" t="n">
        <f aca="false">D19*D20*D21/1000</f>
        <v>0.02125</v>
      </c>
      <c r="E22" s="43" t="n">
        <f aca="false">E19*E20*E21/1000</f>
        <v>126.9424</v>
      </c>
      <c r="F22" s="4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5.75" hidden="false" customHeight="false" outlineLevel="0" collapsed="false">
      <c r="A23" s="45" t="s">
        <v>27</v>
      </c>
      <c r="B23" s="46" t="n">
        <f aca="false">B18+B22</f>
        <v>2.11559197651663</v>
      </c>
      <c r="C23" s="46" t="n">
        <f aca="false">C18+C22</f>
        <v>4.19809197651663</v>
      </c>
      <c r="D23" s="47" t="n">
        <f aca="false">D18+D22</f>
        <v>0.0871853595890411</v>
      </c>
      <c r="E23" s="48" t="n">
        <f aca="false">E18+E22</f>
        <v>215.16218962818</v>
      </c>
      <c r="F23" s="4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5.75" hidden="false" customHeight="false" outlineLevel="0" collapsed="false">
      <c r="A24" s="49" t="s">
        <v>28</v>
      </c>
      <c r="B24" s="50"/>
      <c r="C24" s="50"/>
      <c r="D24" s="50"/>
      <c r="E24" s="50"/>
      <c r="F24" s="51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5.75" hidden="false" customHeight="false" outlineLevel="0" collapsed="false">
      <c r="A25" s="52" t="s">
        <v>29</v>
      </c>
      <c r="B25" s="53" t="n">
        <v>5000</v>
      </c>
      <c r="C25" s="53" t="n">
        <v>5000</v>
      </c>
      <c r="D25" s="53" t="n">
        <v>0</v>
      </c>
      <c r="E25" s="53" t="n">
        <v>0</v>
      </c>
      <c r="F25" s="54" t="s">
        <v>30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52" t="s">
        <v>31</v>
      </c>
      <c r="B26" s="53" t="n">
        <v>500</v>
      </c>
      <c r="C26" s="53" t="n">
        <v>500</v>
      </c>
      <c r="D26" s="53"/>
      <c r="E26" s="53"/>
      <c r="F26" s="54" t="s">
        <v>32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52" t="s">
        <v>6</v>
      </c>
      <c r="B27" s="53" t="n">
        <v>1000</v>
      </c>
      <c r="C27" s="53" t="n">
        <v>100</v>
      </c>
      <c r="D27" s="53" t="n">
        <v>100000</v>
      </c>
      <c r="E27" s="53" t="n">
        <v>100</v>
      </c>
      <c r="F27" s="54" t="s">
        <v>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52" t="s">
        <v>33</v>
      </c>
      <c r="B28" s="24" t="n">
        <f aca="false">B26+B27</f>
        <v>1500</v>
      </c>
      <c r="C28" s="24" t="n">
        <f aca="false">C26+C27</f>
        <v>600</v>
      </c>
      <c r="D28" s="24" t="n">
        <f aca="false">D26+D27</f>
        <v>100000</v>
      </c>
      <c r="E28" s="24" t="n">
        <f aca="false">E26+E27</f>
        <v>100</v>
      </c>
      <c r="F28" s="5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9" t="s">
        <v>34</v>
      </c>
      <c r="B29" s="55" t="n">
        <f aca="false">(B25*$D$23+B28*B$23)/1000</f>
        <v>3.60931476272016</v>
      </c>
      <c r="C29" s="55" t="n">
        <f aca="false">(C25*$D$23+C28*C$23)/1000</f>
        <v>2.95478198385519</v>
      </c>
      <c r="D29" s="55" t="n">
        <f aca="false">(D25*$D$23+D28*D$23)/1000</f>
        <v>8.71853595890411</v>
      </c>
      <c r="E29" s="56" t="n">
        <f aca="false">(E25*$D$23+E28*E$23)/1000</f>
        <v>21.516218962818</v>
      </c>
      <c r="F29" s="54" t="s">
        <v>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9" t="s">
        <v>36</v>
      </c>
      <c r="B30" s="10" t="n">
        <f aca="false">B27*B$23/1000</f>
        <v>2.11559197651663</v>
      </c>
      <c r="C30" s="10" t="n">
        <f aca="false">C27*C$23/1000</f>
        <v>0.419809197651663</v>
      </c>
      <c r="D30" s="10" t="n">
        <f aca="false">D27*D$23/1000</f>
        <v>8.71853595890411</v>
      </c>
      <c r="E30" s="11" t="n">
        <f aca="false">E27*E$23/1000</f>
        <v>21.516218962818</v>
      </c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45" t="s">
        <v>37</v>
      </c>
      <c r="B31" s="58" t="n">
        <f aca="false">B29/B30</f>
        <v>1.70605428777574</v>
      </c>
      <c r="C31" s="58" t="n">
        <f aca="false">C29/C30</f>
        <v>7.03839268025499</v>
      </c>
      <c r="D31" s="58" t="n">
        <f aca="false">D29/D30</f>
        <v>1</v>
      </c>
      <c r="E31" s="58" t="n">
        <f aca="false">E29/E30</f>
        <v>1</v>
      </c>
      <c r="F31" s="5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A1:E1"/>
    <mergeCell ref="A9:F9"/>
    <mergeCell ref="B11:B16"/>
    <mergeCell ref="C11:C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2023-11-07T22:50:24Z</dcterms:modified>
  <cp:revision>2</cp:revision>
  <dc:subject/>
  <dc:title/>
</cp:coreProperties>
</file>