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fnet.privat\uds\nradke\Documents\Step 2_applying OpenMORDM\Case study\"/>
    </mc:Choice>
  </mc:AlternateContent>
  <bookViews>
    <workbookView xWindow="0" yWindow="0" windowWidth="22800" windowHeight="9180"/>
  </bookViews>
  <sheets>
    <sheet name="2017_08_08_Industrieholz_1" sheetId="1" r:id="rId1"/>
    <sheet name="Prices" sheetId="3" r:id="rId2"/>
    <sheet name="Prices_inflation_corr" sheetId="5" r:id="rId3"/>
    <sheet name="Industrie_Stammholz_Vergleich" sheetId="2" r:id="rId4"/>
  </sheets>
  <calcPr calcId="152511"/>
</workbook>
</file>

<file path=xl/calcChain.xml><?xml version="1.0" encoding="utf-8"?>
<calcChain xmlns="http://schemas.openxmlformats.org/spreadsheetml/2006/main">
  <c r="S7" i="5" l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B7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B6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B5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BC12" i="3" l="1"/>
  <c r="BC11" i="3"/>
  <c r="BB12" i="3"/>
  <c r="BB11" i="3"/>
  <c r="AY12" i="3"/>
  <c r="AY11" i="3"/>
  <c r="AV12" i="3"/>
  <c r="AV11" i="3"/>
  <c r="AS12" i="3"/>
  <c r="AS11" i="3"/>
  <c r="AP12" i="3"/>
  <c r="AP11" i="3"/>
  <c r="AM12" i="3"/>
  <c r="AM11" i="3"/>
  <c r="AJ12" i="3"/>
  <c r="AJ11" i="3"/>
  <c r="AG12" i="3"/>
  <c r="AG11" i="3"/>
  <c r="AD12" i="3"/>
  <c r="AD11" i="3"/>
  <c r="AA12" i="3"/>
  <c r="AA11" i="3"/>
  <c r="X12" i="3"/>
  <c r="X11" i="3"/>
  <c r="U12" i="3"/>
  <c r="U11" i="3"/>
  <c r="R12" i="3"/>
  <c r="R11" i="3"/>
  <c r="O12" i="3"/>
  <c r="O11" i="3"/>
  <c r="L12" i="3"/>
  <c r="L11" i="3"/>
  <c r="I12" i="3"/>
  <c r="I11" i="3"/>
  <c r="F12" i="3"/>
  <c r="F11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</calcChain>
</file>

<file path=xl/sharedStrings.xml><?xml version="1.0" encoding="utf-8"?>
<sst xmlns="http://schemas.openxmlformats.org/spreadsheetml/2006/main" count="160" uniqueCount="55">
  <si>
    <t>2017_03_20__Rasoul, Uni2 von PPDSRemote;forstadw-2.forst.bwl.de;FoFIS Holz 01 (Reporter)</t>
  </si>
  <si>
    <t>Dienstag, 8. August 2017 09:28:30</t>
  </si>
  <si>
    <t>08.08.2017 09:28:30</t>
  </si>
  <si>
    <t>Organisation,Holzeinschlag/-Verkauf,Ist,Rinde,Baumart,Zeit,Zeit aufgelauf. Stand,Buchungsperiode,Einschlagsjahr,Haushaltsjahr,Besitzart,Buchungssorte,Einschlagursache,Güte,Kundengruppe,Kunde,Sorte,Stärke,Merker,Arbeitsgruppentyp,Aufarbeitungsverfahren,Rückertyp,Menge FMoR</t>
  </si>
  <si>
    <t>Holzverkauf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</si>
  <si>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</si>
  <si>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</si>
  <si>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</si>
  <si>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</si>
  <si>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</si>
  <si>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</si>
  <si>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</si>
  <si>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</si>
  <si>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</si>
  <si>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</si>
  <si>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</si>
  <si>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</si>
  <si>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</si>
  <si>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</si>
  <si>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</si>
  <si>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</si>
  <si>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</si>
  <si>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Menge FMoR</t>
  </si>
  <si>
    <t>Betrag</t>
  </si>
  <si>
    <t>Nach GFB und Betrieben</t>
  </si>
  <si>
    <t>Fichten</t>
  </si>
  <si>
    <t>Industrieholz lang</t>
  </si>
  <si>
    <t>Industrieschichtholz</t>
  </si>
  <si>
    <t>Buchen</t>
  </si>
  <si>
    <t>Tannen</t>
  </si>
  <si>
    <t>Douglasie</t>
  </si>
  <si>
    <t>Eichen</t>
  </si>
  <si>
    <t>year</t>
  </si>
  <si>
    <t>FMoR_Industrie</t>
  </si>
  <si>
    <t>FMoR_Stammholz</t>
  </si>
  <si>
    <t>FMoR_both</t>
  </si>
  <si>
    <t>Relation Industry/Stemwood</t>
  </si>
  <si>
    <t>1a</t>
  </si>
  <si>
    <t>1b1</t>
  </si>
  <si>
    <t>1b2</t>
  </si>
  <si>
    <t>2a</t>
  </si>
  <si>
    <t>2b</t>
  </si>
  <si>
    <t>3a</t>
  </si>
  <si>
    <t>3b</t>
  </si>
  <si>
    <t>4</t>
  </si>
  <si>
    <t>5</t>
  </si>
  <si>
    <t>6</t>
  </si>
  <si>
    <t xml:space="preserve">total </t>
  </si>
  <si>
    <t>Preis</t>
  </si>
  <si>
    <t>price</t>
  </si>
  <si>
    <t>inflation rate</t>
  </si>
  <si>
    <t>price (inflation-corr.)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</si>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</sst>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]"/>
    <numFmt numFmtId="165" formatCode="#,##0.00\ [$€-803]"/>
  </numFmts>
  <fonts count="19" x14ac:knownFonts="1">
    <font>
      <sz val="10"/>
      <name val="Arial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18" fillId="0" borderId="0" xfId="0" applyFont="1" applyAlignment="1">
      <alignment wrapText="1"/>
    </xf>
    <xf numFmtId="0" fontId="0" fillId="0" borderId="0" xfId="0" applyFont="1" applyAlignment="1"/>
    <xf numFmtId="4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0" fillId="33" borderId="0" xfId="0" applyFont="1" applyFill="1" applyAlignment="1"/>
    <xf numFmtId="4" fontId="0" fillId="33" borderId="0" xfId="0" applyNumberFormat="1" applyFont="1" applyFill="1" applyAlignment="1">
      <alignment wrapText="1"/>
    </xf>
    <xf numFmtId="164" fontId="0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wrapText="1"/>
    </xf>
    <xf numFmtId="0" fontId="0" fillId="0" borderId="0" xfId="0" applyFont="1" applyFill="1" applyAlignment="1"/>
    <xf numFmtId="4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18" fillId="0" borderId="0" xfId="0" applyFont="1" applyFill="1" applyAlignment="1">
      <alignment wrapText="1"/>
    </xf>
    <xf numFmtId="165" fontId="18" fillId="0" borderId="0" xfId="0" applyNumberFormat="1" applyFont="1" applyFill="1" applyAlignment="1">
      <alignment wrapText="1"/>
    </xf>
    <xf numFmtId="164" fontId="18" fillId="0" borderId="0" xfId="0" applyNumberFormat="1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E30" sqref="E30"/>
    </sheetView>
  </sheetViews>
  <sheetFormatPr baseColWidth="10" defaultColWidth="9.109375" defaultRowHeight="13.2" x14ac:dyDescent="0.25"/>
  <cols>
    <col min="1" max="1" width="24.109375" customWidth="1"/>
    <col min="2" max="2" width="11" customWidth="1"/>
    <col min="3" max="3" width="22" customWidth="1"/>
    <col min="4" max="37" width="13" customWidth="1"/>
  </cols>
  <sheetData>
    <row r="1" spans="1:37" ht="15" customHeight="1" x14ac:dyDescent="0.25">
      <c r="A1" s="1" t="s">
        <v>0</v>
      </c>
    </row>
    <row r="2" spans="1:37" ht="15" customHeight="1" x14ac:dyDescent="0.25"/>
    <row r="3" spans="1:37" ht="15" customHeight="1" x14ac:dyDescent="0.25">
      <c r="A3" s="1" t="s">
        <v>1</v>
      </c>
    </row>
    <row r="4" spans="1:37" ht="15" customHeight="1" x14ac:dyDescent="0.25"/>
    <row r="5" spans="1:37" ht="15" customHeight="1" x14ac:dyDescent="0.25">
      <c r="A5" s="1" t="s">
        <v>2</v>
      </c>
    </row>
    <row r="6" spans="1:37" ht="15" customHeight="1" x14ac:dyDescent="0.25"/>
    <row r="7" spans="1:37" ht="15" customHeight="1" x14ac:dyDescent="0.25">
      <c r="A7" s="1" t="s">
        <v>3</v>
      </c>
    </row>
    <row r="8" spans="1:37" ht="15" customHeight="1" x14ac:dyDescent="0.25">
      <c r="A8" s="1"/>
      <c r="B8" s="1"/>
      <c r="C8" s="1"/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x14ac:dyDescent="0.25">
      <c r="A9" s="1"/>
      <c r="B9" s="1"/>
      <c r="C9" s="1"/>
      <c r="D9" s="1" t="s">
        <v>5</v>
      </c>
      <c r="E9" s="1"/>
      <c r="F9" s="1" t="s">
        <v>6</v>
      </c>
      <c r="G9" s="1"/>
      <c r="H9" s="1" t="s">
        <v>7</v>
      </c>
      <c r="I9" s="1"/>
      <c r="J9" s="1" t="s">
        <v>8</v>
      </c>
      <c r="K9" s="1"/>
      <c r="L9" s="1" t="s">
        <v>9</v>
      </c>
      <c r="M9" s="1"/>
      <c r="N9" s="1" t="s">
        <v>10</v>
      </c>
      <c r="O9" s="1"/>
      <c r="P9" s="1" t="s">
        <v>11</v>
      </c>
      <c r="Q9" s="1"/>
      <c r="R9" s="1" t="s">
        <v>12</v>
      </c>
      <c r="S9" s="1"/>
      <c r="T9" s="1" t="s">
        <v>13</v>
      </c>
      <c r="U9" s="1"/>
      <c r="V9" s="1" t="s">
        <v>14</v>
      </c>
      <c r="W9" s="1"/>
      <c r="X9" s="1" t="s">
        <v>15</v>
      </c>
      <c r="Y9" s="1"/>
      <c r="Z9" s="1" t="s">
        <v>16</v>
      </c>
      <c r="AA9" s="1"/>
      <c r="AB9" s="1" t="s">
        <v>17</v>
      </c>
      <c r="AC9" s="1"/>
      <c r="AD9" s="1" t="s">
        <v>18</v>
      </c>
      <c r="AE9" s="1"/>
      <c r="AF9" s="1" t="s">
        <v>19</v>
      </c>
      <c r="AG9" s="1"/>
      <c r="AH9" s="1" t="s">
        <v>20</v>
      </c>
      <c r="AI9" s="1"/>
      <c r="AJ9" s="1" t="s">
        <v>21</v>
      </c>
      <c r="AK9" s="1"/>
    </row>
    <row r="10" spans="1:37" ht="15" customHeight="1" x14ac:dyDescent="0.25">
      <c r="A10" s="1"/>
      <c r="B10" s="1"/>
      <c r="C10" s="1"/>
      <c r="D10" s="1" t="s">
        <v>22</v>
      </c>
      <c r="E10" s="1" t="s">
        <v>23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s">
        <v>22</v>
      </c>
      <c r="M10" s="1" t="s">
        <v>23</v>
      </c>
      <c r="N10" s="1" t="s">
        <v>22</v>
      </c>
      <c r="O10" s="1" t="s">
        <v>23</v>
      </c>
      <c r="P10" s="1" t="s">
        <v>22</v>
      </c>
      <c r="Q10" s="1" t="s">
        <v>23</v>
      </c>
      <c r="R10" s="1" t="s">
        <v>22</v>
      </c>
      <c r="S10" s="1" t="s">
        <v>23</v>
      </c>
      <c r="T10" s="1" t="s">
        <v>22</v>
      </c>
      <c r="U10" s="1" t="s">
        <v>23</v>
      </c>
      <c r="V10" s="1" t="s">
        <v>22</v>
      </c>
      <c r="W10" s="1" t="s">
        <v>23</v>
      </c>
      <c r="X10" s="1" t="s">
        <v>22</v>
      </c>
      <c r="Y10" s="1" t="s">
        <v>23</v>
      </c>
      <c r="Z10" s="1" t="s">
        <v>22</v>
      </c>
      <c r="AA10" s="1" t="s">
        <v>23</v>
      </c>
      <c r="AB10" s="1" t="s">
        <v>22</v>
      </c>
      <c r="AC10" s="1" t="s">
        <v>23</v>
      </c>
      <c r="AD10" s="1" t="s">
        <v>22</v>
      </c>
      <c r="AE10" s="1" t="s">
        <v>23</v>
      </c>
      <c r="AF10" s="1" t="s">
        <v>22</v>
      </c>
      <c r="AG10" s="1" t="s">
        <v>23</v>
      </c>
      <c r="AH10" s="1" t="s">
        <v>22</v>
      </c>
      <c r="AI10" s="1" t="s">
        <v>23</v>
      </c>
      <c r="AJ10" s="1" t="s">
        <v>22</v>
      </c>
      <c r="AK10" s="1" t="s">
        <v>23</v>
      </c>
    </row>
    <row r="11" spans="1:37" ht="15" customHeight="1" x14ac:dyDescent="0.25">
      <c r="A11" s="1" t="s">
        <v>24</v>
      </c>
      <c r="B11" s="1" t="s">
        <v>25</v>
      </c>
      <c r="C11" s="1" t="s">
        <v>26</v>
      </c>
      <c r="D11" s="2">
        <v>75063.91</v>
      </c>
      <c r="E11" s="3">
        <v>1857058.95</v>
      </c>
      <c r="F11" s="2">
        <v>66108.240000000005</v>
      </c>
      <c r="G11" s="3">
        <v>1561994.35</v>
      </c>
      <c r="H11" s="2">
        <v>51187.44</v>
      </c>
      <c r="I11" s="3">
        <v>1337164.82</v>
      </c>
      <c r="J11" s="2">
        <v>40678.379999999997</v>
      </c>
      <c r="K11" s="3">
        <v>1033333.55</v>
      </c>
      <c r="L11" s="2">
        <v>43767.73</v>
      </c>
      <c r="M11" s="3">
        <v>1103545.92</v>
      </c>
      <c r="N11" s="2">
        <v>45011.43</v>
      </c>
      <c r="O11" s="3">
        <v>1140103.6200000001</v>
      </c>
      <c r="P11" s="2">
        <v>46997.03</v>
      </c>
      <c r="Q11" s="3">
        <v>1305578.71</v>
      </c>
      <c r="R11" s="2">
        <v>29352.63</v>
      </c>
      <c r="S11" s="3">
        <v>964956.21</v>
      </c>
      <c r="T11" s="2">
        <v>35468.14</v>
      </c>
      <c r="U11" s="3">
        <v>1216140.08</v>
      </c>
      <c r="V11" s="2">
        <v>46660.6</v>
      </c>
      <c r="W11" s="3">
        <v>1265518.25</v>
      </c>
      <c r="X11" s="2">
        <v>39110.9</v>
      </c>
      <c r="Y11" s="3">
        <v>1166679.98</v>
      </c>
      <c r="Z11" s="2">
        <v>27027.78</v>
      </c>
      <c r="AA11" s="3">
        <v>1048794.51</v>
      </c>
      <c r="AB11" s="2">
        <v>24979.14</v>
      </c>
      <c r="AC11" s="3">
        <v>1023423.77</v>
      </c>
      <c r="AD11" s="2">
        <v>25388.78</v>
      </c>
      <c r="AE11" s="3">
        <v>1069666.6499999999</v>
      </c>
      <c r="AF11" s="2">
        <v>22159.65</v>
      </c>
      <c r="AG11" s="3">
        <v>1018708.23</v>
      </c>
      <c r="AH11" s="2">
        <v>19546.78</v>
      </c>
      <c r="AI11" s="3">
        <v>887753.89</v>
      </c>
      <c r="AJ11" s="2">
        <v>19080.78</v>
      </c>
      <c r="AK11" s="3">
        <v>839435.01</v>
      </c>
    </row>
    <row r="12" spans="1:37" ht="15" customHeight="1" x14ac:dyDescent="0.25">
      <c r="A12" s="1"/>
      <c r="B12" s="1"/>
      <c r="C12" s="1" t="s">
        <v>27</v>
      </c>
      <c r="D12" s="2">
        <v>132570.29</v>
      </c>
      <c r="E12" s="3">
        <v>2134555.2000000002</v>
      </c>
      <c r="F12" s="2">
        <v>59349.39</v>
      </c>
      <c r="G12" s="3">
        <v>1103369.48</v>
      </c>
      <c r="H12" s="2">
        <v>50102.879999999997</v>
      </c>
      <c r="I12" s="3">
        <v>1261035.3899999999</v>
      </c>
      <c r="J12" s="2">
        <v>75695.03</v>
      </c>
      <c r="K12" s="3">
        <v>1805934</v>
      </c>
      <c r="L12" s="2">
        <v>84282.19</v>
      </c>
      <c r="M12" s="3">
        <v>1930969.44</v>
      </c>
      <c r="N12" s="2">
        <v>96171.93</v>
      </c>
      <c r="O12" s="3">
        <v>2680294.41</v>
      </c>
      <c r="P12" s="2">
        <v>104262.91</v>
      </c>
      <c r="Q12" s="3">
        <v>3179245.12</v>
      </c>
      <c r="R12" s="2">
        <v>77839.360000000001</v>
      </c>
      <c r="S12" s="3">
        <v>3053918.63</v>
      </c>
      <c r="T12" s="2">
        <v>94843.21</v>
      </c>
      <c r="U12" s="3">
        <v>3948754.52</v>
      </c>
      <c r="V12" s="2">
        <v>101333.65</v>
      </c>
      <c r="W12" s="3">
        <v>3291848.97</v>
      </c>
      <c r="X12" s="2">
        <v>87222.25</v>
      </c>
      <c r="Y12" s="3">
        <v>3449077.28</v>
      </c>
      <c r="Z12" s="2">
        <v>75567.58</v>
      </c>
      <c r="AA12" s="3">
        <v>3525360.77</v>
      </c>
      <c r="AB12" s="2">
        <v>78014</v>
      </c>
      <c r="AC12" s="3">
        <v>3488199.1</v>
      </c>
      <c r="AD12" s="2">
        <v>79737.19</v>
      </c>
      <c r="AE12" s="3">
        <v>3595571.82</v>
      </c>
      <c r="AF12" s="2">
        <v>69494.78</v>
      </c>
      <c r="AG12" s="3">
        <v>3450479.72</v>
      </c>
      <c r="AH12" s="2">
        <v>64913.74</v>
      </c>
      <c r="AI12" s="3">
        <v>3205320.21</v>
      </c>
      <c r="AJ12" s="2">
        <v>62166.43</v>
      </c>
      <c r="AK12" s="3">
        <v>3004041.55</v>
      </c>
    </row>
    <row r="13" spans="1:37" s="9" customFormat="1" ht="15" customHeight="1" x14ac:dyDescent="0.25">
      <c r="A13" s="6"/>
      <c r="B13" s="6" t="s">
        <v>28</v>
      </c>
      <c r="C13" s="6" t="s">
        <v>26</v>
      </c>
      <c r="D13" s="7">
        <v>147467.28</v>
      </c>
      <c r="E13" s="8">
        <v>3204973.52</v>
      </c>
      <c r="F13" s="7">
        <v>120660.48</v>
      </c>
      <c r="G13" s="8">
        <v>2559947.4500000002</v>
      </c>
      <c r="H13" s="7">
        <v>140313.1</v>
      </c>
      <c r="I13" s="8">
        <v>2908352.1</v>
      </c>
      <c r="J13" s="7">
        <v>106728.85</v>
      </c>
      <c r="K13" s="8">
        <v>2236803.0099999998</v>
      </c>
      <c r="L13" s="7">
        <v>111366.75</v>
      </c>
      <c r="M13" s="8">
        <v>2516565.12</v>
      </c>
      <c r="N13" s="7">
        <v>93753.58</v>
      </c>
      <c r="O13" s="8">
        <v>2109010.16</v>
      </c>
      <c r="P13" s="7">
        <v>109575.55</v>
      </c>
      <c r="Q13" s="8">
        <v>2769033.43</v>
      </c>
      <c r="R13" s="7">
        <v>87632.3</v>
      </c>
      <c r="S13" s="8">
        <v>3486447.06</v>
      </c>
      <c r="T13" s="7">
        <v>86322.83</v>
      </c>
      <c r="U13" s="8">
        <v>3473035.95</v>
      </c>
      <c r="V13" s="7">
        <v>135788.39000000001</v>
      </c>
      <c r="W13" s="8">
        <v>5294104.3099999996</v>
      </c>
      <c r="X13" s="7">
        <v>143633.31</v>
      </c>
      <c r="Y13" s="8">
        <v>5355945.76</v>
      </c>
      <c r="Z13" s="7">
        <v>123277.97</v>
      </c>
      <c r="AA13" s="8">
        <v>5611189.4299999997</v>
      </c>
      <c r="AB13" s="7">
        <v>117625.08</v>
      </c>
      <c r="AC13" s="8">
        <v>5617684.9100000001</v>
      </c>
      <c r="AD13" s="7">
        <v>125366.18</v>
      </c>
      <c r="AE13" s="8">
        <v>5820954.6600000001</v>
      </c>
      <c r="AF13" s="7">
        <v>120304.07</v>
      </c>
      <c r="AG13" s="8">
        <v>5722905.4900000002</v>
      </c>
      <c r="AH13" s="7">
        <v>112602.07</v>
      </c>
      <c r="AI13" s="8">
        <v>5515046.9100000001</v>
      </c>
      <c r="AJ13" s="7">
        <v>114846.39</v>
      </c>
      <c r="AK13" s="8">
        <v>5356336.0999999996</v>
      </c>
    </row>
    <row r="14" spans="1:37" s="9" customFormat="1" ht="15" customHeight="1" x14ac:dyDescent="0.25">
      <c r="A14" s="6"/>
      <c r="B14" s="6"/>
      <c r="C14" s="6" t="s">
        <v>27</v>
      </c>
      <c r="D14" s="7">
        <v>2355.1999999999998</v>
      </c>
      <c r="E14" s="8">
        <v>7871.07</v>
      </c>
      <c r="F14" s="7">
        <v>3715.65</v>
      </c>
      <c r="G14" s="8">
        <v>50782.92</v>
      </c>
      <c r="H14" s="7">
        <v>1745.25</v>
      </c>
      <c r="I14" s="8">
        <v>12187.69</v>
      </c>
      <c r="J14" s="7">
        <v>972.57</v>
      </c>
      <c r="K14" s="8">
        <v>4212.91</v>
      </c>
      <c r="L14" s="7">
        <v>908.53</v>
      </c>
      <c r="M14" s="8">
        <v>15578.24</v>
      </c>
      <c r="N14" s="7">
        <v>581.03</v>
      </c>
      <c r="O14" s="8">
        <v>4315.49</v>
      </c>
      <c r="P14" s="7">
        <v>760.11</v>
      </c>
      <c r="Q14" s="8">
        <v>10526.08</v>
      </c>
      <c r="R14" s="7">
        <v>935.76</v>
      </c>
      <c r="S14" s="8">
        <v>28305.81</v>
      </c>
      <c r="T14" s="7">
        <v>353.19</v>
      </c>
      <c r="U14" s="8">
        <v>7901.08</v>
      </c>
      <c r="V14" s="7">
        <v>762.78</v>
      </c>
      <c r="W14" s="8">
        <v>23806.77</v>
      </c>
      <c r="X14" s="7">
        <v>535.02</v>
      </c>
      <c r="Y14" s="8">
        <v>12478.37</v>
      </c>
      <c r="Z14" s="7">
        <v>379.48</v>
      </c>
      <c r="AA14" s="8">
        <v>19290.27</v>
      </c>
      <c r="AB14" s="7">
        <v>28.21</v>
      </c>
      <c r="AC14" s="8">
        <v>1354.09</v>
      </c>
      <c r="AD14" s="7">
        <v>163.54</v>
      </c>
      <c r="AE14" s="8">
        <v>8027.14</v>
      </c>
      <c r="AF14" s="7">
        <v>361.18</v>
      </c>
      <c r="AG14" s="8">
        <v>13162.47</v>
      </c>
      <c r="AH14" s="7">
        <v>612.45000000000005</v>
      </c>
      <c r="AI14" s="8">
        <v>29547.65</v>
      </c>
      <c r="AJ14" s="7">
        <v>370.77</v>
      </c>
      <c r="AK14" s="8">
        <v>11817.95</v>
      </c>
    </row>
    <row r="15" spans="1:37" ht="15" customHeight="1" x14ac:dyDescent="0.25">
      <c r="A15" s="1"/>
      <c r="B15" s="1" t="s">
        <v>29</v>
      </c>
      <c r="C15" s="1" t="s">
        <v>26</v>
      </c>
      <c r="D15" s="2">
        <v>1079.42</v>
      </c>
      <c r="E15" s="3">
        <v>18655.63</v>
      </c>
      <c r="F15" s="2">
        <v>1741.24</v>
      </c>
      <c r="G15" s="3">
        <v>35045.339999999997</v>
      </c>
      <c r="H15" s="2">
        <v>900.2</v>
      </c>
      <c r="I15" s="3">
        <v>23639.3</v>
      </c>
      <c r="J15" s="2">
        <v>1152.93</v>
      </c>
      <c r="K15" s="3">
        <v>28889.27</v>
      </c>
      <c r="L15" s="2">
        <v>995.49</v>
      </c>
      <c r="M15" s="3">
        <v>17932.14</v>
      </c>
      <c r="N15" s="2">
        <v>1284.31</v>
      </c>
      <c r="O15" s="3">
        <v>21332.05</v>
      </c>
      <c r="P15" s="2">
        <v>1659.48</v>
      </c>
      <c r="Q15" s="3">
        <v>47274.54</v>
      </c>
      <c r="R15" s="2">
        <v>662.39</v>
      </c>
      <c r="S15" s="3">
        <v>21118.63</v>
      </c>
      <c r="T15" s="2">
        <v>917.1</v>
      </c>
      <c r="U15" s="3">
        <v>24799.05</v>
      </c>
      <c r="V15" s="2">
        <v>1772.05</v>
      </c>
      <c r="W15" s="3">
        <v>41061.97</v>
      </c>
      <c r="X15" s="2">
        <v>1294.3599999999999</v>
      </c>
      <c r="Y15" s="3">
        <v>35904.550000000003</v>
      </c>
      <c r="Z15" s="2">
        <v>1516.01</v>
      </c>
      <c r="AA15" s="3">
        <v>55320.37</v>
      </c>
      <c r="AB15" s="2">
        <v>1052.32</v>
      </c>
      <c r="AC15" s="3">
        <v>31648.91</v>
      </c>
      <c r="AD15" s="2">
        <v>1019.11</v>
      </c>
      <c r="AE15" s="3">
        <v>34681.35</v>
      </c>
      <c r="AF15" s="2">
        <v>1322.68</v>
      </c>
      <c r="AG15" s="3">
        <v>51411.42</v>
      </c>
      <c r="AH15" s="2">
        <v>1032.77</v>
      </c>
      <c r="AI15" s="3">
        <v>45193.51</v>
      </c>
      <c r="AJ15" s="2">
        <v>903.43</v>
      </c>
      <c r="AK15" s="3">
        <v>34493</v>
      </c>
    </row>
    <row r="16" spans="1:37" ht="15" customHeight="1" x14ac:dyDescent="0.25">
      <c r="A16" s="1"/>
      <c r="B16" s="1"/>
      <c r="C16" s="1" t="s">
        <v>27</v>
      </c>
      <c r="D16" s="2">
        <v>647.74</v>
      </c>
      <c r="E16" s="3">
        <v>12799.55</v>
      </c>
      <c r="F16" s="2">
        <v>1266.22</v>
      </c>
      <c r="G16" s="3">
        <v>14967.52</v>
      </c>
      <c r="H16" s="2">
        <v>976.77</v>
      </c>
      <c r="I16" s="3">
        <v>24172.17</v>
      </c>
      <c r="J16" s="2">
        <v>642.11</v>
      </c>
      <c r="K16" s="3">
        <v>14135.31</v>
      </c>
      <c r="L16" s="2">
        <v>1116.32</v>
      </c>
      <c r="M16" s="3">
        <v>31022.86</v>
      </c>
      <c r="N16" s="2">
        <v>1399.59</v>
      </c>
      <c r="O16" s="3">
        <v>41488.410000000003</v>
      </c>
      <c r="P16" s="2">
        <v>1140.6400000000001</v>
      </c>
      <c r="Q16" s="3">
        <v>26701.01</v>
      </c>
      <c r="R16" s="2">
        <v>1079.9000000000001</v>
      </c>
      <c r="S16" s="3">
        <v>35618.980000000003</v>
      </c>
      <c r="T16" s="2">
        <v>2116.98</v>
      </c>
      <c r="U16" s="3">
        <v>81441.39</v>
      </c>
      <c r="V16" s="2">
        <v>2122.09</v>
      </c>
      <c r="W16" s="3">
        <v>59406.46</v>
      </c>
      <c r="X16" s="2">
        <v>1940.87</v>
      </c>
      <c r="Y16" s="3">
        <v>74078.2</v>
      </c>
      <c r="Z16" s="2">
        <v>2077.11</v>
      </c>
      <c r="AA16" s="3">
        <v>95757.62</v>
      </c>
      <c r="AB16" s="2">
        <v>2088.33</v>
      </c>
      <c r="AC16" s="3">
        <v>89077.61</v>
      </c>
      <c r="AD16" s="2">
        <v>1468.19</v>
      </c>
      <c r="AE16" s="3">
        <v>69572.83</v>
      </c>
      <c r="AF16" s="2">
        <v>1956.27</v>
      </c>
      <c r="AG16" s="3">
        <v>102755.11</v>
      </c>
      <c r="AH16" s="2">
        <v>828.73</v>
      </c>
      <c r="AI16" s="3">
        <v>45674.5</v>
      </c>
      <c r="AJ16" s="2">
        <v>1735.16</v>
      </c>
      <c r="AK16" s="3">
        <v>90295.23</v>
      </c>
    </row>
    <row r="17" spans="1:37" ht="15" customHeight="1" x14ac:dyDescent="0.25">
      <c r="A17" s="1"/>
      <c r="B17" s="1" t="s">
        <v>30</v>
      </c>
      <c r="C17" s="1" t="s">
        <v>26</v>
      </c>
      <c r="D17" s="2">
        <v>2532.75</v>
      </c>
      <c r="E17" s="3">
        <v>47067.89</v>
      </c>
      <c r="F17" s="2">
        <v>2227.27</v>
      </c>
      <c r="G17" s="3">
        <v>30632.09</v>
      </c>
      <c r="H17" s="2">
        <v>1397.03</v>
      </c>
      <c r="I17" s="3">
        <v>21288.78</v>
      </c>
      <c r="J17" s="2">
        <v>1728.35</v>
      </c>
      <c r="K17" s="3">
        <v>30501.18</v>
      </c>
      <c r="L17" s="2">
        <v>1951.21</v>
      </c>
      <c r="M17" s="3">
        <v>35101.629999999997</v>
      </c>
      <c r="N17" s="2">
        <v>3208.03</v>
      </c>
      <c r="O17" s="3">
        <v>59180.95</v>
      </c>
      <c r="P17" s="2">
        <v>1568.32</v>
      </c>
      <c r="Q17" s="3">
        <v>31012.79</v>
      </c>
      <c r="R17" s="2">
        <v>2168.0700000000002</v>
      </c>
      <c r="S17" s="3">
        <v>46436.97</v>
      </c>
      <c r="T17" s="2">
        <v>1703.57</v>
      </c>
      <c r="U17" s="3">
        <v>52291.15</v>
      </c>
      <c r="V17" s="2">
        <v>3115.67</v>
      </c>
      <c r="W17" s="3">
        <v>94107.22</v>
      </c>
      <c r="X17" s="2">
        <v>4265.8500000000004</v>
      </c>
      <c r="Y17" s="3">
        <v>147750.57</v>
      </c>
      <c r="Z17" s="2">
        <v>3621.58</v>
      </c>
      <c r="AA17" s="3">
        <v>141143.54</v>
      </c>
      <c r="AB17" s="2">
        <v>1839.82</v>
      </c>
      <c r="AC17" s="3">
        <v>66373.22</v>
      </c>
      <c r="AD17" s="2">
        <v>1479.12</v>
      </c>
      <c r="AE17" s="3">
        <v>52969.4</v>
      </c>
      <c r="AF17" s="2">
        <v>2895.73</v>
      </c>
      <c r="AG17" s="3">
        <v>119425.98</v>
      </c>
      <c r="AH17" s="2">
        <v>1144.8399999999999</v>
      </c>
      <c r="AI17" s="3">
        <v>46586.83</v>
      </c>
      <c r="AJ17" s="2">
        <v>1294.57</v>
      </c>
      <c r="AK17" s="3">
        <v>57852.38</v>
      </c>
    </row>
    <row r="18" spans="1:37" ht="15" customHeight="1" x14ac:dyDescent="0.25">
      <c r="A18" s="1"/>
      <c r="B18" s="1"/>
      <c r="C18" s="1" t="s">
        <v>27</v>
      </c>
      <c r="D18" s="2">
        <v>1618.04</v>
      </c>
      <c r="E18" s="3">
        <v>4510.2700000000004</v>
      </c>
      <c r="F18" s="2">
        <v>1321.33</v>
      </c>
      <c r="G18" s="3">
        <v>8819.15</v>
      </c>
      <c r="H18" s="2">
        <v>1148.71</v>
      </c>
      <c r="I18" s="3">
        <v>15076.88</v>
      </c>
      <c r="J18" s="2">
        <v>995.51</v>
      </c>
      <c r="K18" s="3">
        <v>8401.5300000000007</v>
      </c>
      <c r="L18" s="2">
        <v>1452.82</v>
      </c>
      <c r="M18" s="3">
        <v>17309.95</v>
      </c>
      <c r="N18" s="2">
        <v>2519.52</v>
      </c>
      <c r="O18" s="3">
        <v>46252.59</v>
      </c>
      <c r="P18" s="2">
        <v>1243.48</v>
      </c>
      <c r="Q18" s="3">
        <v>21903.4</v>
      </c>
      <c r="R18" s="2">
        <v>1002.97</v>
      </c>
      <c r="S18" s="3">
        <v>18232.29</v>
      </c>
      <c r="T18" s="2">
        <v>948.23</v>
      </c>
      <c r="U18" s="3">
        <v>18133.45</v>
      </c>
      <c r="V18" s="2">
        <v>1406.01</v>
      </c>
      <c r="W18" s="3">
        <v>41993.06</v>
      </c>
      <c r="X18" s="2">
        <v>1994.5</v>
      </c>
      <c r="Y18" s="3">
        <v>63401.120000000003</v>
      </c>
      <c r="Z18" s="2">
        <v>1104.81</v>
      </c>
      <c r="AA18" s="3">
        <v>40657.660000000003</v>
      </c>
      <c r="AB18" s="2">
        <v>1461.06</v>
      </c>
      <c r="AC18" s="3">
        <v>55402.16</v>
      </c>
      <c r="AD18" s="2">
        <v>1491.28</v>
      </c>
      <c r="AE18" s="3">
        <v>52252.94</v>
      </c>
      <c r="AF18" s="2">
        <v>1957.54</v>
      </c>
      <c r="AG18" s="3">
        <v>80167.08</v>
      </c>
      <c r="AH18" s="2">
        <v>1323.34</v>
      </c>
      <c r="AI18" s="3">
        <v>54674.65</v>
      </c>
      <c r="AJ18" s="2">
        <v>1625.43</v>
      </c>
      <c r="AK18" s="3">
        <v>66768.22</v>
      </c>
    </row>
    <row r="19" spans="1:37" ht="15" customHeight="1" x14ac:dyDescent="0.25">
      <c r="A19" s="1"/>
      <c r="B19" s="1" t="s">
        <v>31</v>
      </c>
      <c r="C19" s="1" t="s">
        <v>26</v>
      </c>
      <c r="D19" s="2">
        <v>8102.38</v>
      </c>
      <c r="E19" s="3">
        <v>157077.72</v>
      </c>
      <c r="F19" s="2">
        <v>7518.13</v>
      </c>
      <c r="G19" s="3">
        <v>133207.03</v>
      </c>
      <c r="H19" s="2">
        <v>6839.62</v>
      </c>
      <c r="I19" s="3">
        <v>111597.59</v>
      </c>
      <c r="J19" s="2">
        <v>9772.49</v>
      </c>
      <c r="K19" s="3">
        <v>175084.84</v>
      </c>
      <c r="L19" s="2">
        <v>6787.67</v>
      </c>
      <c r="M19" s="3">
        <v>128654.44</v>
      </c>
      <c r="N19" s="2">
        <v>8724.9500000000007</v>
      </c>
      <c r="O19" s="3">
        <v>174365.06</v>
      </c>
      <c r="P19" s="2">
        <v>5595.31</v>
      </c>
      <c r="Q19" s="3">
        <v>120443.94</v>
      </c>
      <c r="R19" s="2">
        <v>4536.4399999999996</v>
      </c>
      <c r="S19" s="3">
        <v>157066.26</v>
      </c>
      <c r="T19" s="2">
        <v>4291.05</v>
      </c>
      <c r="U19" s="3">
        <v>171691.42</v>
      </c>
      <c r="V19" s="2">
        <v>7163.67</v>
      </c>
      <c r="W19" s="3">
        <v>275080.63</v>
      </c>
      <c r="X19" s="2">
        <v>8557.08</v>
      </c>
      <c r="Y19" s="3">
        <v>317781.24</v>
      </c>
      <c r="Z19" s="2">
        <v>7281.01</v>
      </c>
      <c r="AA19" s="3">
        <v>314340.15000000002</v>
      </c>
      <c r="AB19" s="2">
        <v>3913.16</v>
      </c>
      <c r="AC19" s="3">
        <v>179675.89</v>
      </c>
      <c r="AD19" s="2">
        <v>6963.06</v>
      </c>
      <c r="AE19" s="3">
        <v>306378.06</v>
      </c>
      <c r="AF19" s="2">
        <v>8767.9599999999991</v>
      </c>
      <c r="AG19" s="3">
        <v>400946.56</v>
      </c>
      <c r="AH19" s="2">
        <v>5902.19</v>
      </c>
      <c r="AI19" s="3">
        <v>279530.08</v>
      </c>
      <c r="AJ19" s="2">
        <v>7211.9</v>
      </c>
      <c r="AK19" s="3">
        <v>310123.64</v>
      </c>
    </row>
    <row r="20" spans="1:37" ht="15" customHeight="1" x14ac:dyDescent="0.25">
      <c r="A20" s="1"/>
      <c r="B20" s="1"/>
      <c r="C20" s="1" t="s">
        <v>27</v>
      </c>
      <c r="D20" s="2">
        <v>276.17</v>
      </c>
      <c r="E20" s="3">
        <v>2513.38</v>
      </c>
      <c r="F20" s="2">
        <v>379.27</v>
      </c>
      <c r="G20" s="3">
        <v>2984.06</v>
      </c>
      <c r="H20" s="2">
        <v>141.77000000000001</v>
      </c>
      <c r="I20" s="3">
        <v>2558.65</v>
      </c>
      <c r="J20" s="2">
        <v>73.95</v>
      </c>
      <c r="K20" s="3">
        <v>339.63</v>
      </c>
      <c r="L20" s="2">
        <v>78.680000000000007</v>
      </c>
      <c r="M20" s="3">
        <v>155.34</v>
      </c>
      <c r="N20" s="2">
        <v>788.13</v>
      </c>
      <c r="O20" s="3">
        <v>1125.9000000000001</v>
      </c>
      <c r="P20" s="2">
        <v>13.65</v>
      </c>
      <c r="Q20" s="3">
        <v>80.5</v>
      </c>
      <c r="R20" s="2">
        <v>12.74</v>
      </c>
      <c r="S20" s="3">
        <v>697.18</v>
      </c>
      <c r="T20" s="2">
        <v>9.1</v>
      </c>
      <c r="U20" s="3">
        <v>208</v>
      </c>
      <c r="V20" s="2">
        <v>78.48</v>
      </c>
      <c r="W20" s="3">
        <v>2962.8</v>
      </c>
      <c r="X20" s="2">
        <v>323.36</v>
      </c>
      <c r="Y20" s="3">
        <v>8683.58</v>
      </c>
      <c r="Z20" s="2">
        <v>11.9</v>
      </c>
      <c r="AA20" s="3">
        <v>588.79999999999995</v>
      </c>
      <c r="AB20" s="2">
        <v>537.53</v>
      </c>
      <c r="AC20" s="3">
        <v>10505.37</v>
      </c>
      <c r="AD20" s="2">
        <v>1.75</v>
      </c>
      <c r="AE20" s="3">
        <v>42.5</v>
      </c>
      <c r="AF20" s="2">
        <v>28.2</v>
      </c>
      <c r="AG20" s="3">
        <v>389</v>
      </c>
      <c r="AH20" s="2">
        <v>2.72</v>
      </c>
      <c r="AI20" s="3">
        <v>126.15</v>
      </c>
      <c r="AJ20" s="2">
        <v>152.02000000000001</v>
      </c>
      <c r="AK20" s="3">
        <v>3916.18</v>
      </c>
    </row>
  </sheetData>
  <pageMargins left="0.75" right="0.75" top="1" bottom="1" header="1" footer="1"/>
  <pageSetup orientation="portrait" horizontalDpi="0" verticalDpi="0"/>
  <headerFooter>
    <oddHeader>&amp;L&amp;H&amp;R</oddHeader>
    <oddFooter>&amp;L&amp;H&amp;R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opLeftCell="AL1" workbookViewId="0">
      <selection activeCell="F37" sqref="F37"/>
    </sheetView>
  </sheetViews>
  <sheetFormatPr baseColWidth="10" defaultColWidth="9.109375" defaultRowHeight="13.2" x14ac:dyDescent="0.25"/>
  <cols>
    <col min="1" max="1" width="24.109375" customWidth="1"/>
    <col min="2" max="2" width="11" customWidth="1"/>
    <col min="3" max="3" width="22" customWidth="1"/>
    <col min="4" max="53" width="13" customWidth="1"/>
  </cols>
  <sheetData>
    <row r="1" spans="1:55" ht="15" customHeight="1" x14ac:dyDescent="0.25">
      <c r="A1" s="1" t="s">
        <v>0</v>
      </c>
    </row>
    <row r="2" spans="1:55" ht="15" customHeight="1" x14ac:dyDescent="0.25"/>
    <row r="3" spans="1:55" ht="15" customHeight="1" x14ac:dyDescent="0.25">
      <c r="A3" s="1" t="s">
        <v>1</v>
      </c>
    </row>
    <row r="4" spans="1:55" ht="15" customHeight="1" x14ac:dyDescent="0.25"/>
    <row r="5" spans="1:55" ht="15" customHeight="1" x14ac:dyDescent="0.25">
      <c r="A5" s="1" t="s">
        <v>2</v>
      </c>
    </row>
    <row r="6" spans="1:55" ht="15" customHeight="1" x14ac:dyDescent="0.25"/>
    <row r="7" spans="1:55" ht="15" customHeight="1" x14ac:dyDescent="0.25">
      <c r="A7" s="1" t="s">
        <v>3</v>
      </c>
    </row>
    <row r="8" spans="1:55" ht="15" customHeight="1" x14ac:dyDescent="0.25">
      <c r="A8" s="1"/>
      <c r="B8" s="1"/>
      <c r="C8" s="1"/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5" ht="15" customHeight="1" x14ac:dyDescent="0.25">
      <c r="A9" s="1"/>
      <c r="B9" s="1"/>
      <c r="C9" s="1"/>
      <c r="D9" s="1" t="s">
        <v>5</v>
      </c>
      <c r="E9" s="1"/>
      <c r="F9" s="1"/>
      <c r="G9" s="1" t="s">
        <v>6</v>
      </c>
      <c r="H9" s="1"/>
      <c r="I9" s="1"/>
      <c r="J9" s="1" t="s">
        <v>7</v>
      </c>
      <c r="K9" s="1"/>
      <c r="L9" s="1"/>
      <c r="M9" s="1" t="s">
        <v>8</v>
      </c>
      <c r="N9" s="1"/>
      <c r="O9" s="1"/>
      <c r="P9" s="1" t="s">
        <v>9</v>
      </c>
      <c r="Q9" s="1"/>
      <c r="R9" s="1"/>
      <c r="S9" s="1" t="s">
        <v>10</v>
      </c>
      <c r="T9" s="1"/>
      <c r="U9" s="1"/>
      <c r="V9" s="1" t="s">
        <v>11</v>
      </c>
      <c r="W9" s="1"/>
      <c r="X9" s="1"/>
      <c r="Y9" s="1" t="s">
        <v>12</v>
      </c>
      <c r="Z9" s="1"/>
      <c r="AA9" s="1"/>
      <c r="AB9" s="1" t="s">
        <v>13</v>
      </c>
      <c r="AC9" s="1"/>
      <c r="AD9" s="1"/>
      <c r="AE9" s="1" t="s">
        <v>14</v>
      </c>
      <c r="AF9" s="1"/>
      <c r="AG9" s="1"/>
      <c r="AH9" s="1" t="s">
        <v>15</v>
      </c>
      <c r="AI9" s="1"/>
      <c r="AJ9" s="1"/>
      <c r="AK9" s="1" t="s">
        <v>16</v>
      </c>
      <c r="AL9" s="1"/>
      <c r="AM9" s="1"/>
      <c r="AN9" s="1" t="s">
        <v>17</v>
      </c>
      <c r="AO9" s="1"/>
      <c r="AP9" s="1"/>
      <c r="AQ9" s="1" t="s">
        <v>18</v>
      </c>
      <c r="AR9" s="1"/>
      <c r="AS9" s="1"/>
      <c r="AT9" s="1" t="s">
        <v>19</v>
      </c>
      <c r="AU9" s="1"/>
      <c r="AV9" s="1"/>
      <c r="AW9" s="1" t="s">
        <v>20</v>
      </c>
      <c r="AX9" s="1"/>
      <c r="AY9" s="1"/>
      <c r="AZ9" s="1" t="s">
        <v>21</v>
      </c>
      <c r="BA9" s="1"/>
    </row>
    <row r="10" spans="1:55" ht="15" customHeight="1" x14ac:dyDescent="0.25">
      <c r="A10" s="1"/>
      <c r="B10" s="1"/>
      <c r="C10" s="1"/>
      <c r="D10" s="1" t="s">
        <v>22</v>
      </c>
      <c r="E10" s="1" t="s">
        <v>23</v>
      </c>
      <c r="F10" s="1" t="s">
        <v>48</v>
      </c>
      <c r="G10" s="1" t="s">
        <v>22</v>
      </c>
      <c r="H10" s="1" t="s">
        <v>23</v>
      </c>
      <c r="I10" s="1" t="s">
        <v>48</v>
      </c>
      <c r="J10" s="1" t="s">
        <v>22</v>
      </c>
      <c r="K10" s="1" t="s">
        <v>23</v>
      </c>
      <c r="L10" s="1" t="s">
        <v>48</v>
      </c>
      <c r="M10" s="1" t="s">
        <v>22</v>
      </c>
      <c r="N10" s="1" t="s">
        <v>23</v>
      </c>
      <c r="O10" s="1" t="s">
        <v>48</v>
      </c>
      <c r="P10" s="1" t="s">
        <v>22</v>
      </c>
      <c r="Q10" s="1" t="s">
        <v>23</v>
      </c>
      <c r="R10" s="1" t="s">
        <v>48</v>
      </c>
      <c r="S10" s="1" t="s">
        <v>22</v>
      </c>
      <c r="T10" s="1" t="s">
        <v>23</v>
      </c>
      <c r="U10" s="1"/>
      <c r="V10" s="1" t="s">
        <v>22</v>
      </c>
      <c r="W10" s="1" t="s">
        <v>23</v>
      </c>
      <c r="X10" s="1"/>
      <c r="Y10" s="1" t="s">
        <v>22</v>
      </c>
      <c r="Z10" s="1" t="s">
        <v>23</v>
      </c>
      <c r="AA10" s="1"/>
      <c r="AB10" s="1" t="s">
        <v>22</v>
      </c>
      <c r="AC10" s="1" t="s">
        <v>23</v>
      </c>
      <c r="AD10" s="1"/>
      <c r="AE10" s="1" t="s">
        <v>22</v>
      </c>
      <c r="AF10" s="1" t="s">
        <v>23</v>
      </c>
      <c r="AG10" s="1"/>
      <c r="AH10" s="1" t="s">
        <v>22</v>
      </c>
      <c r="AI10" s="1" t="s">
        <v>23</v>
      </c>
      <c r="AJ10" s="1"/>
      <c r="AK10" s="1" t="s">
        <v>22</v>
      </c>
      <c r="AL10" s="1" t="s">
        <v>23</v>
      </c>
      <c r="AM10" s="1"/>
      <c r="AN10" s="1" t="s">
        <v>22</v>
      </c>
      <c r="AO10" s="1" t="s">
        <v>23</v>
      </c>
      <c r="AP10" s="1"/>
      <c r="AQ10" s="1" t="s">
        <v>22</v>
      </c>
      <c r="AR10" s="1" t="s">
        <v>23</v>
      </c>
      <c r="AS10" s="1"/>
      <c r="AT10" s="1" t="s">
        <v>22</v>
      </c>
      <c r="AU10" s="1" t="s">
        <v>23</v>
      </c>
      <c r="AV10" s="1"/>
      <c r="AW10" s="1" t="s">
        <v>22</v>
      </c>
      <c r="AX10" s="1" t="s">
        <v>23</v>
      </c>
      <c r="AY10" s="1"/>
      <c r="AZ10" s="1" t="s">
        <v>22</v>
      </c>
      <c r="BA10" s="1" t="s">
        <v>23</v>
      </c>
    </row>
    <row r="11" spans="1:55" s="13" customFormat="1" ht="15" customHeight="1" x14ac:dyDescent="0.25">
      <c r="A11" s="10"/>
      <c r="B11" s="10" t="s">
        <v>28</v>
      </c>
      <c r="C11" s="10" t="s">
        <v>26</v>
      </c>
      <c r="D11" s="11">
        <v>147467.28</v>
      </c>
      <c r="E11" s="12">
        <v>3204973.52</v>
      </c>
      <c r="F11" s="12">
        <f>E11/D11</f>
        <v>21.733455177311196</v>
      </c>
      <c r="G11" s="11">
        <v>120660.48</v>
      </c>
      <c r="H11" s="12">
        <v>2559947.4500000002</v>
      </c>
      <c r="I11" s="12">
        <f>H11/G11</f>
        <v>21.216121881829082</v>
      </c>
      <c r="J11" s="11">
        <v>140313.1</v>
      </c>
      <c r="K11" s="12">
        <v>2908352.1</v>
      </c>
      <c r="L11" s="12">
        <f>K11/J11</f>
        <v>20.727587801851715</v>
      </c>
      <c r="M11" s="11">
        <v>106728.85</v>
      </c>
      <c r="N11" s="12">
        <v>2236803.0099999998</v>
      </c>
      <c r="O11" s="12">
        <f>N11/M11</f>
        <v>20.95781047017746</v>
      </c>
      <c r="P11" s="11">
        <v>111366.75</v>
      </c>
      <c r="Q11" s="12">
        <v>2516565.12</v>
      </c>
      <c r="R11" s="12">
        <f>Q11/P11</f>
        <v>22.597095811810977</v>
      </c>
      <c r="S11" s="11">
        <v>93753.58</v>
      </c>
      <c r="T11" s="12">
        <v>2109010.16</v>
      </c>
      <c r="U11" s="12">
        <f>T11/S11</f>
        <v>22.49524935474464</v>
      </c>
      <c r="V11" s="11">
        <v>109575.55</v>
      </c>
      <c r="W11" s="12">
        <v>2769033.43</v>
      </c>
      <c r="X11" s="12">
        <f>W11/V11</f>
        <v>25.27054101028925</v>
      </c>
      <c r="Y11" s="11">
        <v>87632.3</v>
      </c>
      <c r="Z11" s="12">
        <v>3486447.06</v>
      </c>
      <c r="AA11" s="12">
        <f>Z11/Y11</f>
        <v>39.784954406080864</v>
      </c>
      <c r="AB11" s="11">
        <v>86322.83</v>
      </c>
      <c r="AC11" s="12">
        <v>3473035.95</v>
      </c>
      <c r="AD11" s="12">
        <f>AC11/AB11</f>
        <v>40.233110406598115</v>
      </c>
      <c r="AE11" s="11">
        <v>135788.39000000001</v>
      </c>
      <c r="AF11" s="12">
        <v>5294104.3099999996</v>
      </c>
      <c r="AG11" s="12">
        <f>AF11/AE11</f>
        <v>38.987901027473697</v>
      </c>
      <c r="AH11" s="11">
        <v>143633.31</v>
      </c>
      <c r="AI11" s="12">
        <v>5355945.76</v>
      </c>
      <c r="AJ11" s="12">
        <f>AI11/AH11</f>
        <v>37.289022720426061</v>
      </c>
      <c r="AK11" s="11">
        <v>123277.97</v>
      </c>
      <c r="AL11" s="12">
        <v>5611189.4299999997</v>
      </c>
      <c r="AM11" s="12">
        <f>AL11/AK11</f>
        <v>45.51656252937974</v>
      </c>
      <c r="AN11" s="11">
        <v>117625.08</v>
      </c>
      <c r="AO11" s="12">
        <v>5617684.9100000001</v>
      </c>
      <c r="AP11" s="12">
        <f>AO11/AN11</f>
        <v>47.759244116985933</v>
      </c>
      <c r="AQ11" s="11">
        <v>125366.18</v>
      </c>
      <c r="AR11" s="12">
        <v>5820954.6600000001</v>
      </c>
      <c r="AS11" s="12">
        <f>AR11/AQ11</f>
        <v>46.431618639093898</v>
      </c>
      <c r="AT11" s="11">
        <v>120304.07</v>
      </c>
      <c r="AU11" s="12">
        <v>5722905.4900000002</v>
      </c>
      <c r="AV11" s="12">
        <f>AU11/AT11</f>
        <v>47.570339806458747</v>
      </c>
      <c r="AW11" s="11">
        <v>112602.07</v>
      </c>
      <c r="AX11" s="12">
        <v>5515046.9100000001</v>
      </c>
      <c r="AY11" s="12">
        <f>AX11/AW11</f>
        <v>48.978201821689424</v>
      </c>
      <c r="AZ11" s="11">
        <v>114846.39</v>
      </c>
      <c r="BA11" s="12">
        <v>5356336.0999999996</v>
      </c>
      <c r="BB11" s="14">
        <f>BA11/AZ11</f>
        <v>46.639133367622613</v>
      </c>
      <c r="BC11" s="15">
        <f>AVERAGE(F11,I11,L11,O11,R11,U11,X11,AA11,AD11,AG11,AJ11,AM11,AP11,AS11,AV11,AY11,BB119)</f>
        <v>34.221801061387538</v>
      </c>
    </row>
    <row r="12" spans="1:55" s="13" customFormat="1" ht="15" customHeight="1" x14ac:dyDescent="0.25">
      <c r="A12" s="10"/>
      <c r="B12" s="10"/>
      <c r="C12" s="10" t="s">
        <v>27</v>
      </c>
      <c r="D12" s="11">
        <v>2355.1999999999998</v>
      </c>
      <c r="E12" s="12">
        <v>7871.07</v>
      </c>
      <c r="F12" s="12">
        <f>E12/D12</f>
        <v>3.3419964334239132</v>
      </c>
      <c r="G12" s="11">
        <v>3715.65</v>
      </c>
      <c r="H12" s="12">
        <v>50782.92</v>
      </c>
      <c r="I12" s="12">
        <f>H12/G12</f>
        <v>13.667304509305236</v>
      </c>
      <c r="J12" s="11">
        <v>1745.25</v>
      </c>
      <c r="K12" s="12">
        <v>12187.69</v>
      </c>
      <c r="L12" s="12">
        <f>K12/J12</f>
        <v>6.983349090388197</v>
      </c>
      <c r="M12" s="11">
        <v>972.57</v>
      </c>
      <c r="N12" s="12">
        <v>4212.91</v>
      </c>
      <c r="O12" s="12">
        <f>N12/M12</f>
        <v>4.331729335677637</v>
      </c>
      <c r="P12" s="11">
        <v>908.53</v>
      </c>
      <c r="Q12" s="12">
        <v>15578.24</v>
      </c>
      <c r="R12" s="12">
        <f>Q12/P12</f>
        <v>17.146643479026558</v>
      </c>
      <c r="S12" s="11">
        <v>581.03</v>
      </c>
      <c r="T12" s="12">
        <v>4315.49</v>
      </c>
      <c r="U12" s="12">
        <f>T12/S12</f>
        <v>7.4273101216804642</v>
      </c>
      <c r="V12" s="11">
        <v>760.11</v>
      </c>
      <c r="W12" s="12">
        <v>10526.08</v>
      </c>
      <c r="X12" s="12">
        <f>W12/V12</f>
        <v>13.848100932759731</v>
      </c>
      <c r="Y12" s="11">
        <v>935.76</v>
      </c>
      <c r="Z12" s="12">
        <v>28305.81</v>
      </c>
      <c r="AA12" s="12">
        <f>Z12/Y12</f>
        <v>30.249006155424471</v>
      </c>
      <c r="AB12" s="11">
        <v>353.19</v>
      </c>
      <c r="AC12" s="12">
        <v>7901.08</v>
      </c>
      <c r="AD12" s="12">
        <f>AC12/AB12</f>
        <v>22.370622044791755</v>
      </c>
      <c r="AE12" s="11">
        <v>762.78</v>
      </c>
      <c r="AF12" s="12">
        <v>23806.77</v>
      </c>
      <c r="AG12" s="12">
        <f>AF12/AE12</f>
        <v>31.210532525761035</v>
      </c>
      <c r="AH12" s="11">
        <v>535.02</v>
      </c>
      <c r="AI12" s="12">
        <v>12478.37</v>
      </c>
      <c r="AJ12" s="12">
        <f>AI12/AH12</f>
        <v>23.323184180030655</v>
      </c>
      <c r="AK12" s="11">
        <v>379.48</v>
      </c>
      <c r="AL12" s="12">
        <v>19290.27</v>
      </c>
      <c r="AM12" s="12">
        <f>AL12/AK12</f>
        <v>50.833429956782965</v>
      </c>
      <c r="AN12" s="11">
        <v>28.21</v>
      </c>
      <c r="AO12" s="12">
        <v>1354.09</v>
      </c>
      <c r="AP12" s="12">
        <f>AO12/AN12</f>
        <v>48.000354484225447</v>
      </c>
      <c r="AQ12" s="11">
        <v>163.54</v>
      </c>
      <c r="AR12" s="12">
        <v>8027.14</v>
      </c>
      <c r="AS12" s="12">
        <f>AR12/AQ12</f>
        <v>49.083649260119856</v>
      </c>
      <c r="AT12" s="11">
        <v>361.18</v>
      </c>
      <c r="AU12" s="12">
        <v>13162.47</v>
      </c>
      <c r="AV12" s="12">
        <f>AU12/AT12</f>
        <v>36.442964726729052</v>
      </c>
      <c r="AW12" s="11">
        <v>612.45000000000005</v>
      </c>
      <c r="AX12" s="12">
        <v>29547.65</v>
      </c>
      <c r="AY12" s="12">
        <f>AX12/AW12</f>
        <v>48.244999591803413</v>
      </c>
      <c r="AZ12" s="11">
        <v>370.77</v>
      </c>
      <c r="BA12" s="12">
        <v>11817.95</v>
      </c>
      <c r="BB12" s="14">
        <f>BA12/AZ12</f>
        <v>31.874072875367482</v>
      </c>
      <c r="BC12" s="15">
        <f>AVERAGE(F12,I12,L12,O12,R12,U12,X12,AA12,AD12,AG12,AJ12,AM12,AP12,AS12,AV12,AY12,BB120)</f>
        <v>25.406573551745648</v>
      </c>
    </row>
  </sheetData>
  <pageMargins left="0.75" right="0.75" top="1" bottom="1" header="1" footer="1"/>
  <pageSetup orientation="portrait" horizontalDpi="0" verticalDpi="0"/>
  <headerFooter>
    <oddHeader>&amp;L&amp;H&amp;R</oddHeader>
    <oddFooter>&amp;L&amp;H&amp;R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topLeftCell="C1" workbookViewId="0">
      <selection activeCell="T3" sqref="T3"/>
    </sheetView>
  </sheetViews>
  <sheetFormatPr baseColWidth="10" defaultRowHeight="13.2" x14ac:dyDescent="0.25"/>
  <sheetData>
    <row r="2" spans="1:21" x14ac:dyDescent="0.25">
      <c r="A2" t="s">
        <v>32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 t="s">
        <v>52</v>
      </c>
      <c r="T2" t="s">
        <v>54</v>
      </c>
      <c r="U2" t="s">
        <v>53</v>
      </c>
    </row>
    <row r="3" spans="1:21" x14ac:dyDescent="0.25">
      <c r="A3" t="s">
        <v>49</v>
      </c>
      <c r="B3">
        <f>Prices!F11</f>
        <v>21.733455177311196</v>
      </c>
      <c r="C3">
        <f>Prices!I11</f>
        <v>21.216121881829082</v>
      </c>
      <c r="D3">
        <f>Prices!L11</f>
        <v>20.727587801851715</v>
      </c>
      <c r="E3">
        <f>Prices!O11</f>
        <v>20.95781047017746</v>
      </c>
      <c r="F3">
        <f>Prices!R11</f>
        <v>22.597095811810977</v>
      </c>
      <c r="G3">
        <f>Prices!U11</f>
        <v>22.49524935474464</v>
      </c>
      <c r="H3">
        <f>Prices!X11</f>
        <v>25.27054101028925</v>
      </c>
      <c r="I3">
        <f>Prices!AA11</f>
        <v>39.784954406080864</v>
      </c>
      <c r="J3">
        <f>Prices!AD11</f>
        <v>40.233110406598115</v>
      </c>
      <c r="K3">
        <f>Prices!AG11</f>
        <v>38.987901027473697</v>
      </c>
      <c r="L3">
        <f>Prices!AJ11</f>
        <v>37.289022720426061</v>
      </c>
      <c r="M3">
        <f>Prices!AM11</f>
        <v>45.51656252937974</v>
      </c>
      <c r="N3">
        <f>Prices!AP11</f>
        <v>47.759244116985933</v>
      </c>
      <c r="O3">
        <f>Prices!AS11</f>
        <v>46.431618639093898</v>
      </c>
      <c r="P3">
        <f>Prices!AV11</f>
        <v>47.570339806458747</v>
      </c>
      <c r="Q3">
        <f>Prices!AY11</f>
        <v>48.978201821689424</v>
      </c>
      <c r="R3">
        <f>Prices!BB11</f>
        <v>46.639133367622613</v>
      </c>
    </row>
    <row r="4" spans="1:21" x14ac:dyDescent="0.25">
      <c r="A4" t="s">
        <v>50</v>
      </c>
      <c r="B4">
        <v>2</v>
      </c>
      <c r="C4">
        <v>1.61</v>
      </c>
      <c r="D4">
        <v>1.1399999999999999</v>
      </c>
      <c r="E4">
        <v>1.1200000000000001</v>
      </c>
      <c r="F4">
        <v>2.2200000000000002</v>
      </c>
      <c r="G4">
        <v>1.41</v>
      </c>
      <c r="H4">
        <v>1.39</v>
      </c>
      <c r="I4">
        <v>3.17</v>
      </c>
      <c r="J4">
        <v>1.1299999999999999</v>
      </c>
      <c r="K4">
        <v>0.81</v>
      </c>
      <c r="L4">
        <v>1.31</v>
      </c>
      <c r="M4">
        <v>1.98</v>
      </c>
      <c r="N4">
        <v>2.04</v>
      </c>
      <c r="O4">
        <v>1.42</v>
      </c>
      <c r="P4">
        <v>0.19</v>
      </c>
      <c r="Q4">
        <v>0.28000000000000003</v>
      </c>
      <c r="R4">
        <v>1.68</v>
      </c>
    </row>
    <row r="5" spans="1:21" x14ac:dyDescent="0.25">
      <c r="B5">
        <f>1+(B4/100)</f>
        <v>1.02</v>
      </c>
      <c r="C5">
        <f t="shared" ref="C5:R5" si="0">1+(C4/100)</f>
        <v>1.0161</v>
      </c>
      <c r="D5">
        <f t="shared" si="0"/>
        <v>1.0114000000000001</v>
      </c>
      <c r="E5">
        <f t="shared" si="0"/>
        <v>1.0112000000000001</v>
      </c>
      <c r="F5">
        <f t="shared" si="0"/>
        <v>1.0222</v>
      </c>
      <c r="G5">
        <f t="shared" si="0"/>
        <v>1.0141</v>
      </c>
      <c r="H5">
        <f t="shared" si="0"/>
        <v>1.0139</v>
      </c>
      <c r="I5">
        <f t="shared" si="0"/>
        <v>1.0317000000000001</v>
      </c>
      <c r="J5">
        <f t="shared" si="0"/>
        <v>1.0113000000000001</v>
      </c>
      <c r="K5">
        <f t="shared" si="0"/>
        <v>1.0081</v>
      </c>
      <c r="L5">
        <f t="shared" si="0"/>
        <v>1.0131000000000001</v>
      </c>
      <c r="M5">
        <f t="shared" si="0"/>
        <v>1.0198</v>
      </c>
      <c r="N5">
        <f t="shared" si="0"/>
        <v>1.0204</v>
      </c>
      <c r="O5">
        <f t="shared" si="0"/>
        <v>1.0142</v>
      </c>
      <c r="P5">
        <f t="shared" si="0"/>
        <v>1.0019</v>
      </c>
      <c r="Q5">
        <f t="shared" si="0"/>
        <v>1.0027999999999999</v>
      </c>
      <c r="R5">
        <f t="shared" si="0"/>
        <v>1.0167999999999999</v>
      </c>
    </row>
    <row r="6" spans="1:21" x14ac:dyDescent="0.25">
      <c r="B6">
        <f>PRODUCT(B5:$R$5)</f>
        <v>1.2799148763021624</v>
      </c>
      <c r="C6">
        <f>PRODUCT(C5:$R$5)</f>
        <v>1.254818506178591</v>
      </c>
      <c r="D6">
        <f>PRODUCT(D5:$R$5)</f>
        <v>1.2349360359990069</v>
      </c>
      <c r="E6">
        <f>PRODUCT(E5:$R$5)</f>
        <v>1.2210164484862636</v>
      </c>
      <c r="F6">
        <f>PRODUCT(F5:$R$5)</f>
        <v>1.2074925321264469</v>
      </c>
      <c r="G6">
        <f>PRODUCT(G5:$R$5)</f>
        <v>1.1812683742187897</v>
      </c>
      <c r="H6">
        <f>PRODUCT(H5:$R$5)</f>
        <v>1.1648440727924174</v>
      </c>
      <c r="I6">
        <f>PRODUCT(I5:$R$5)</f>
        <v>1.1488747142641456</v>
      </c>
      <c r="J6">
        <f>PRODUCT(J5:$R$5)</f>
        <v>1.1135744056064214</v>
      </c>
      <c r="K6">
        <f>PRODUCT(K5:$R$5)</f>
        <v>1.1011316183194122</v>
      </c>
      <c r="L6">
        <f>PRODUCT(L5:$R$5)</f>
        <v>1.0922841169719393</v>
      </c>
      <c r="M6">
        <f>PRODUCT(M5:$R$5)</f>
        <v>1.0781602181146372</v>
      </c>
      <c r="N6">
        <f>PRODUCT(N5:$R$5)</f>
        <v>1.0572271211165303</v>
      </c>
      <c r="O6">
        <f>PRODUCT(O5:$R$5)</f>
        <v>1.0360908674211389</v>
      </c>
      <c r="P6">
        <f>PRODUCT(P5:$R$5)</f>
        <v>1.0215843693759998</v>
      </c>
      <c r="Q6">
        <f>PRODUCT(Q5:$R$5)</f>
        <v>1.0196470399999999</v>
      </c>
      <c r="R6">
        <f>PRODUCT(R5:$R$5)</f>
        <v>1.0167999999999999</v>
      </c>
    </row>
    <row r="7" spans="1:21" ht="39.6" x14ac:dyDescent="0.25">
      <c r="A7" t="s">
        <v>51</v>
      </c>
      <c r="B7">
        <f>B3*B6</f>
        <v>27.816972594886849</v>
      </c>
      <c r="C7">
        <f t="shared" ref="C7:R7" si="1">C3*C6</f>
        <v>26.622382366659686</v>
      </c>
      <c r="D7">
        <f t="shared" si="1"/>
        <v>25.597245115840128</v>
      </c>
      <c r="E7">
        <f t="shared" si="1"/>
        <v>25.589831308344312</v>
      </c>
      <c r="F7">
        <f t="shared" si="1"/>
        <v>27.285824440507565</v>
      </c>
      <c r="G7">
        <f t="shared" si="1"/>
        <v>26.57292663292548</v>
      </c>
      <c r="H7">
        <f t="shared" si="1"/>
        <v>29.436239912093139</v>
      </c>
      <c r="I7">
        <f t="shared" si="1"/>
        <v>45.70792812529821</v>
      </c>
      <c r="J7">
        <f t="shared" si="1"/>
        <v>44.802562006725026</v>
      </c>
      <c r="K7">
        <f t="shared" si="1"/>
        <v>42.930810553259185</v>
      </c>
      <c r="L7">
        <f t="shared" si="1"/>
        <v>40.730207254927159</v>
      </c>
      <c r="M7">
        <f t="shared" si="1"/>
        <v>49.074146984504587</v>
      </c>
      <c r="N7">
        <f t="shared" si="1"/>
        <v>50.492368164502622</v>
      </c>
      <c r="O7">
        <f t="shared" si="1"/>
        <v>48.107376031546316</v>
      </c>
      <c r="P7">
        <f t="shared" si="1"/>
        <v>48.597115592183179</v>
      </c>
      <c r="Q7">
        <f t="shared" si="1"/>
        <v>49.940478512008227</v>
      </c>
      <c r="R7">
        <f t="shared" si="1"/>
        <v>47.422670808198667</v>
      </c>
      <c r="S7">
        <f>AVERAGE(B7:R7)</f>
        <v>38.631005082612376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I4" sqref="I4"/>
    </sheetView>
  </sheetViews>
  <sheetFormatPr baseColWidth="10" defaultRowHeight="13.2" x14ac:dyDescent="0.25"/>
  <cols>
    <col min="5" max="5" width="13.21875" bestFit="1" customWidth="1"/>
    <col min="7" max="7" width="13.21875" bestFit="1" customWidth="1"/>
  </cols>
  <sheetData>
    <row r="1" spans="1:5" ht="39.6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>
        <v>2000</v>
      </c>
      <c r="B2" s="5">
        <v>149822.48000000001</v>
      </c>
      <c r="C2">
        <v>78777.75</v>
      </c>
      <c r="D2" s="5">
        <f>SUM(B2:C2)</f>
        <v>228600.23</v>
      </c>
      <c r="E2">
        <f>B2/D2</f>
        <v>0.65539076666720764</v>
      </c>
    </row>
    <row r="3" spans="1:5" x14ac:dyDescent="0.25">
      <c r="A3">
        <v>2001</v>
      </c>
      <c r="B3" s="5">
        <v>124376.12999999999</v>
      </c>
      <c r="C3">
        <v>40682.370000000003</v>
      </c>
      <c r="D3" s="5">
        <f t="shared" ref="D3:D18" si="0">SUM(B3:C3)</f>
        <v>165058.5</v>
      </c>
      <c r="E3">
        <f t="shared" ref="E3:E18" si="1">B3/D3</f>
        <v>0.75352756749879579</v>
      </c>
    </row>
    <row r="4" spans="1:5" x14ac:dyDescent="0.25">
      <c r="A4">
        <v>2002</v>
      </c>
      <c r="B4" s="5">
        <v>142058.35</v>
      </c>
      <c r="C4">
        <v>43095.82</v>
      </c>
      <c r="D4" s="5">
        <f t="shared" si="0"/>
        <v>185154.17</v>
      </c>
      <c r="E4">
        <f t="shared" si="1"/>
        <v>0.76724358949085514</v>
      </c>
    </row>
    <row r="5" spans="1:5" x14ac:dyDescent="0.25">
      <c r="A5">
        <v>2003</v>
      </c>
      <c r="B5" s="5">
        <v>107701.42000000001</v>
      </c>
      <c r="C5">
        <v>48444.719999999994</v>
      </c>
      <c r="D5" s="5">
        <f t="shared" si="0"/>
        <v>156146.14000000001</v>
      </c>
      <c r="E5">
        <f t="shared" si="1"/>
        <v>0.68974756596608799</v>
      </c>
    </row>
    <row r="6" spans="1:5" x14ac:dyDescent="0.25">
      <c r="A6">
        <v>2004</v>
      </c>
      <c r="B6" s="5">
        <v>112275.28</v>
      </c>
      <c r="C6">
        <v>56420.679999999993</v>
      </c>
      <c r="D6" s="5">
        <f t="shared" si="0"/>
        <v>168695.96</v>
      </c>
      <c r="E6">
        <f t="shared" si="1"/>
        <v>0.66554812575238909</v>
      </c>
    </row>
    <row r="7" spans="1:5" x14ac:dyDescent="0.25">
      <c r="A7">
        <v>2005</v>
      </c>
      <c r="B7" s="5">
        <v>94334.61</v>
      </c>
      <c r="C7">
        <v>49393.459999999992</v>
      </c>
      <c r="D7" s="5">
        <f t="shared" si="0"/>
        <v>143728.07</v>
      </c>
      <c r="E7">
        <f t="shared" si="1"/>
        <v>0.65634089430130105</v>
      </c>
    </row>
    <row r="8" spans="1:5" x14ac:dyDescent="0.25">
      <c r="A8">
        <v>2006</v>
      </c>
      <c r="B8" s="5">
        <v>110335.66</v>
      </c>
      <c r="C8">
        <v>77555.12000000001</v>
      </c>
      <c r="D8" s="5">
        <f t="shared" si="0"/>
        <v>187890.78000000003</v>
      </c>
      <c r="E8">
        <f t="shared" si="1"/>
        <v>0.58723296587517482</v>
      </c>
    </row>
    <row r="9" spans="1:5" x14ac:dyDescent="0.25">
      <c r="A9">
        <v>2007</v>
      </c>
      <c r="B9" s="5">
        <v>88568.06</v>
      </c>
      <c r="C9">
        <v>96859.650000000009</v>
      </c>
      <c r="D9" s="5">
        <f t="shared" si="0"/>
        <v>185427.71000000002</v>
      </c>
      <c r="E9">
        <f t="shared" si="1"/>
        <v>0.47764198781293254</v>
      </c>
    </row>
    <row r="10" spans="1:5" x14ac:dyDescent="0.25">
      <c r="A10">
        <v>2008</v>
      </c>
      <c r="B10" s="5">
        <v>86676.02</v>
      </c>
      <c r="C10">
        <v>90205.22</v>
      </c>
      <c r="D10" s="5">
        <f t="shared" si="0"/>
        <v>176881.24</v>
      </c>
      <c r="E10">
        <f t="shared" si="1"/>
        <v>0.4900238148488783</v>
      </c>
    </row>
    <row r="11" spans="1:5" x14ac:dyDescent="0.25">
      <c r="A11">
        <v>2009</v>
      </c>
      <c r="B11" s="5">
        <v>136551.17000000001</v>
      </c>
      <c r="C11">
        <v>71531.889999999985</v>
      </c>
      <c r="D11" s="5">
        <f t="shared" si="0"/>
        <v>208083.06</v>
      </c>
      <c r="E11">
        <f t="shared" si="1"/>
        <v>0.65623395772822646</v>
      </c>
    </row>
    <row r="12" spans="1:5" x14ac:dyDescent="0.25">
      <c r="A12">
        <v>2010</v>
      </c>
      <c r="B12" s="5">
        <v>144168.32999999999</v>
      </c>
      <c r="C12">
        <v>73354.959999999992</v>
      </c>
      <c r="D12" s="5">
        <f t="shared" si="0"/>
        <v>217523.28999999998</v>
      </c>
      <c r="E12">
        <f t="shared" si="1"/>
        <v>0.66277192662909801</v>
      </c>
    </row>
    <row r="13" spans="1:5" x14ac:dyDescent="0.25">
      <c r="A13">
        <v>2011</v>
      </c>
      <c r="B13" s="5">
        <v>123657.45</v>
      </c>
      <c r="C13">
        <v>106851.95</v>
      </c>
      <c r="D13" s="5">
        <f t="shared" si="0"/>
        <v>230509.4</v>
      </c>
      <c r="E13">
        <f t="shared" si="1"/>
        <v>0.53645296026973299</v>
      </c>
    </row>
    <row r="14" spans="1:5" x14ac:dyDescent="0.25">
      <c r="A14">
        <v>2012</v>
      </c>
      <c r="B14" s="5">
        <v>117653.29000000001</v>
      </c>
      <c r="C14">
        <v>92883.520000000004</v>
      </c>
      <c r="D14" s="5">
        <f t="shared" si="0"/>
        <v>210536.81</v>
      </c>
      <c r="E14">
        <f t="shared" si="1"/>
        <v>0.55882527145728111</v>
      </c>
    </row>
    <row r="15" spans="1:5" x14ac:dyDescent="0.25">
      <c r="A15">
        <v>2013</v>
      </c>
      <c r="B15" s="5">
        <v>125529.71999999999</v>
      </c>
      <c r="C15">
        <v>74776.890000000014</v>
      </c>
      <c r="D15" s="5">
        <f t="shared" si="0"/>
        <v>200306.61</v>
      </c>
      <c r="E15">
        <f t="shared" si="1"/>
        <v>0.62668785618208001</v>
      </c>
    </row>
    <row r="16" spans="1:5" x14ac:dyDescent="0.25">
      <c r="A16">
        <v>2014</v>
      </c>
      <c r="B16" s="5">
        <v>120665.25</v>
      </c>
      <c r="C16">
        <v>82801.959999999992</v>
      </c>
      <c r="D16" s="5">
        <f t="shared" si="0"/>
        <v>203467.21</v>
      </c>
      <c r="E16">
        <f t="shared" si="1"/>
        <v>0.59304518895206748</v>
      </c>
    </row>
    <row r="17" spans="1:21" x14ac:dyDescent="0.25">
      <c r="A17">
        <v>2015</v>
      </c>
      <c r="B17" s="5">
        <v>113214.52</v>
      </c>
      <c r="C17">
        <v>80734.349999999991</v>
      </c>
      <c r="D17" s="5">
        <f t="shared" si="0"/>
        <v>193948.87</v>
      </c>
      <c r="E17">
        <f t="shared" si="1"/>
        <v>0.58373384696698671</v>
      </c>
    </row>
    <row r="18" spans="1:21" x14ac:dyDescent="0.25">
      <c r="A18">
        <v>2016</v>
      </c>
      <c r="B18" s="5">
        <v>115217.16</v>
      </c>
      <c r="C18">
        <v>94281.4</v>
      </c>
      <c r="D18" s="5">
        <f t="shared" si="0"/>
        <v>209498.56</v>
      </c>
      <c r="E18">
        <f t="shared" si="1"/>
        <v>0.54996635776398661</v>
      </c>
    </row>
    <row r="25" spans="1:21" x14ac:dyDescent="0.25">
      <c r="C25" t="s">
        <v>28</v>
      </c>
      <c r="D25" t="s">
        <v>37</v>
      </c>
      <c r="E25">
        <v>14.14</v>
      </c>
      <c r="F25">
        <v>67.86</v>
      </c>
      <c r="G25">
        <v>169.43</v>
      </c>
      <c r="H25">
        <v>200.86</v>
      </c>
      <c r="I25">
        <v>23.67</v>
      </c>
      <c r="J25">
        <v>227.79</v>
      </c>
      <c r="K25">
        <v>467.79</v>
      </c>
      <c r="L25">
        <v>399.26</v>
      </c>
      <c r="M25">
        <v>158.47999999999999</v>
      </c>
      <c r="N25">
        <v>721.58</v>
      </c>
      <c r="O25">
        <v>655.63</v>
      </c>
      <c r="P25">
        <v>740.32</v>
      </c>
      <c r="Q25">
        <v>1475.33</v>
      </c>
      <c r="R25">
        <v>393.37</v>
      </c>
      <c r="S25">
        <v>470.51</v>
      </c>
      <c r="T25">
        <v>1296.8900000000001</v>
      </c>
      <c r="U25">
        <v>268.14</v>
      </c>
    </row>
    <row r="26" spans="1:21" x14ac:dyDescent="0.25">
      <c r="D26" t="s">
        <v>38</v>
      </c>
      <c r="E26">
        <v>0</v>
      </c>
      <c r="F26">
        <v>0</v>
      </c>
      <c r="G26">
        <v>0</v>
      </c>
      <c r="H26">
        <v>1.06</v>
      </c>
      <c r="I26">
        <v>0</v>
      </c>
      <c r="J26">
        <v>0</v>
      </c>
      <c r="K26">
        <v>0</v>
      </c>
      <c r="L26">
        <v>0</v>
      </c>
      <c r="M26">
        <v>47.64</v>
      </c>
      <c r="N26">
        <v>0</v>
      </c>
      <c r="O26">
        <v>0</v>
      </c>
      <c r="P26">
        <v>0</v>
      </c>
      <c r="Q26">
        <v>0.2</v>
      </c>
      <c r="R26">
        <v>0</v>
      </c>
      <c r="S26">
        <v>0</v>
      </c>
      <c r="T26">
        <v>0.12</v>
      </c>
      <c r="U26">
        <v>1</v>
      </c>
    </row>
    <row r="27" spans="1:21" x14ac:dyDescent="0.25">
      <c r="D27" t="s">
        <v>39</v>
      </c>
      <c r="E27">
        <v>0</v>
      </c>
      <c r="F27">
        <v>0</v>
      </c>
      <c r="G27">
        <v>0</v>
      </c>
      <c r="H27">
        <v>3.61</v>
      </c>
      <c r="I27">
        <v>0</v>
      </c>
      <c r="J27">
        <v>0</v>
      </c>
      <c r="K27">
        <v>0</v>
      </c>
      <c r="L27">
        <v>0</v>
      </c>
      <c r="M27">
        <v>96.08</v>
      </c>
      <c r="N27">
        <v>0</v>
      </c>
      <c r="O27">
        <v>0</v>
      </c>
      <c r="P27">
        <v>5</v>
      </c>
      <c r="Q27">
        <v>0.13</v>
      </c>
      <c r="R27">
        <v>0</v>
      </c>
      <c r="S27">
        <v>0</v>
      </c>
      <c r="T27">
        <v>0</v>
      </c>
      <c r="U27">
        <v>1.84</v>
      </c>
    </row>
    <row r="28" spans="1:21" x14ac:dyDescent="0.25">
      <c r="D28" t="s">
        <v>40</v>
      </c>
      <c r="E28">
        <v>231.66</v>
      </c>
      <c r="F28">
        <v>1226.1300000000001</v>
      </c>
      <c r="G28">
        <v>479.59</v>
      </c>
      <c r="H28">
        <v>1053.93</v>
      </c>
      <c r="I28">
        <v>1112.95</v>
      </c>
      <c r="J28">
        <v>1744.67</v>
      </c>
      <c r="K28">
        <v>3447.31</v>
      </c>
      <c r="L28">
        <v>2812.29</v>
      </c>
      <c r="M28">
        <v>3468.51</v>
      </c>
      <c r="N28">
        <v>4185.08</v>
      </c>
      <c r="O28">
        <v>4821.9399999999996</v>
      </c>
      <c r="P28">
        <v>5119.6899999999996</v>
      </c>
      <c r="Q28">
        <v>4791.16</v>
      </c>
      <c r="R28">
        <v>4675.42</v>
      </c>
      <c r="S28">
        <v>2578.75</v>
      </c>
      <c r="T28">
        <v>2980.21</v>
      </c>
      <c r="U28">
        <v>3995.92</v>
      </c>
    </row>
    <row r="29" spans="1:21" x14ac:dyDescent="0.25">
      <c r="D29" t="s">
        <v>41</v>
      </c>
      <c r="E29">
        <v>1003.27</v>
      </c>
      <c r="F29">
        <v>1845.66</v>
      </c>
      <c r="G29">
        <v>1884.89</v>
      </c>
      <c r="H29">
        <v>2386.77</v>
      </c>
      <c r="I29">
        <v>1810.33</v>
      </c>
      <c r="J29">
        <v>1538.83</v>
      </c>
      <c r="K29">
        <v>3410.61</v>
      </c>
      <c r="L29">
        <v>4274.8599999999997</v>
      </c>
      <c r="M29">
        <v>3071.48</v>
      </c>
      <c r="N29">
        <v>2898.27</v>
      </c>
      <c r="O29">
        <v>3902.63</v>
      </c>
      <c r="P29">
        <v>4420.4399999999996</v>
      </c>
      <c r="Q29">
        <v>3515.21</v>
      </c>
      <c r="R29">
        <v>2964.26</v>
      </c>
      <c r="S29">
        <v>2256.9299999999998</v>
      </c>
      <c r="T29">
        <v>2554.17</v>
      </c>
      <c r="U29">
        <v>3286.65</v>
      </c>
    </row>
    <row r="30" spans="1:21" x14ac:dyDescent="0.25">
      <c r="D30" t="s">
        <v>42</v>
      </c>
      <c r="E30">
        <v>5824.71</v>
      </c>
      <c r="F30">
        <v>4838.2700000000004</v>
      </c>
      <c r="G30">
        <v>6376.94</v>
      </c>
      <c r="H30">
        <v>7462.8</v>
      </c>
      <c r="I30">
        <v>7487.6</v>
      </c>
      <c r="J30">
        <v>4222.21</v>
      </c>
      <c r="K30">
        <v>5874.11</v>
      </c>
      <c r="L30">
        <v>5840.95</v>
      </c>
      <c r="M30">
        <v>6622.45</v>
      </c>
      <c r="N30">
        <v>4859.59</v>
      </c>
      <c r="O30">
        <v>5158.99</v>
      </c>
      <c r="P30">
        <v>6559.87</v>
      </c>
      <c r="Q30">
        <v>5515.91</v>
      </c>
      <c r="R30">
        <v>3970.12</v>
      </c>
      <c r="S30">
        <v>5038.59</v>
      </c>
      <c r="T30">
        <v>5428.63</v>
      </c>
      <c r="U30">
        <v>8761.43</v>
      </c>
    </row>
    <row r="31" spans="1:21" x14ac:dyDescent="0.25">
      <c r="D31" t="s">
        <v>43</v>
      </c>
      <c r="E31">
        <v>10429.39</v>
      </c>
      <c r="F31">
        <v>6677.64</v>
      </c>
      <c r="G31">
        <v>7911.81</v>
      </c>
      <c r="H31">
        <v>10260.959999999999</v>
      </c>
      <c r="I31">
        <v>11031.39</v>
      </c>
      <c r="J31">
        <v>8126.7</v>
      </c>
      <c r="K31">
        <v>12232.85</v>
      </c>
      <c r="L31">
        <v>13559.48</v>
      </c>
      <c r="M31">
        <v>13401.81</v>
      </c>
      <c r="N31">
        <v>8688.0400000000009</v>
      </c>
      <c r="O31">
        <v>8585.59</v>
      </c>
      <c r="P31">
        <v>11917.82</v>
      </c>
      <c r="Q31">
        <v>10433.58</v>
      </c>
      <c r="R31">
        <v>8570.1200000000008</v>
      </c>
      <c r="S31">
        <v>11554.6</v>
      </c>
      <c r="T31">
        <v>11309.95</v>
      </c>
      <c r="U31">
        <v>14670.41</v>
      </c>
    </row>
    <row r="32" spans="1:21" x14ac:dyDescent="0.25">
      <c r="D32" t="s">
        <v>44</v>
      </c>
      <c r="E32">
        <v>39022.379999999997</v>
      </c>
      <c r="F32">
        <v>16215.42</v>
      </c>
      <c r="G32">
        <v>16277.09</v>
      </c>
      <c r="H32">
        <v>16852.18</v>
      </c>
      <c r="I32">
        <v>21048.82</v>
      </c>
      <c r="J32">
        <v>19606.14</v>
      </c>
      <c r="K32">
        <v>31257.94</v>
      </c>
      <c r="L32">
        <v>41726.07</v>
      </c>
      <c r="M32">
        <v>37563.839999999997</v>
      </c>
      <c r="N32">
        <v>28960.639999999999</v>
      </c>
      <c r="O32">
        <v>28896.6</v>
      </c>
      <c r="P32">
        <v>46028.1</v>
      </c>
      <c r="Q32">
        <v>38596.720000000001</v>
      </c>
      <c r="R32">
        <v>31926.07</v>
      </c>
      <c r="S32">
        <v>36743.1</v>
      </c>
      <c r="T32">
        <v>34525.25</v>
      </c>
      <c r="U32">
        <v>38084.57</v>
      </c>
    </row>
    <row r="33" spans="4:21" x14ac:dyDescent="0.25">
      <c r="D33" t="s">
        <v>45</v>
      </c>
      <c r="E33">
        <v>16777.52</v>
      </c>
      <c r="F33">
        <v>7339.61</v>
      </c>
      <c r="G33">
        <v>7312.9</v>
      </c>
      <c r="H33">
        <v>7564.78</v>
      </c>
      <c r="I33">
        <v>10201.959999999999</v>
      </c>
      <c r="J33">
        <v>10319.780000000001</v>
      </c>
      <c r="K33">
        <v>15731.13</v>
      </c>
      <c r="L33">
        <v>21455.58</v>
      </c>
      <c r="M33">
        <v>19584.189999999999</v>
      </c>
      <c r="N33">
        <v>16038.29</v>
      </c>
      <c r="O33">
        <v>16250.52</v>
      </c>
      <c r="P33">
        <v>23939.11</v>
      </c>
      <c r="Q33">
        <v>21090.23</v>
      </c>
      <c r="R33">
        <v>16902.21</v>
      </c>
      <c r="S33">
        <v>17925.32</v>
      </c>
      <c r="T33">
        <v>17127.59</v>
      </c>
      <c r="U33">
        <v>18780.259999999998</v>
      </c>
    </row>
    <row r="34" spans="4:21" x14ac:dyDescent="0.25">
      <c r="D34" t="s">
        <v>46</v>
      </c>
      <c r="E34">
        <v>5474.68</v>
      </c>
      <c r="F34">
        <v>2471.7800000000002</v>
      </c>
      <c r="G34">
        <v>2683.17</v>
      </c>
      <c r="H34">
        <v>2657.77</v>
      </c>
      <c r="I34">
        <v>3703.96</v>
      </c>
      <c r="J34">
        <v>3607.34</v>
      </c>
      <c r="K34">
        <v>5133.38</v>
      </c>
      <c r="L34">
        <v>6791.16</v>
      </c>
      <c r="M34">
        <v>6190.74</v>
      </c>
      <c r="N34">
        <v>5180.3999999999996</v>
      </c>
      <c r="O34">
        <v>5083.0600000000004</v>
      </c>
      <c r="P34">
        <v>8121.6</v>
      </c>
      <c r="Q34">
        <v>7465.05</v>
      </c>
      <c r="R34">
        <v>5375.32</v>
      </c>
      <c r="S34">
        <v>6234.16</v>
      </c>
      <c r="T34">
        <v>5511.54</v>
      </c>
      <c r="U34">
        <v>6431.18</v>
      </c>
    </row>
    <row r="35" spans="4:21" x14ac:dyDescent="0.25">
      <c r="D35" t="s">
        <v>47</v>
      </c>
      <c r="E35">
        <v>78777.75</v>
      </c>
      <c r="F35">
        <v>40682.370000000003</v>
      </c>
      <c r="G35">
        <v>43095.82</v>
      </c>
      <c r="H35">
        <v>48444.719999999994</v>
      </c>
      <c r="I35">
        <v>56420.679999999993</v>
      </c>
      <c r="J35">
        <v>49393.459999999992</v>
      </c>
      <c r="K35">
        <v>77555.12000000001</v>
      </c>
      <c r="L35">
        <v>96859.650000000009</v>
      </c>
      <c r="M35">
        <v>90205.22</v>
      </c>
      <c r="N35">
        <v>71531.889999999985</v>
      </c>
      <c r="O35">
        <v>73354.959999999992</v>
      </c>
      <c r="P35">
        <v>106851.95</v>
      </c>
      <c r="Q35">
        <v>92883.520000000004</v>
      </c>
      <c r="R35">
        <v>74776.890000000014</v>
      </c>
      <c r="S35">
        <v>82801.959999999992</v>
      </c>
      <c r="T35">
        <v>80734.349999999991</v>
      </c>
      <c r="U35">
        <v>94281.4</v>
      </c>
    </row>
    <row r="38" spans="4:21" x14ac:dyDescent="0.25">
      <c r="E38">
        <v>78777.75</v>
      </c>
    </row>
    <row r="39" spans="4:21" x14ac:dyDescent="0.25">
      <c r="E39">
        <v>40682.370000000003</v>
      </c>
    </row>
    <row r="40" spans="4:21" x14ac:dyDescent="0.25">
      <c r="E40">
        <v>43095.82</v>
      </c>
    </row>
    <row r="41" spans="4:21" x14ac:dyDescent="0.25">
      <c r="E41">
        <v>48444.719999999994</v>
      </c>
    </row>
    <row r="42" spans="4:21" x14ac:dyDescent="0.25">
      <c r="E42">
        <v>56420.679999999993</v>
      </c>
    </row>
    <row r="43" spans="4:21" x14ac:dyDescent="0.25">
      <c r="E43">
        <v>49393.459999999992</v>
      </c>
    </row>
    <row r="44" spans="4:21" x14ac:dyDescent="0.25">
      <c r="E44">
        <v>77555.12000000001</v>
      </c>
    </row>
    <row r="45" spans="4:21" x14ac:dyDescent="0.25">
      <c r="E45">
        <v>96859.650000000009</v>
      </c>
    </row>
    <row r="46" spans="4:21" x14ac:dyDescent="0.25">
      <c r="E46">
        <v>90205.22</v>
      </c>
    </row>
    <row r="47" spans="4:21" x14ac:dyDescent="0.25">
      <c r="E47">
        <v>71531.889999999985</v>
      </c>
    </row>
    <row r="48" spans="4:21" x14ac:dyDescent="0.25">
      <c r="E48">
        <v>73354.959999999992</v>
      </c>
    </row>
    <row r="49" spans="5:5" x14ac:dyDescent="0.25">
      <c r="E49">
        <v>106851.95</v>
      </c>
    </row>
    <row r="50" spans="5:5" x14ac:dyDescent="0.25">
      <c r="E50">
        <v>92883.520000000004</v>
      </c>
    </row>
    <row r="51" spans="5:5" x14ac:dyDescent="0.25">
      <c r="E51">
        <v>74776.890000000014</v>
      </c>
    </row>
    <row r="52" spans="5:5" x14ac:dyDescent="0.25">
      <c r="E52">
        <v>82801.959999999992</v>
      </c>
    </row>
    <row r="53" spans="5:5" x14ac:dyDescent="0.25">
      <c r="E53">
        <v>80734.349999999991</v>
      </c>
    </row>
    <row r="54" spans="5:5" x14ac:dyDescent="0.25">
      <c r="E54">
        <v>94281.4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2017_08_08_Industrieholz_1</vt:lpstr>
      <vt:lpstr>Prices</vt:lpstr>
      <vt:lpstr>Prices_inflation_corr</vt:lpstr>
      <vt:lpstr>Industrie_Stammholz_Vergleich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Gehrke, Andreas (FORST)</dc:creator>
  <cp:lastModifiedBy>Naomi Radke</cp:lastModifiedBy>
  <dcterms:created xsi:type="dcterms:W3CDTF">2017-08-08T07:28:53Z</dcterms:created>
  <dcterms:modified xsi:type="dcterms:W3CDTF">2017-09-01T11:35:21Z</dcterms:modified>
</cp:coreProperties>
</file>