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adke\Documents\Step2_MORDM\Case_study\timber_price_scenarios\Data\"/>
    </mc:Choice>
  </mc:AlternateContent>
  <bookViews>
    <workbookView xWindow="0" yWindow="0" windowWidth="1704" windowHeight="0" firstSheet="7" activeTab="8"/>
  </bookViews>
  <sheets>
    <sheet name="%EfM_Sortimente" sheetId="1" r:id="rId1"/>
    <sheet name="Tabelle2" sheetId="2" r:id="rId2"/>
    <sheet name="Schaftfunktion_Buche" sheetId="3" r:id="rId3"/>
    <sheet name="Sortierung_1969" sheetId="4" r:id="rId4"/>
    <sheet name="Sortierung_2014" sheetId="5" r:id="rId5"/>
    <sheet name="Sortierung_1984" sheetId="6" r:id="rId6"/>
    <sheet name="Sortierung_1999" sheetId="7" r:id="rId7"/>
    <sheet name="Sortierung_2019" sheetId="8" r:id="rId8"/>
    <sheet name="Sortierung_gesamt" sheetId="10" r:id="rId9"/>
    <sheet name="wood price development" sheetId="11" r:id="rId10"/>
    <sheet name="C-price development" sheetId="12" r:id="rId11"/>
    <sheet name="discount rate development" sheetId="14" r:id="rId12"/>
    <sheet name="discount rate" sheetId="15" r:id="rId13"/>
    <sheet name="average product lifetimes" sheetId="16" r:id="rId14"/>
  </sheets>
  <definedNames>
    <definedName name="_xlnm._FilterDatabase" localSheetId="3" hidden="1">Sortierung_1969!$A$1:$B$375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9" i="10" l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2" i="10"/>
  <c r="U27" i="10" l="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2" i="10"/>
  <c r="AD3" i="10"/>
  <c r="AD4" i="10"/>
  <c r="AD5" i="10"/>
  <c r="AD6" i="10"/>
  <c r="AD7" i="10"/>
  <c r="AD8" i="10"/>
  <c r="AD9" i="10"/>
  <c r="AD2" i="10"/>
  <c r="AC3" i="10"/>
  <c r="AC4" i="10"/>
  <c r="AC5" i="10"/>
  <c r="AC6" i="10"/>
  <c r="AC7" i="10"/>
  <c r="AC8" i="10"/>
  <c r="AC9" i="10"/>
  <c r="X11" i="10"/>
  <c r="W11" i="10"/>
  <c r="X3" i="10"/>
  <c r="X4" i="10"/>
  <c r="X5" i="10"/>
  <c r="X6" i="10"/>
  <c r="X7" i="10"/>
  <c r="X8" i="10"/>
  <c r="X9" i="10"/>
  <c r="X2" i="10"/>
  <c r="W3" i="10"/>
  <c r="W4" i="10"/>
  <c r="W5" i="10"/>
  <c r="W6" i="10"/>
  <c r="W7" i="10"/>
  <c r="W8" i="10"/>
  <c r="W9" i="10"/>
  <c r="W2" i="10"/>
  <c r="N28" i="16" l="1"/>
  <c r="E175" i="16"/>
  <c r="F175" i="16" s="1"/>
  <c r="E176" i="16"/>
  <c r="F176" i="16" s="1"/>
  <c r="E177" i="16"/>
  <c r="F177" i="16" s="1"/>
  <c r="E178" i="16"/>
  <c r="F178" i="16" s="1"/>
  <c r="E179" i="16"/>
  <c r="F179" i="16" s="1"/>
  <c r="E180" i="16"/>
  <c r="F180" i="16" s="1"/>
  <c r="E181" i="16"/>
  <c r="F181" i="16" s="1"/>
  <c r="E182" i="16"/>
  <c r="F182" i="16" s="1"/>
  <c r="E183" i="16"/>
  <c r="F183" i="16" s="1"/>
  <c r="E184" i="16"/>
  <c r="F184" i="16" s="1"/>
  <c r="E185" i="16"/>
  <c r="F185" i="16" s="1"/>
  <c r="E186" i="16"/>
  <c r="F186" i="16" s="1"/>
  <c r="E187" i="16"/>
  <c r="F187" i="16" s="1"/>
  <c r="E188" i="16"/>
  <c r="F188" i="16" s="1"/>
  <c r="E189" i="16"/>
  <c r="F189" i="16" s="1"/>
  <c r="E190" i="16"/>
  <c r="F190" i="16" s="1"/>
  <c r="E191" i="16"/>
  <c r="F191" i="16" s="1"/>
  <c r="E192" i="16"/>
  <c r="F192" i="16" s="1"/>
  <c r="E193" i="16"/>
  <c r="F193" i="16" s="1"/>
  <c r="E194" i="16"/>
  <c r="F194" i="16" s="1"/>
  <c r="E195" i="16"/>
  <c r="F195" i="16" s="1"/>
  <c r="E196" i="16"/>
  <c r="F196" i="16" s="1"/>
  <c r="E197" i="16"/>
  <c r="F197" i="16" s="1"/>
  <c r="E198" i="16"/>
  <c r="F198" i="16" s="1"/>
  <c r="E199" i="16"/>
  <c r="F199" i="16" s="1"/>
  <c r="E200" i="16"/>
  <c r="F200" i="16" s="1"/>
  <c r="E201" i="16"/>
  <c r="F201" i="16" s="1"/>
  <c r="E202" i="16"/>
  <c r="F202" i="16" s="1"/>
  <c r="E203" i="16"/>
  <c r="F203" i="16" s="1"/>
  <c r="E204" i="16"/>
  <c r="F204" i="16" s="1"/>
  <c r="E205" i="16"/>
  <c r="F205" i="16" s="1"/>
  <c r="E206" i="16"/>
  <c r="F206" i="16" s="1"/>
  <c r="E383" i="16"/>
  <c r="F383" i="16" s="1"/>
  <c r="E384" i="16"/>
  <c r="F384" i="16" s="1"/>
  <c r="E385" i="16"/>
  <c r="F385" i="16" s="1"/>
  <c r="E386" i="16"/>
  <c r="F386" i="16" s="1"/>
  <c r="E387" i="16"/>
  <c r="F387" i="16" s="1"/>
  <c r="E388" i="16"/>
  <c r="F388" i="16" s="1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G39" i="16" s="1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G53" i="16" s="1"/>
  <c r="E54" i="16"/>
  <c r="E55" i="16"/>
  <c r="E56" i="16"/>
  <c r="E57" i="16"/>
  <c r="E58" i="16"/>
  <c r="E59" i="16"/>
  <c r="E60" i="16"/>
  <c r="E61" i="16"/>
  <c r="G61" i="16" s="1"/>
  <c r="E62" i="16"/>
  <c r="E63" i="16"/>
  <c r="E64" i="16"/>
  <c r="E65" i="16"/>
  <c r="E66" i="16"/>
  <c r="E67" i="16"/>
  <c r="E68" i="16"/>
  <c r="E69" i="16"/>
  <c r="G69" i="16" s="1"/>
  <c r="E70" i="16"/>
  <c r="E71" i="16"/>
  <c r="E72" i="16"/>
  <c r="E73" i="16"/>
  <c r="E74" i="16"/>
  <c r="E75" i="16"/>
  <c r="E76" i="16"/>
  <c r="E77" i="16"/>
  <c r="G77" i="16" s="1"/>
  <c r="E78" i="16"/>
  <c r="E79" i="16"/>
  <c r="E80" i="16"/>
  <c r="E81" i="16"/>
  <c r="E82" i="16"/>
  <c r="E83" i="16"/>
  <c r="E84" i="16"/>
  <c r="E85" i="16"/>
  <c r="G85" i="16" s="1"/>
  <c r="E86" i="16"/>
  <c r="E87" i="16"/>
  <c r="E88" i="16"/>
  <c r="E89" i="16"/>
  <c r="E90" i="16"/>
  <c r="E91" i="16"/>
  <c r="E92" i="16"/>
  <c r="E93" i="16"/>
  <c r="G93" i="16" s="1"/>
  <c r="E94" i="16"/>
  <c r="E95" i="16"/>
  <c r="E96" i="16"/>
  <c r="E97" i="16"/>
  <c r="E98" i="16"/>
  <c r="E99" i="16"/>
  <c r="E100" i="16"/>
  <c r="E101" i="16"/>
  <c r="G101" i="16" s="1"/>
  <c r="E102" i="16"/>
  <c r="E103" i="16"/>
  <c r="E104" i="16"/>
  <c r="E105" i="16"/>
  <c r="E106" i="16"/>
  <c r="E107" i="16"/>
  <c r="E108" i="16"/>
  <c r="E109" i="16"/>
  <c r="G109" i="16" s="1"/>
  <c r="E110" i="16"/>
  <c r="E111" i="16"/>
  <c r="E112" i="16"/>
  <c r="E113" i="16"/>
  <c r="E114" i="16"/>
  <c r="E115" i="16"/>
  <c r="E116" i="16"/>
  <c r="E117" i="16"/>
  <c r="G117" i="16" s="1"/>
  <c r="E118" i="16"/>
  <c r="E119" i="16"/>
  <c r="E120" i="16"/>
  <c r="E121" i="16"/>
  <c r="E122" i="16"/>
  <c r="E123" i="16"/>
  <c r="E124" i="16"/>
  <c r="E125" i="16"/>
  <c r="G125" i="16" s="1"/>
  <c r="E126" i="16"/>
  <c r="E127" i="16"/>
  <c r="E128" i="16"/>
  <c r="E129" i="16"/>
  <c r="E130" i="16"/>
  <c r="E131" i="16"/>
  <c r="E132" i="16"/>
  <c r="E133" i="16"/>
  <c r="G133" i="16" s="1"/>
  <c r="E134" i="16"/>
  <c r="E135" i="16"/>
  <c r="E136" i="16"/>
  <c r="E137" i="16"/>
  <c r="E138" i="16"/>
  <c r="E139" i="16"/>
  <c r="E140" i="16"/>
  <c r="E141" i="16"/>
  <c r="G141" i="16" s="1"/>
  <c r="E142" i="16"/>
  <c r="E143" i="16"/>
  <c r="E144" i="16"/>
  <c r="E145" i="16"/>
  <c r="E146" i="16"/>
  <c r="E147" i="16"/>
  <c r="E148" i="16"/>
  <c r="E149" i="16"/>
  <c r="G149" i="16" s="1"/>
  <c r="E150" i="16"/>
  <c r="E151" i="16"/>
  <c r="E152" i="16"/>
  <c r="E153" i="16"/>
  <c r="E154" i="16"/>
  <c r="E155" i="16"/>
  <c r="E156" i="16"/>
  <c r="E157" i="16"/>
  <c r="G157" i="16" s="1"/>
  <c r="E158" i="16"/>
  <c r="E159" i="16"/>
  <c r="E160" i="16"/>
  <c r="E161" i="16"/>
  <c r="E162" i="16"/>
  <c r="E163" i="16"/>
  <c r="E164" i="16"/>
  <c r="E165" i="16"/>
  <c r="G165" i="16" s="1"/>
  <c r="E166" i="16"/>
  <c r="E167" i="16"/>
  <c r="E168" i="16"/>
  <c r="E169" i="16"/>
  <c r="E170" i="16"/>
  <c r="E171" i="16"/>
  <c r="E172" i="16"/>
  <c r="E173" i="16"/>
  <c r="G173" i="16" s="1"/>
  <c r="E174" i="16"/>
  <c r="E207" i="16"/>
  <c r="E208" i="16"/>
  <c r="E209" i="16"/>
  <c r="G209" i="16" s="1"/>
  <c r="E210" i="16"/>
  <c r="E211" i="16"/>
  <c r="F211" i="16" s="1"/>
  <c r="E212" i="16"/>
  <c r="E213" i="16"/>
  <c r="E214" i="16"/>
  <c r="F214" i="16" s="1"/>
  <c r="E215" i="16"/>
  <c r="E216" i="16"/>
  <c r="F216" i="16" s="1"/>
  <c r="E217" i="16"/>
  <c r="E218" i="16"/>
  <c r="F218" i="16" s="1"/>
  <c r="E219" i="16"/>
  <c r="E220" i="16"/>
  <c r="F220" i="16" s="1"/>
  <c r="E221" i="16"/>
  <c r="E222" i="16"/>
  <c r="F222" i="16" s="1"/>
  <c r="E223" i="16"/>
  <c r="E224" i="16"/>
  <c r="F224" i="16" s="1"/>
  <c r="E225" i="16"/>
  <c r="E226" i="16"/>
  <c r="F226" i="16" s="1"/>
  <c r="E227" i="16"/>
  <c r="E228" i="16"/>
  <c r="F228" i="16" s="1"/>
  <c r="E229" i="16"/>
  <c r="E230" i="16"/>
  <c r="F230" i="16" s="1"/>
  <c r="E231" i="16"/>
  <c r="E232" i="16"/>
  <c r="F232" i="16" s="1"/>
  <c r="E233" i="16"/>
  <c r="E234" i="16"/>
  <c r="F234" i="16" s="1"/>
  <c r="E235" i="16"/>
  <c r="E236" i="16"/>
  <c r="F236" i="16" s="1"/>
  <c r="E237" i="16"/>
  <c r="E238" i="16"/>
  <c r="F238" i="16" s="1"/>
  <c r="E239" i="16"/>
  <c r="E240" i="16"/>
  <c r="F240" i="16" s="1"/>
  <c r="E241" i="16"/>
  <c r="E242" i="16"/>
  <c r="F242" i="16" s="1"/>
  <c r="E243" i="16"/>
  <c r="E244" i="16"/>
  <c r="F244" i="16" s="1"/>
  <c r="E245" i="16"/>
  <c r="E246" i="16"/>
  <c r="F246" i="16" s="1"/>
  <c r="E247" i="16"/>
  <c r="E248" i="16"/>
  <c r="F248" i="16" s="1"/>
  <c r="E249" i="16"/>
  <c r="E250" i="16"/>
  <c r="F250" i="16" s="1"/>
  <c r="E251" i="16"/>
  <c r="E252" i="16"/>
  <c r="F252" i="16" s="1"/>
  <c r="E253" i="16"/>
  <c r="E254" i="16"/>
  <c r="F254" i="16" s="1"/>
  <c r="E255" i="16"/>
  <c r="E256" i="16"/>
  <c r="F256" i="16" s="1"/>
  <c r="E257" i="16"/>
  <c r="E258" i="16"/>
  <c r="F258" i="16" s="1"/>
  <c r="E259" i="16"/>
  <c r="E260" i="16"/>
  <c r="F260" i="16" s="1"/>
  <c r="E261" i="16"/>
  <c r="E262" i="16"/>
  <c r="F262" i="16" s="1"/>
  <c r="E263" i="16"/>
  <c r="E264" i="16"/>
  <c r="F264" i="16" s="1"/>
  <c r="E265" i="16"/>
  <c r="E266" i="16"/>
  <c r="F266" i="16" s="1"/>
  <c r="E267" i="16"/>
  <c r="E268" i="16"/>
  <c r="F268" i="16" s="1"/>
  <c r="E269" i="16"/>
  <c r="E270" i="16"/>
  <c r="F270" i="16" s="1"/>
  <c r="E271" i="16"/>
  <c r="E272" i="16"/>
  <c r="F272" i="16" s="1"/>
  <c r="E273" i="16"/>
  <c r="E274" i="16"/>
  <c r="F274" i="16" s="1"/>
  <c r="E275" i="16"/>
  <c r="E276" i="16"/>
  <c r="F276" i="16" s="1"/>
  <c r="E277" i="16"/>
  <c r="E278" i="16"/>
  <c r="F278" i="16" s="1"/>
  <c r="E279" i="16"/>
  <c r="E280" i="16"/>
  <c r="F280" i="16" s="1"/>
  <c r="E281" i="16"/>
  <c r="E282" i="16"/>
  <c r="F282" i="16" s="1"/>
  <c r="E283" i="16"/>
  <c r="E284" i="16"/>
  <c r="F284" i="16" s="1"/>
  <c r="E285" i="16"/>
  <c r="E286" i="16"/>
  <c r="F286" i="16" s="1"/>
  <c r="E287" i="16"/>
  <c r="E288" i="16"/>
  <c r="F288" i="16" s="1"/>
  <c r="E289" i="16"/>
  <c r="E290" i="16"/>
  <c r="F290" i="16" s="1"/>
  <c r="E291" i="16"/>
  <c r="E292" i="16"/>
  <c r="F292" i="16" s="1"/>
  <c r="E293" i="16"/>
  <c r="E294" i="16"/>
  <c r="F294" i="16" s="1"/>
  <c r="E295" i="16"/>
  <c r="E296" i="16"/>
  <c r="F296" i="16" s="1"/>
  <c r="E297" i="16"/>
  <c r="E298" i="16"/>
  <c r="F298" i="16" s="1"/>
  <c r="E299" i="16"/>
  <c r="E300" i="16"/>
  <c r="F300" i="16" s="1"/>
  <c r="E301" i="16"/>
  <c r="E302" i="16"/>
  <c r="F302" i="16" s="1"/>
  <c r="E303" i="16"/>
  <c r="E304" i="16"/>
  <c r="F304" i="16" s="1"/>
  <c r="E305" i="16"/>
  <c r="E306" i="16"/>
  <c r="F306" i="16" s="1"/>
  <c r="E307" i="16"/>
  <c r="E308" i="16"/>
  <c r="F308" i="16" s="1"/>
  <c r="E309" i="16"/>
  <c r="E310" i="16"/>
  <c r="F310" i="16" s="1"/>
  <c r="E311" i="16"/>
  <c r="E312" i="16"/>
  <c r="F312" i="16" s="1"/>
  <c r="E313" i="16"/>
  <c r="E314" i="16"/>
  <c r="F314" i="16" s="1"/>
  <c r="E315" i="16"/>
  <c r="E316" i="16"/>
  <c r="F316" i="16" s="1"/>
  <c r="E317" i="16"/>
  <c r="E318" i="16"/>
  <c r="F318" i="16" s="1"/>
  <c r="E319" i="16"/>
  <c r="E320" i="16"/>
  <c r="F320" i="16" s="1"/>
  <c r="E321" i="16"/>
  <c r="E322" i="16"/>
  <c r="F322" i="16" s="1"/>
  <c r="E323" i="16"/>
  <c r="E324" i="16"/>
  <c r="F324" i="16" s="1"/>
  <c r="E325" i="16"/>
  <c r="E326" i="16"/>
  <c r="G326" i="16" s="1"/>
  <c r="E327" i="16"/>
  <c r="E328" i="16"/>
  <c r="F328" i="16" s="1"/>
  <c r="E329" i="16"/>
  <c r="E330" i="16"/>
  <c r="G330" i="16" s="1"/>
  <c r="E331" i="16"/>
  <c r="E332" i="16"/>
  <c r="F332" i="16" s="1"/>
  <c r="E333" i="16"/>
  <c r="E334" i="16"/>
  <c r="G334" i="16" s="1"/>
  <c r="E335" i="16"/>
  <c r="E336" i="16"/>
  <c r="F336" i="16" s="1"/>
  <c r="E337" i="16"/>
  <c r="G337" i="16" s="1"/>
  <c r="E338" i="16"/>
  <c r="F338" i="16" s="1"/>
  <c r="E339" i="16"/>
  <c r="G339" i="16" s="1"/>
  <c r="E340" i="16"/>
  <c r="F340" i="16" s="1"/>
  <c r="E341" i="16"/>
  <c r="F341" i="16" s="1"/>
  <c r="E342" i="16"/>
  <c r="F342" i="16" s="1"/>
  <c r="E343" i="16"/>
  <c r="F343" i="16" s="1"/>
  <c r="E344" i="16"/>
  <c r="F344" i="16" s="1"/>
  <c r="E345" i="16"/>
  <c r="F345" i="16" s="1"/>
  <c r="E346" i="16"/>
  <c r="F346" i="16" s="1"/>
  <c r="E347" i="16"/>
  <c r="G347" i="16" s="1"/>
  <c r="E348" i="16"/>
  <c r="F348" i="16" s="1"/>
  <c r="E349" i="16"/>
  <c r="F349" i="16" s="1"/>
  <c r="E350" i="16"/>
  <c r="F350" i="16" s="1"/>
  <c r="E351" i="16"/>
  <c r="G351" i="16" s="1"/>
  <c r="E352" i="16"/>
  <c r="F352" i="16" s="1"/>
  <c r="E353" i="16"/>
  <c r="F353" i="16" s="1"/>
  <c r="E354" i="16"/>
  <c r="F354" i="16" s="1"/>
  <c r="E355" i="16"/>
  <c r="F355" i="16" s="1"/>
  <c r="E356" i="16"/>
  <c r="F356" i="16" s="1"/>
  <c r="E357" i="16"/>
  <c r="F357" i="16" s="1"/>
  <c r="E358" i="16"/>
  <c r="F358" i="16" s="1"/>
  <c r="E359" i="16"/>
  <c r="G359" i="16" s="1"/>
  <c r="E360" i="16"/>
  <c r="F360" i="16" s="1"/>
  <c r="E361" i="16"/>
  <c r="F361" i="16" s="1"/>
  <c r="E362" i="16"/>
  <c r="F362" i="16" s="1"/>
  <c r="E363" i="16"/>
  <c r="G363" i="16" s="1"/>
  <c r="E364" i="16"/>
  <c r="F364" i="16" s="1"/>
  <c r="E365" i="16"/>
  <c r="F365" i="16" s="1"/>
  <c r="E366" i="16"/>
  <c r="F366" i="16" s="1"/>
  <c r="E367" i="16"/>
  <c r="F367" i="16" s="1"/>
  <c r="E368" i="16"/>
  <c r="F368" i="16" s="1"/>
  <c r="E369" i="16"/>
  <c r="F369" i="16" s="1"/>
  <c r="E370" i="16"/>
  <c r="F370" i="16" s="1"/>
  <c r="E371" i="16"/>
  <c r="F371" i="16" s="1"/>
  <c r="E372" i="16"/>
  <c r="F372" i="16" s="1"/>
  <c r="E373" i="16"/>
  <c r="F373" i="16" s="1"/>
  <c r="E374" i="16"/>
  <c r="F374" i="16" s="1"/>
  <c r="E375" i="16"/>
  <c r="F375" i="16" s="1"/>
  <c r="E376" i="16"/>
  <c r="F376" i="16" s="1"/>
  <c r="E377" i="16"/>
  <c r="F377" i="16" s="1"/>
  <c r="E378" i="16"/>
  <c r="F378" i="16" s="1"/>
  <c r="E379" i="16"/>
  <c r="F379" i="16" s="1"/>
  <c r="E380" i="16"/>
  <c r="F380" i="16" s="1"/>
  <c r="E381" i="16"/>
  <c r="F381" i="16" s="1"/>
  <c r="E382" i="16"/>
  <c r="F382" i="16" s="1"/>
  <c r="E11" i="16"/>
  <c r="G11" i="16" s="1"/>
  <c r="D8" i="16"/>
  <c r="C8" i="16"/>
  <c r="H205" i="16" l="1"/>
  <c r="H189" i="16"/>
  <c r="H206" i="16"/>
  <c r="H198" i="16"/>
  <c r="H186" i="16"/>
  <c r="H195" i="16"/>
  <c r="H191" i="16"/>
  <c r="H179" i="16"/>
  <c r="H175" i="16"/>
  <c r="F69" i="16"/>
  <c r="G206" i="16"/>
  <c r="G205" i="16"/>
  <c r="G204" i="16"/>
  <c r="H204" i="16" s="1"/>
  <c r="G203" i="16"/>
  <c r="H203" i="16" s="1"/>
  <c r="G202" i="16"/>
  <c r="H202" i="16" s="1"/>
  <c r="G201" i="16"/>
  <c r="H201" i="16" s="1"/>
  <c r="G200" i="16"/>
  <c r="H200" i="16" s="1"/>
  <c r="G199" i="16"/>
  <c r="H199" i="16" s="1"/>
  <c r="G198" i="16"/>
  <c r="G197" i="16"/>
  <c r="H197" i="16" s="1"/>
  <c r="G196" i="16"/>
  <c r="H196" i="16" s="1"/>
  <c r="G195" i="16"/>
  <c r="G194" i="16"/>
  <c r="H194" i="16" s="1"/>
  <c r="G193" i="16"/>
  <c r="H193" i="16" s="1"/>
  <c r="G192" i="16"/>
  <c r="H192" i="16" s="1"/>
  <c r="G191" i="16"/>
  <c r="G190" i="16"/>
  <c r="H190" i="16" s="1"/>
  <c r="G189" i="16"/>
  <c r="G188" i="16"/>
  <c r="H188" i="16" s="1"/>
  <c r="G187" i="16"/>
  <c r="H187" i="16" s="1"/>
  <c r="G186" i="16"/>
  <c r="G185" i="16"/>
  <c r="H185" i="16" s="1"/>
  <c r="G184" i="16"/>
  <c r="H184" i="16" s="1"/>
  <c r="G183" i="16"/>
  <c r="H183" i="16" s="1"/>
  <c r="G182" i="16"/>
  <c r="H182" i="16" s="1"/>
  <c r="G181" i="16"/>
  <c r="H181" i="16" s="1"/>
  <c r="G180" i="16"/>
  <c r="H180" i="16" s="1"/>
  <c r="G179" i="16"/>
  <c r="G178" i="16"/>
  <c r="H178" i="16" s="1"/>
  <c r="G177" i="16"/>
  <c r="H177" i="16" s="1"/>
  <c r="G176" i="16"/>
  <c r="H176" i="16" s="1"/>
  <c r="G175" i="16"/>
  <c r="H384" i="16"/>
  <c r="G381" i="16"/>
  <c r="H381" i="16" s="1"/>
  <c r="G365" i="16"/>
  <c r="H365" i="16" s="1"/>
  <c r="G388" i="16"/>
  <c r="H388" i="16" s="1"/>
  <c r="G387" i="16"/>
  <c r="H387" i="16" s="1"/>
  <c r="G386" i="16"/>
  <c r="H386" i="16" s="1"/>
  <c r="G385" i="16"/>
  <c r="H385" i="16" s="1"/>
  <c r="G384" i="16"/>
  <c r="G383" i="16"/>
  <c r="H383" i="16" s="1"/>
  <c r="G349" i="16"/>
  <c r="H349" i="16" s="1"/>
  <c r="G278" i="16"/>
  <c r="H278" i="16" s="1"/>
  <c r="G377" i="16"/>
  <c r="H377" i="16" s="1"/>
  <c r="G361" i="16"/>
  <c r="H361" i="16" s="1"/>
  <c r="G345" i="16"/>
  <c r="H345" i="16" s="1"/>
  <c r="F330" i="16"/>
  <c r="G302" i="16"/>
  <c r="H302" i="16" s="1"/>
  <c r="G270" i="16"/>
  <c r="H270" i="16" s="1"/>
  <c r="G238" i="16"/>
  <c r="H238" i="16" s="1"/>
  <c r="F165" i="16"/>
  <c r="G310" i="16"/>
  <c r="G214" i="16"/>
  <c r="G373" i="16"/>
  <c r="H373" i="16" s="1"/>
  <c r="G357" i="16"/>
  <c r="H357" i="16" s="1"/>
  <c r="G341" i="16"/>
  <c r="H341" i="16" s="1"/>
  <c r="F326" i="16"/>
  <c r="G294" i="16"/>
  <c r="G262" i="16"/>
  <c r="H262" i="16" s="1"/>
  <c r="G230" i="16"/>
  <c r="H230" i="16" s="1"/>
  <c r="F133" i="16"/>
  <c r="F334" i="16"/>
  <c r="G246" i="16"/>
  <c r="H246" i="16" s="1"/>
  <c r="F11" i="16"/>
  <c r="G369" i="16"/>
  <c r="H369" i="16" s="1"/>
  <c r="G353" i="16"/>
  <c r="H353" i="16" s="1"/>
  <c r="F337" i="16"/>
  <c r="H337" i="16" s="1"/>
  <c r="G318" i="16"/>
  <c r="H318" i="16" s="1"/>
  <c r="G286" i="16"/>
  <c r="G254" i="16"/>
  <c r="G222" i="16"/>
  <c r="H222" i="16" s="1"/>
  <c r="F101" i="16"/>
  <c r="F331" i="16"/>
  <c r="G331" i="16"/>
  <c r="F319" i="16"/>
  <c r="G319" i="16"/>
  <c r="F311" i="16"/>
  <c r="G311" i="16"/>
  <c r="F299" i="16"/>
  <c r="G299" i="16"/>
  <c r="F287" i="16"/>
  <c r="G287" i="16"/>
  <c r="F279" i="16"/>
  <c r="G279" i="16"/>
  <c r="F267" i="16"/>
  <c r="G267" i="16"/>
  <c r="F259" i="16"/>
  <c r="G259" i="16"/>
  <c r="F247" i="16"/>
  <c r="G247" i="16"/>
  <c r="F231" i="16"/>
  <c r="G231" i="16"/>
  <c r="F223" i="16"/>
  <c r="G223" i="16"/>
  <c r="F219" i="16"/>
  <c r="G219" i="16"/>
  <c r="G171" i="16"/>
  <c r="F171" i="16"/>
  <c r="H171" i="16" s="1"/>
  <c r="G159" i="16"/>
  <c r="F159" i="16"/>
  <c r="G151" i="16"/>
  <c r="F151" i="16"/>
  <c r="H151" i="16" s="1"/>
  <c r="G139" i="16"/>
  <c r="F139" i="16"/>
  <c r="G127" i="16"/>
  <c r="F127" i="16"/>
  <c r="H127" i="16" s="1"/>
  <c r="G119" i="16"/>
  <c r="F119" i="16"/>
  <c r="G107" i="16"/>
  <c r="F107" i="16"/>
  <c r="H107" i="16" s="1"/>
  <c r="G91" i="16"/>
  <c r="F91" i="16"/>
  <c r="G79" i="16"/>
  <c r="F79" i="16"/>
  <c r="H79" i="16" s="1"/>
  <c r="G67" i="16"/>
  <c r="F67" i="16"/>
  <c r="G63" i="16"/>
  <c r="F63" i="16"/>
  <c r="H63" i="16" s="1"/>
  <c r="G51" i="16"/>
  <c r="F51" i="16"/>
  <c r="G43" i="16"/>
  <c r="F43" i="16"/>
  <c r="H43" i="16" s="1"/>
  <c r="G35" i="16"/>
  <c r="F35" i="16"/>
  <c r="G23" i="16"/>
  <c r="F23" i="16"/>
  <c r="H23" i="16" s="1"/>
  <c r="G19" i="16"/>
  <c r="F19" i="16"/>
  <c r="G15" i="16"/>
  <c r="F15" i="16"/>
  <c r="H15" i="16" s="1"/>
  <c r="G379" i="16"/>
  <c r="H379" i="16" s="1"/>
  <c r="G375" i="16"/>
  <c r="H375" i="16" s="1"/>
  <c r="G371" i="16"/>
  <c r="H371" i="16" s="1"/>
  <c r="G367" i="16"/>
  <c r="H367" i="16" s="1"/>
  <c r="G355" i="16"/>
  <c r="H355" i="16" s="1"/>
  <c r="G343" i="16"/>
  <c r="H343" i="16" s="1"/>
  <c r="H330" i="16"/>
  <c r="H133" i="16"/>
  <c r="H69" i="16"/>
  <c r="H294" i="16"/>
  <c r="H286" i="16"/>
  <c r="H254" i="16"/>
  <c r="H214" i="16"/>
  <c r="F210" i="16"/>
  <c r="G210" i="16"/>
  <c r="F174" i="16"/>
  <c r="G174" i="16"/>
  <c r="F170" i="16"/>
  <c r="G170" i="16"/>
  <c r="F166" i="16"/>
  <c r="G166" i="16"/>
  <c r="F162" i="16"/>
  <c r="G162" i="16"/>
  <c r="F158" i="16"/>
  <c r="G158" i="16"/>
  <c r="F154" i="16"/>
  <c r="G154" i="16"/>
  <c r="F150" i="16"/>
  <c r="G150" i="16"/>
  <c r="F146" i="16"/>
  <c r="G146" i="16"/>
  <c r="F142" i="16"/>
  <c r="G142" i="16"/>
  <c r="F138" i="16"/>
  <c r="G138" i="16"/>
  <c r="F134" i="16"/>
  <c r="G134" i="16"/>
  <c r="F130" i="16"/>
  <c r="G130" i="16"/>
  <c r="F126" i="16"/>
  <c r="G126" i="16"/>
  <c r="F122" i="16"/>
  <c r="G122" i="16"/>
  <c r="F118" i="16"/>
  <c r="G118" i="16"/>
  <c r="F114" i="16"/>
  <c r="G114" i="16"/>
  <c r="F110" i="16"/>
  <c r="G110" i="16"/>
  <c r="F106" i="16"/>
  <c r="G106" i="16"/>
  <c r="F102" i="16"/>
  <c r="G102" i="16"/>
  <c r="F98" i="16"/>
  <c r="G98" i="16"/>
  <c r="F94" i="16"/>
  <c r="G94" i="16"/>
  <c r="F90" i="16"/>
  <c r="G90" i="16"/>
  <c r="F86" i="16"/>
  <c r="G86" i="16"/>
  <c r="F82" i="16"/>
  <c r="G82" i="16"/>
  <c r="F78" i="16"/>
  <c r="G78" i="16"/>
  <c r="F74" i="16"/>
  <c r="G74" i="16"/>
  <c r="F70" i="16"/>
  <c r="G70" i="16"/>
  <c r="F66" i="16"/>
  <c r="G66" i="16"/>
  <c r="F62" i="16"/>
  <c r="G62" i="16"/>
  <c r="F58" i="16"/>
  <c r="G58" i="16"/>
  <c r="F54" i="16"/>
  <c r="G54" i="16"/>
  <c r="F50" i="16"/>
  <c r="G50" i="16"/>
  <c r="F46" i="16"/>
  <c r="G46" i="16"/>
  <c r="F42" i="16"/>
  <c r="G42" i="16"/>
  <c r="F38" i="16"/>
  <c r="G38" i="16"/>
  <c r="F34" i="16"/>
  <c r="G34" i="16"/>
  <c r="F30" i="16"/>
  <c r="G30" i="16"/>
  <c r="F26" i="16"/>
  <c r="G26" i="16"/>
  <c r="F22" i="16"/>
  <c r="G22" i="16"/>
  <c r="F18" i="16"/>
  <c r="G18" i="16"/>
  <c r="F14" i="16"/>
  <c r="G14" i="16"/>
  <c r="F363" i="16"/>
  <c r="H363" i="16" s="1"/>
  <c r="F359" i="16"/>
  <c r="H359" i="16" s="1"/>
  <c r="F351" i="16"/>
  <c r="H351" i="16" s="1"/>
  <c r="F347" i="16"/>
  <c r="H347" i="16" s="1"/>
  <c r="F339" i="16"/>
  <c r="H339" i="16" s="1"/>
  <c r="G336" i="16"/>
  <c r="H336" i="16" s="1"/>
  <c r="G332" i="16"/>
  <c r="H332" i="16" s="1"/>
  <c r="G328" i="16"/>
  <c r="H328" i="16" s="1"/>
  <c r="G324" i="16"/>
  <c r="G316" i="16"/>
  <c r="H316" i="16" s="1"/>
  <c r="G308" i="16"/>
  <c r="G300" i="16"/>
  <c r="H300" i="16" s="1"/>
  <c r="G292" i="16"/>
  <c r="G284" i="16"/>
  <c r="H284" i="16" s="1"/>
  <c r="G276" i="16"/>
  <c r="G268" i="16"/>
  <c r="H268" i="16" s="1"/>
  <c r="G260" i="16"/>
  <c r="G252" i="16"/>
  <c r="H252" i="16" s="1"/>
  <c r="G244" i="16"/>
  <c r="G236" i="16"/>
  <c r="H236" i="16" s="1"/>
  <c r="G228" i="16"/>
  <c r="G220" i="16"/>
  <c r="H220" i="16" s="1"/>
  <c r="G211" i="16"/>
  <c r="F157" i="16"/>
  <c r="H157" i="16" s="1"/>
  <c r="F125" i="16"/>
  <c r="H125" i="16" s="1"/>
  <c r="F93" i="16"/>
  <c r="H93" i="16" s="1"/>
  <c r="F61" i="16"/>
  <c r="H61" i="16" s="1"/>
  <c r="F335" i="16"/>
  <c r="G335" i="16"/>
  <c r="F323" i="16"/>
  <c r="G323" i="16"/>
  <c r="F307" i="16"/>
  <c r="G307" i="16"/>
  <c r="F295" i="16"/>
  <c r="G295" i="16"/>
  <c r="F283" i="16"/>
  <c r="G283" i="16"/>
  <c r="F275" i="16"/>
  <c r="G275" i="16"/>
  <c r="F263" i="16"/>
  <c r="G263" i="16"/>
  <c r="F251" i="16"/>
  <c r="G251" i="16"/>
  <c r="F243" i="16"/>
  <c r="G243" i="16"/>
  <c r="F235" i="16"/>
  <c r="G235" i="16"/>
  <c r="F227" i="16"/>
  <c r="G227" i="16"/>
  <c r="F215" i="16"/>
  <c r="G215" i="16"/>
  <c r="F207" i="16"/>
  <c r="G207" i="16"/>
  <c r="G163" i="16"/>
  <c r="F163" i="16"/>
  <c r="G147" i="16"/>
  <c r="F147" i="16"/>
  <c r="G135" i="16"/>
  <c r="F135" i="16"/>
  <c r="G123" i="16"/>
  <c r="F123" i="16"/>
  <c r="G111" i="16"/>
  <c r="F111" i="16"/>
  <c r="G103" i="16"/>
  <c r="F103" i="16"/>
  <c r="G95" i="16"/>
  <c r="F95" i="16"/>
  <c r="G83" i="16"/>
  <c r="F83" i="16"/>
  <c r="G71" i="16"/>
  <c r="F71" i="16"/>
  <c r="G55" i="16"/>
  <c r="F55" i="16"/>
  <c r="G31" i="16"/>
  <c r="F31" i="16"/>
  <c r="H11" i="16"/>
  <c r="H334" i="16"/>
  <c r="H326" i="16"/>
  <c r="H165" i="16"/>
  <c r="H101" i="16"/>
  <c r="H310" i="16"/>
  <c r="F333" i="16"/>
  <c r="G333" i="16"/>
  <c r="F329" i="16"/>
  <c r="G329" i="16"/>
  <c r="F325" i="16"/>
  <c r="G325" i="16"/>
  <c r="F321" i="16"/>
  <c r="G321" i="16"/>
  <c r="F317" i="16"/>
  <c r="G317" i="16"/>
  <c r="F313" i="16"/>
  <c r="G313" i="16"/>
  <c r="F309" i="16"/>
  <c r="G309" i="16"/>
  <c r="F305" i="16"/>
  <c r="G305" i="16"/>
  <c r="F301" i="16"/>
  <c r="G301" i="16"/>
  <c r="F297" i="16"/>
  <c r="G297" i="16"/>
  <c r="F293" i="16"/>
  <c r="G293" i="16"/>
  <c r="F289" i="16"/>
  <c r="G289" i="16"/>
  <c r="F285" i="16"/>
  <c r="G285" i="16"/>
  <c r="F281" i="16"/>
  <c r="G281" i="16"/>
  <c r="F277" i="16"/>
  <c r="G277" i="16"/>
  <c r="F273" i="16"/>
  <c r="G273" i="16"/>
  <c r="F269" i="16"/>
  <c r="G269" i="16"/>
  <c r="F265" i="16"/>
  <c r="G265" i="16"/>
  <c r="F261" i="16"/>
  <c r="G261" i="16"/>
  <c r="F257" i="16"/>
  <c r="G257" i="16"/>
  <c r="F253" i="16"/>
  <c r="G253" i="16"/>
  <c r="F249" i="16"/>
  <c r="G249" i="16"/>
  <c r="F245" i="16"/>
  <c r="G245" i="16"/>
  <c r="F241" i="16"/>
  <c r="G241" i="16"/>
  <c r="F237" i="16"/>
  <c r="G237" i="16"/>
  <c r="F233" i="16"/>
  <c r="G233" i="16"/>
  <c r="F229" i="16"/>
  <c r="G229" i="16"/>
  <c r="F225" i="16"/>
  <c r="G225" i="16"/>
  <c r="F221" i="16"/>
  <c r="G221" i="16"/>
  <c r="F217" i="16"/>
  <c r="G217" i="16"/>
  <c r="F213" i="16"/>
  <c r="G213" i="16"/>
  <c r="G169" i="16"/>
  <c r="F169" i="16"/>
  <c r="G161" i="16"/>
  <c r="F161" i="16"/>
  <c r="H161" i="16" s="1"/>
  <c r="G153" i="16"/>
  <c r="F153" i="16"/>
  <c r="G145" i="16"/>
  <c r="F145" i="16"/>
  <c r="H145" i="16" s="1"/>
  <c r="G137" i="16"/>
  <c r="F137" i="16"/>
  <c r="G129" i="16"/>
  <c r="F129" i="16"/>
  <c r="H129" i="16" s="1"/>
  <c r="G121" i="16"/>
  <c r="F121" i="16"/>
  <c r="G113" i="16"/>
  <c r="F113" i="16"/>
  <c r="H113" i="16" s="1"/>
  <c r="G105" i="16"/>
  <c r="F105" i="16"/>
  <c r="G97" i="16"/>
  <c r="F97" i="16"/>
  <c r="H97" i="16" s="1"/>
  <c r="G89" i="16"/>
  <c r="F89" i="16"/>
  <c r="G81" i="16"/>
  <c r="F81" i="16"/>
  <c r="H81" i="16" s="1"/>
  <c r="G73" i="16"/>
  <c r="F73" i="16"/>
  <c r="H73" i="16" s="1"/>
  <c r="G65" i="16"/>
  <c r="F65" i="16"/>
  <c r="H65" i="16" s="1"/>
  <c r="G57" i="16"/>
  <c r="F57" i="16"/>
  <c r="H57" i="16" s="1"/>
  <c r="G49" i="16"/>
  <c r="F49" i="16"/>
  <c r="H49" i="16" s="1"/>
  <c r="G45" i="16"/>
  <c r="F45" i="16"/>
  <c r="H45" i="16" s="1"/>
  <c r="G41" i="16"/>
  <c r="F41" i="16"/>
  <c r="H41" i="16" s="1"/>
  <c r="G37" i="16"/>
  <c r="F37" i="16"/>
  <c r="H37" i="16" s="1"/>
  <c r="G33" i="16"/>
  <c r="F33" i="16"/>
  <c r="H33" i="16" s="1"/>
  <c r="G29" i="16"/>
  <c r="F29" i="16"/>
  <c r="H29" i="16" s="1"/>
  <c r="G25" i="16"/>
  <c r="F25" i="16"/>
  <c r="H25" i="16" s="1"/>
  <c r="G21" i="16"/>
  <c r="F21" i="16"/>
  <c r="H21" i="16" s="1"/>
  <c r="G17" i="16"/>
  <c r="F17" i="16"/>
  <c r="H17" i="16" s="1"/>
  <c r="G13" i="16"/>
  <c r="F13" i="16"/>
  <c r="H13" i="16" s="1"/>
  <c r="G382" i="16"/>
  <c r="H382" i="16" s="1"/>
  <c r="G380" i="16"/>
  <c r="H380" i="16" s="1"/>
  <c r="G378" i="16"/>
  <c r="H378" i="16" s="1"/>
  <c r="G376" i="16"/>
  <c r="H376" i="16" s="1"/>
  <c r="G374" i="16"/>
  <c r="H374" i="16" s="1"/>
  <c r="G372" i="16"/>
  <c r="H372" i="16" s="1"/>
  <c r="G370" i="16"/>
  <c r="H370" i="16" s="1"/>
  <c r="G368" i="16"/>
  <c r="H368" i="16" s="1"/>
  <c r="G366" i="16"/>
  <c r="H366" i="16" s="1"/>
  <c r="G364" i="16"/>
  <c r="H364" i="16" s="1"/>
  <c r="G362" i="16"/>
  <c r="H362" i="16" s="1"/>
  <c r="G360" i="16"/>
  <c r="H360" i="16" s="1"/>
  <c r="G358" i="16"/>
  <c r="H358" i="16" s="1"/>
  <c r="G356" i="16"/>
  <c r="H356" i="16" s="1"/>
  <c r="G354" i="16"/>
  <c r="H354" i="16" s="1"/>
  <c r="G352" i="16"/>
  <c r="H352" i="16" s="1"/>
  <c r="G350" i="16"/>
  <c r="H350" i="16" s="1"/>
  <c r="G348" i="16"/>
  <c r="H348" i="16" s="1"/>
  <c r="G346" i="16"/>
  <c r="H346" i="16" s="1"/>
  <c r="G344" i="16"/>
  <c r="H344" i="16" s="1"/>
  <c r="G342" i="16"/>
  <c r="H342" i="16" s="1"/>
  <c r="G340" i="16"/>
  <c r="H340" i="16" s="1"/>
  <c r="G338" i="16"/>
  <c r="H338" i="16" s="1"/>
  <c r="G322" i="16"/>
  <c r="H322" i="16" s="1"/>
  <c r="G314" i="16"/>
  <c r="H314" i="16" s="1"/>
  <c r="G306" i="16"/>
  <c r="H306" i="16" s="1"/>
  <c r="G298" i="16"/>
  <c r="H298" i="16" s="1"/>
  <c r="G290" i="16"/>
  <c r="H290" i="16" s="1"/>
  <c r="G282" i="16"/>
  <c r="H282" i="16" s="1"/>
  <c r="G274" i="16"/>
  <c r="H274" i="16" s="1"/>
  <c r="G266" i="16"/>
  <c r="H266" i="16" s="1"/>
  <c r="G258" i="16"/>
  <c r="H258" i="16" s="1"/>
  <c r="G250" i="16"/>
  <c r="H250" i="16" s="1"/>
  <c r="G242" i="16"/>
  <c r="H242" i="16" s="1"/>
  <c r="G234" i="16"/>
  <c r="H234" i="16" s="1"/>
  <c r="G226" i="16"/>
  <c r="H226" i="16" s="1"/>
  <c r="G218" i="16"/>
  <c r="H218" i="16" s="1"/>
  <c r="F209" i="16"/>
  <c r="H209" i="16" s="1"/>
  <c r="F149" i="16"/>
  <c r="H149" i="16" s="1"/>
  <c r="F117" i="16"/>
  <c r="H117" i="16" s="1"/>
  <c r="F85" i="16"/>
  <c r="H85" i="16" s="1"/>
  <c r="F53" i="16"/>
  <c r="H53" i="16" s="1"/>
  <c r="F327" i="16"/>
  <c r="G327" i="16"/>
  <c r="F315" i="16"/>
  <c r="G315" i="16"/>
  <c r="F303" i="16"/>
  <c r="G303" i="16"/>
  <c r="F291" i="16"/>
  <c r="G291" i="16"/>
  <c r="F271" i="16"/>
  <c r="G271" i="16"/>
  <c r="F255" i="16"/>
  <c r="G255" i="16"/>
  <c r="F239" i="16"/>
  <c r="G239" i="16"/>
  <c r="H211" i="16"/>
  <c r="G167" i="16"/>
  <c r="F167" i="16"/>
  <c r="G155" i="16"/>
  <c r="F155" i="16"/>
  <c r="G143" i="16"/>
  <c r="F143" i="16"/>
  <c r="G131" i="16"/>
  <c r="F131" i="16"/>
  <c r="G115" i="16"/>
  <c r="F115" i="16"/>
  <c r="G99" i="16"/>
  <c r="F99" i="16"/>
  <c r="G87" i="16"/>
  <c r="F87" i="16"/>
  <c r="G75" i="16"/>
  <c r="F75" i="16"/>
  <c r="G59" i="16"/>
  <c r="F59" i="16"/>
  <c r="G47" i="16"/>
  <c r="F47" i="16"/>
  <c r="G27" i="16"/>
  <c r="F27" i="16"/>
  <c r="H324" i="16"/>
  <c r="H308" i="16"/>
  <c r="H292" i="16"/>
  <c r="H276" i="16"/>
  <c r="H260" i="16"/>
  <c r="H244" i="16"/>
  <c r="H228" i="16"/>
  <c r="F212" i="16"/>
  <c r="G212" i="16"/>
  <c r="F208" i="16"/>
  <c r="G208" i="16"/>
  <c r="F172" i="16"/>
  <c r="G172" i="16"/>
  <c r="F168" i="16"/>
  <c r="G168" i="16"/>
  <c r="F164" i="16"/>
  <c r="G164" i="16"/>
  <c r="F160" i="16"/>
  <c r="G160" i="16"/>
  <c r="F156" i="16"/>
  <c r="G156" i="16"/>
  <c r="F152" i="16"/>
  <c r="G152" i="16"/>
  <c r="F148" i="16"/>
  <c r="G148" i="16"/>
  <c r="F144" i="16"/>
  <c r="G144" i="16"/>
  <c r="F140" i="16"/>
  <c r="G140" i="16"/>
  <c r="F136" i="16"/>
  <c r="G136" i="16"/>
  <c r="F132" i="16"/>
  <c r="G132" i="16"/>
  <c r="F128" i="16"/>
  <c r="G128" i="16"/>
  <c r="F124" i="16"/>
  <c r="G124" i="16"/>
  <c r="F120" i="16"/>
  <c r="G120" i="16"/>
  <c r="F116" i="16"/>
  <c r="G116" i="16"/>
  <c r="F112" i="16"/>
  <c r="G112" i="16"/>
  <c r="F108" i="16"/>
  <c r="G108" i="16"/>
  <c r="F104" i="16"/>
  <c r="G104" i="16"/>
  <c r="F100" i="16"/>
  <c r="G100" i="16"/>
  <c r="F96" i="16"/>
  <c r="G96" i="16"/>
  <c r="F92" i="16"/>
  <c r="G92" i="16"/>
  <c r="F88" i="16"/>
  <c r="G88" i="16"/>
  <c r="F84" i="16"/>
  <c r="G84" i="16"/>
  <c r="F80" i="16"/>
  <c r="G80" i="16"/>
  <c r="F76" i="16"/>
  <c r="G76" i="16"/>
  <c r="F72" i="16"/>
  <c r="G72" i="16"/>
  <c r="F68" i="16"/>
  <c r="G68" i="16"/>
  <c r="F64" i="16"/>
  <c r="G64" i="16"/>
  <c r="F60" i="16"/>
  <c r="G60" i="16"/>
  <c r="F56" i="16"/>
  <c r="G56" i="16"/>
  <c r="F52" i="16"/>
  <c r="G52" i="16"/>
  <c r="F48" i="16"/>
  <c r="G48" i="16"/>
  <c r="F44" i="16"/>
  <c r="G44" i="16"/>
  <c r="F40" i="16"/>
  <c r="G40" i="16"/>
  <c r="F36" i="16"/>
  <c r="G36" i="16"/>
  <c r="F32" i="16"/>
  <c r="G32" i="16"/>
  <c r="F28" i="16"/>
  <c r="G28" i="16"/>
  <c r="F24" i="16"/>
  <c r="G24" i="16"/>
  <c r="F20" i="16"/>
  <c r="G20" i="16"/>
  <c r="F16" i="16"/>
  <c r="G16" i="16"/>
  <c r="F12" i="16"/>
  <c r="G12" i="16"/>
  <c r="G320" i="16"/>
  <c r="H320" i="16" s="1"/>
  <c r="G312" i="16"/>
  <c r="H312" i="16" s="1"/>
  <c r="G304" i="16"/>
  <c r="H304" i="16" s="1"/>
  <c r="G296" i="16"/>
  <c r="H296" i="16" s="1"/>
  <c r="G288" i="16"/>
  <c r="H288" i="16" s="1"/>
  <c r="G280" i="16"/>
  <c r="H280" i="16" s="1"/>
  <c r="G272" i="16"/>
  <c r="H272" i="16" s="1"/>
  <c r="G264" i="16"/>
  <c r="H264" i="16" s="1"/>
  <c r="G256" i="16"/>
  <c r="H256" i="16" s="1"/>
  <c r="G248" i="16"/>
  <c r="H248" i="16" s="1"/>
  <c r="G240" i="16"/>
  <c r="H240" i="16" s="1"/>
  <c r="G232" i="16"/>
  <c r="H232" i="16" s="1"/>
  <c r="G224" i="16"/>
  <c r="H224" i="16" s="1"/>
  <c r="G216" i="16"/>
  <c r="H216" i="16" s="1"/>
  <c r="F173" i="16"/>
  <c r="H173" i="16" s="1"/>
  <c r="F141" i="16"/>
  <c r="H141" i="16" s="1"/>
  <c r="F109" i="16"/>
  <c r="H109" i="16" s="1"/>
  <c r="F77" i="16"/>
  <c r="H77" i="16" s="1"/>
  <c r="F39" i="16"/>
  <c r="H39" i="16" s="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2" i="10"/>
  <c r="AB3" i="10"/>
  <c r="AB4" i="10"/>
  <c r="AB5" i="10"/>
  <c r="AB6" i="10"/>
  <c r="AB7" i="10"/>
  <c r="AB8" i="10"/>
  <c r="AB9" i="10"/>
  <c r="AB2" i="10"/>
  <c r="H215" i="16" l="1"/>
  <c r="H235" i="16"/>
  <c r="H251" i="16"/>
  <c r="H275" i="16"/>
  <c r="H295" i="16"/>
  <c r="H323" i="16"/>
  <c r="H12" i="16"/>
  <c r="H20" i="16"/>
  <c r="H28" i="16"/>
  <c r="H36" i="16"/>
  <c r="H44" i="16"/>
  <c r="H52" i="16"/>
  <c r="H60" i="16"/>
  <c r="H68" i="16"/>
  <c r="H76" i="16"/>
  <c r="H84" i="16"/>
  <c r="H27" i="16"/>
  <c r="H59" i="16"/>
  <c r="H87" i="16"/>
  <c r="H115" i="16"/>
  <c r="H143" i="16"/>
  <c r="H167" i="16"/>
  <c r="H239" i="16"/>
  <c r="H271" i="16"/>
  <c r="H303" i="16"/>
  <c r="H327" i="16"/>
  <c r="H217" i="16"/>
  <c r="H225" i="16"/>
  <c r="H233" i="16"/>
  <c r="H241" i="16"/>
  <c r="H18" i="16"/>
  <c r="H26" i="16"/>
  <c r="H34" i="16"/>
  <c r="H42" i="16"/>
  <c r="H50" i="16"/>
  <c r="H58" i="16"/>
  <c r="H66" i="16"/>
  <c r="H74" i="16"/>
  <c r="H82" i="16"/>
  <c r="H90" i="16"/>
  <c r="H98" i="16"/>
  <c r="H106" i="16"/>
  <c r="H114" i="16"/>
  <c r="H122" i="16"/>
  <c r="H130" i="16"/>
  <c r="H138" i="16"/>
  <c r="H146" i="16"/>
  <c r="H154" i="16"/>
  <c r="H162" i="16"/>
  <c r="H170" i="16"/>
  <c r="H210" i="16"/>
  <c r="H219" i="16"/>
  <c r="H231" i="16"/>
  <c r="H259" i="16"/>
  <c r="H279" i="16"/>
  <c r="H299" i="16"/>
  <c r="H319" i="16"/>
  <c r="H92" i="16"/>
  <c r="H100" i="16"/>
  <c r="H207" i="16"/>
  <c r="H227" i="16"/>
  <c r="H243" i="16"/>
  <c r="H263" i="16"/>
  <c r="H283" i="16"/>
  <c r="H307" i="16"/>
  <c r="H335" i="16"/>
  <c r="H47" i="16"/>
  <c r="H75" i="16"/>
  <c r="H99" i="16"/>
  <c r="H131" i="16"/>
  <c r="H155" i="16"/>
  <c r="H255" i="16"/>
  <c r="H291" i="16"/>
  <c r="H315" i="16"/>
  <c r="H14" i="16"/>
  <c r="H22" i="16"/>
  <c r="H30" i="16"/>
  <c r="H38" i="16"/>
  <c r="H46" i="16"/>
  <c r="H54" i="16"/>
  <c r="H62" i="16"/>
  <c r="H70" i="16"/>
  <c r="H78" i="16"/>
  <c r="H16" i="16"/>
  <c r="H24" i="16"/>
  <c r="H32" i="16"/>
  <c r="H40" i="16"/>
  <c r="H48" i="16"/>
  <c r="H56" i="16"/>
  <c r="H64" i="16"/>
  <c r="H72" i="16"/>
  <c r="H80" i="16"/>
  <c r="H88" i="16"/>
  <c r="H96" i="16"/>
  <c r="H104" i="16"/>
  <c r="H112" i="16"/>
  <c r="H120" i="16"/>
  <c r="H128" i="16"/>
  <c r="H136" i="16"/>
  <c r="H144" i="16"/>
  <c r="H152" i="16"/>
  <c r="H160" i="16"/>
  <c r="H168" i="16"/>
  <c r="H208" i="16"/>
  <c r="H213" i="16"/>
  <c r="H221" i="16"/>
  <c r="H229" i="16"/>
  <c r="H237" i="16"/>
  <c r="H245" i="16"/>
  <c r="H253" i="16"/>
  <c r="H261" i="16"/>
  <c r="H269" i="16"/>
  <c r="H277" i="16"/>
  <c r="H285" i="16"/>
  <c r="H293" i="16"/>
  <c r="H301" i="16"/>
  <c r="H309" i="16"/>
  <c r="H317" i="16"/>
  <c r="H325" i="16"/>
  <c r="H333" i="16"/>
  <c r="H31" i="16"/>
  <c r="H71" i="16"/>
  <c r="H95" i="16"/>
  <c r="H111" i="16"/>
  <c r="H135" i="16"/>
  <c r="H163" i="16"/>
  <c r="H89" i="16"/>
  <c r="H105" i="16"/>
  <c r="H121" i="16"/>
  <c r="H137" i="16"/>
  <c r="H153" i="16"/>
  <c r="H169" i="16"/>
  <c r="H86" i="16"/>
  <c r="H94" i="16"/>
  <c r="H102" i="16"/>
  <c r="H110" i="16"/>
  <c r="H118" i="16"/>
  <c r="H126" i="16"/>
  <c r="H134" i="16"/>
  <c r="H142" i="16"/>
  <c r="H150" i="16"/>
  <c r="H158" i="16"/>
  <c r="H166" i="16"/>
  <c r="H174" i="16"/>
  <c r="H223" i="16"/>
  <c r="H247" i="16"/>
  <c r="H267" i="16"/>
  <c r="H287" i="16"/>
  <c r="H311" i="16"/>
  <c r="H331" i="16"/>
  <c r="H108" i="16"/>
  <c r="H116" i="16"/>
  <c r="H124" i="16"/>
  <c r="H132" i="16"/>
  <c r="H140" i="16"/>
  <c r="H148" i="16"/>
  <c r="H156" i="16"/>
  <c r="H164" i="16"/>
  <c r="H172" i="16"/>
  <c r="H212" i="16"/>
  <c r="H249" i="16"/>
  <c r="H257" i="16"/>
  <c r="H265" i="16"/>
  <c r="H273" i="16"/>
  <c r="H281" i="16"/>
  <c r="H289" i="16"/>
  <c r="H297" i="16"/>
  <c r="H305" i="16"/>
  <c r="H313" i="16"/>
  <c r="H321" i="16"/>
  <c r="H329" i="16"/>
  <c r="H55" i="16"/>
  <c r="H83" i="16"/>
  <c r="H103" i="16"/>
  <c r="H123" i="16"/>
  <c r="H147" i="16"/>
  <c r="H19" i="16"/>
  <c r="H35" i="16"/>
  <c r="H51" i="16"/>
  <c r="H67" i="16"/>
  <c r="H91" i="16"/>
  <c r="H119" i="16"/>
  <c r="H139" i="16"/>
  <c r="H159" i="16"/>
  <c r="AA5" i="10"/>
  <c r="AA6" i="10"/>
  <c r="AA7" i="10"/>
  <c r="AA8" i="10"/>
  <c r="V3" i="10"/>
  <c r="U3" i="10"/>
  <c r="L374" i="10"/>
  <c r="L375" i="10"/>
  <c r="L376" i="10"/>
  <c r="L377" i="10"/>
  <c r="L378" i="10"/>
  <c r="L379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2" i="7"/>
  <c r="Z3" i="10" l="1"/>
  <c r="Z4" i="10"/>
  <c r="Z5" i="10"/>
  <c r="Z6" i="10"/>
  <c r="Z7" i="10"/>
  <c r="Z8" i="10"/>
  <c r="Z9" i="10"/>
  <c r="Z2" i="10"/>
  <c r="L3" i="10" l="1"/>
  <c r="L7" i="10"/>
  <c r="L11" i="10"/>
  <c r="L15" i="10"/>
  <c r="L19" i="10"/>
  <c r="L23" i="10"/>
  <c r="L27" i="10"/>
  <c r="L31" i="10"/>
  <c r="L35" i="10"/>
  <c r="L39" i="10"/>
  <c r="L43" i="10"/>
  <c r="L47" i="10"/>
  <c r="L51" i="10"/>
  <c r="L55" i="10"/>
  <c r="L59" i="10"/>
  <c r="L63" i="10"/>
  <c r="L67" i="10"/>
  <c r="L71" i="10"/>
  <c r="L75" i="10"/>
  <c r="L79" i="10"/>
  <c r="L83" i="10"/>
  <c r="L87" i="10"/>
  <c r="L91" i="10"/>
  <c r="L95" i="10"/>
  <c r="L99" i="10"/>
  <c r="L103" i="10"/>
  <c r="L107" i="10"/>
  <c r="L111" i="10"/>
  <c r="L115" i="10"/>
  <c r="L119" i="10"/>
  <c r="L123" i="10"/>
  <c r="L127" i="10"/>
  <c r="L131" i="10"/>
  <c r="L135" i="10"/>
  <c r="L139" i="10"/>
  <c r="L143" i="10"/>
  <c r="L147" i="10"/>
  <c r="L151" i="10"/>
  <c r="L155" i="10"/>
  <c r="L159" i="10"/>
  <c r="L163" i="10"/>
  <c r="L167" i="10"/>
  <c r="L171" i="10"/>
  <c r="L175" i="10"/>
  <c r="L179" i="10"/>
  <c r="L183" i="10"/>
  <c r="L187" i="10"/>
  <c r="L191" i="10"/>
  <c r="L195" i="10"/>
  <c r="L199" i="10"/>
  <c r="L203" i="10"/>
  <c r="L207" i="10"/>
  <c r="L211" i="10"/>
  <c r="L215" i="10"/>
  <c r="L219" i="10"/>
  <c r="L223" i="10"/>
  <c r="L227" i="10"/>
  <c r="L231" i="10"/>
  <c r="L235" i="10"/>
  <c r="L239" i="10"/>
  <c r="L243" i="10"/>
  <c r="L247" i="10"/>
  <c r="L251" i="10"/>
  <c r="L255" i="10"/>
  <c r="L259" i="10"/>
  <c r="L263" i="10"/>
  <c r="L267" i="10"/>
  <c r="L271" i="10"/>
  <c r="L275" i="10"/>
  <c r="L279" i="10"/>
  <c r="L283" i="10"/>
  <c r="L287" i="10"/>
  <c r="L291" i="10"/>
  <c r="L295" i="10"/>
  <c r="L299" i="10"/>
  <c r="L303" i="10"/>
  <c r="L307" i="10"/>
  <c r="L311" i="10"/>
  <c r="L315" i="10"/>
  <c r="L319" i="10"/>
  <c r="L2" i="10"/>
  <c r="L14" i="10"/>
  <c r="L26" i="10"/>
  <c r="L38" i="10"/>
  <c r="L50" i="10"/>
  <c r="L4" i="10"/>
  <c r="L8" i="10"/>
  <c r="L12" i="10"/>
  <c r="L16" i="10"/>
  <c r="L20" i="10"/>
  <c r="L24" i="10"/>
  <c r="L28" i="10"/>
  <c r="L32" i="10"/>
  <c r="L36" i="10"/>
  <c r="L40" i="10"/>
  <c r="L44" i="10"/>
  <c r="L48" i="10"/>
  <c r="L52" i="10"/>
  <c r="L56" i="10"/>
  <c r="L60" i="10"/>
  <c r="L64" i="10"/>
  <c r="L68" i="10"/>
  <c r="L72" i="10"/>
  <c r="L76" i="10"/>
  <c r="L80" i="10"/>
  <c r="L84" i="10"/>
  <c r="L88" i="10"/>
  <c r="L92" i="10"/>
  <c r="L96" i="10"/>
  <c r="L100" i="10"/>
  <c r="L104" i="10"/>
  <c r="L108" i="10"/>
  <c r="L112" i="10"/>
  <c r="L116" i="10"/>
  <c r="L120" i="10"/>
  <c r="L124" i="10"/>
  <c r="L128" i="10"/>
  <c r="L132" i="10"/>
  <c r="L136" i="10"/>
  <c r="L140" i="10"/>
  <c r="L144" i="10"/>
  <c r="L148" i="10"/>
  <c r="L152" i="10"/>
  <c r="L156" i="10"/>
  <c r="L160" i="10"/>
  <c r="L164" i="10"/>
  <c r="L168" i="10"/>
  <c r="L172" i="10"/>
  <c r="L176" i="10"/>
  <c r="L180" i="10"/>
  <c r="L184" i="10"/>
  <c r="L188" i="10"/>
  <c r="L192" i="10"/>
  <c r="L196" i="10"/>
  <c r="L200" i="10"/>
  <c r="L204" i="10"/>
  <c r="L208" i="10"/>
  <c r="L212" i="10"/>
  <c r="L216" i="10"/>
  <c r="L220" i="10"/>
  <c r="L224" i="10"/>
  <c r="L228" i="10"/>
  <c r="L232" i="10"/>
  <c r="L236" i="10"/>
  <c r="L240" i="10"/>
  <c r="L244" i="10"/>
  <c r="L248" i="10"/>
  <c r="L252" i="10"/>
  <c r="L256" i="10"/>
  <c r="L260" i="10"/>
  <c r="L264" i="10"/>
  <c r="L268" i="10"/>
  <c r="L272" i="10"/>
  <c r="L276" i="10"/>
  <c r="L280" i="10"/>
  <c r="L284" i="10"/>
  <c r="L288" i="10"/>
  <c r="L292" i="10"/>
  <c r="L296" i="10"/>
  <c r="L300" i="10"/>
  <c r="L304" i="10"/>
  <c r="L308" i="10"/>
  <c r="L312" i="10"/>
  <c r="L316" i="10"/>
  <c r="L320" i="10"/>
  <c r="L10" i="10"/>
  <c r="L18" i="10"/>
  <c r="L30" i="10"/>
  <c r="L46" i="10"/>
  <c r="L54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7" i="10"/>
  <c r="L181" i="10"/>
  <c r="L185" i="10"/>
  <c r="L189" i="10"/>
  <c r="L193" i="10"/>
  <c r="L197" i="10"/>
  <c r="L201" i="10"/>
  <c r="L205" i="10"/>
  <c r="L209" i="10"/>
  <c r="L213" i="10"/>
  <c r="L217" i="10"/>
  <c r="L221" i="10"/>
  <c r="L225" i="10"/>
  <c r="L229" i="10"/>
  <c r="L233" i="10"/>
  <c r="L237" i="10"/>
  <c r="L241" i="10"/>
  <c r="L245" i="10"/>
  <c r="L249" i="10"/>
  <c r="L253" i="10"/>
  <c r="L257" i="10"/>
  <c r="L261" i="10"/>
  <c r="L265" i="10"/>
  <c r="L269" i="10"/>
  <c r="L273" i="10"/>
  <c r="L277" i="10"/>
  <c r="L281" i="10"/>
  <c r="L285" i="10"/>
  <c r="L289" i="10"/>
  <c r="L293" i="10"/>
  <c r="L297" i="10"/>
  <c r="L301" i="10"/>
  <c r="L305" i="10"/>
  <c r="L309" i="10"/>
  <c r="L313" i="10"/>
  <c r="L317" i="10"/>
  <c r="L321" i="10"/>
  <c r="L6" i="10"/>
  <c r="L22" i="10"/>
  <c r="L34" i="10"/>
  <c r="L42" i="10"/>
  <c r="L58" i="10"/>
  <c r="L62" i="10"/>
  <c r="L78" i="10"/>
  <c r="L94" i="10"/>
  <c r="L110" i="10"/>
  <c r="L126" i="10"/>
  <c r="L142" i="10"/>
  <c r="L158" i="10"/>
  <c r="L174" i="10"/>
  <c r="L190" i="10"/>
  <c r="L206" i="10"/>
  <c r="L222" i="10"/>
  <c r="L238" i="10"/>
  <c r="L254" i="10"/>
  <c r="L270" i="10"/>
  <c r="L286" i="10"/>
  <c r="L302" i="10"/>
  <c r="L318" i="10"/>
  <c r="L122" i="10"/>
  <c r="L186" i="10"/>
  <c r="L234" i="10"/>
  <c r="L298" i="10"/>
  <c r="L66" i="10"/>
  <c r="L82" i="10"/>
  <c r="L98" i="10"/>
  <c r="L114" i="10"/>
  <c r="L130" i="10"/>
  <c r="L146" i="10"/>
  <c r="L162" i="10"/>
  <c r="L178" i="10"/>
  <c r="L194" i="10"/>
  <c r="L210" i="10"/>
  <c r="L226" i="10"/>
  <c r="L242" i="10"/>
  <c r="L258" i="10"/>
  <c r="L274" i="10"/>
  <c r="L290" i="10"/>
  <c r="L306" i="10"/>
  <c r="L322" i="10"/>
  <c r="L90" i="10"/>
  <c r="L138" i="10"/>
  <c r="L170" i="10"/>
  <c r="L218" i="10"/>
  <c r="L266" i="10"/>
  <c r="L314" i="10"/>
  <c r="L70" i="10"/>
  <c r="L86" i="10"/>
  <c r="L102" i="10"/>
  <c r="L118" i="10"/>
  <c r="L134" i="10"/>
  <c r="L150" i="10"/>
  <c r="L166" i="10"/>
  <c r="L182" i="10"/>
  <c r="L198" i="10"/>
  <c r="L214" i="10"/>
  <c r="L230" i="10"/>
  <c r="L246" i="10"/>
  <c r="L262" i="10"/>
  <c r="L278" i="10"/>
  <c r="L294" i="10"/>
  <c r="L310" i="10"/>
  <c r="L74" i="10"/>
  <c r="L106" i="10"/>
  <c r="L154" i="10"/>
  <c r="L202" i="10"/>
  <c r="L250" i="10"/>
  <c r="L282" i="10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O2" i="8"/>
  <c r="C2" i="8" s="1"/>
  <c r="O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2" i="6"/>
  <c r="C2" i="5"/>
  <c r="O2" i="6"/>
  <c r="O2" i="5"/>
  <c r="C10" i="5"/>
  <c r="C18" i="5"/>
  <c r="C26" i="5"/>
  <c r="C34" i="5"/>
  <c r="C42" i="5"/>
  <c r="C50" i="5"/>
  <c r="C58" i="5"/>
  <c r="C66" i="5"/>
  <c r="C74" i="5"/>
  <c r="C82" i="5"/>
  <c r="C90" i="5"/>
  <c r="C98" i="5"/>
  <c r="C106" i="5"/>
  <c r="C114" i="5"/>
  <c r="C122" i="5"/>
  <c r="C130" i="5"/>
  <c r="C138" i="5"/>
  <c r="C146" i="5"/>
  <c r="C154" i="5"/>
  <c r="C162" i="5"/>
  <c r="C170" i="5"/>
  <c r="C178" i="5"/>
  <c r="C186" i="5"/>
  <c r="C194" i="5"/>
  <c r="C202" i="5"/>
  <c r="C210" i="5"/>
  <c r="C218" i="5"/>
  <c r="C226" i="5"/>
  <c r="C234" i="5"/>
  <c r="C242" i="5"/>
  <c r="C250" i="5"/>
  <c r="C258" i="5"/>
  <c r="C266" i="5"/>
  <c r="C274" i="5"/>
  <c r="C282" i="5"/>
  <c r="C290" i="5"/>
  <c r="C298" i="5"/>
  <c r="C306" i="5"/>
  <c r="C314" i="5"/>
  <c r="C322" i="5"/>
  <c r="C330" i="5"/>
  <c r="C338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2" i="4"/>
  <c r="M2" i="4"/>
  <c r="C344" i="4" s="1"/>
  <c r="C406" i="5" l="1"/>
  <c r="C3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287" i="5"/>
  <c r="C291" i="5"/>
  <c r="C295" i="5"/>
  <c r="C299" i="5"/>
  <c r="C303" i="5"/>
  <c r="C307" i="5"/>
  <c r="C311" i="5"/>
  <c r="C315" i="5"/>
  <c r="C319" i="5"/>
  <c r="C323" i="5"/>
  <c r="C327" i="5"/>
  <c r="C331" i="5"/>
  <c r="C335" i="5"/>
  <c r="C339" i="5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220" i="5"/>
  <c r="C224" i="5"/>
  <c r="C228" i="5"/>
  <c r="C232" i="5"/>
  <c r="C236" i="5"/>
  <c r="C240" i="5"/>
  <c r="C244" i="5"/>
  <c r="C248" i="5"/>
  <c r="C252" i="5"/>
  <c r="C256" i="5"/>
  <c r="C260" i="5"/>
  <c r="C264" i="5"/>
  <c r="C268" i="5"/>
  <c r="C272" i="5"/>
  <c r="C276" i="5"/>
  <c r="C280" i="5"/>
  <c r="C284" i="5"/>
  <c r="C288" i="5"/>
  <c r="C292" i="5"/>
  <c r="C296" i="5"/>
  <c r="C300" i="5"/>
  <c r="C304" i="5"/>
  <c r="C308" i="5"/>
  <c r="C312" i="5"/>
  <c r="C316" i="5"/>
  <c r="C320" i="5"/>
  <c r="C324" i="5"/>
  <c r="C328" i="5"/>
  <c r="C332" i="5"/>
  <c r="C336" i="5"/>
  <c r="C340" i="5"/>
  <c r="C399" i="5"/>
  <c r="C387" i="5"/>
  <c r="C379" i="5"/>
  <c r="C371" i="5"/>
  <c r="C363" i="5"/>
  <c r="C355" i="5"/>
  <c r="C347" i="5"/>
  <c r="C337" i="5"/>
  <c r="C321" i="5"/>
  <c r="C305" i="5"/>
  <c r="C289" i="5"/>
  <c r="C273" i="5"/>
  <c r="C257" i="5"/>
  <c r="C241" i="5"/>
  <c r="C225" i="5"/>
  <c r="C217" i="5"/>
  <c r="C201" i="5"/>
  <c r="C185" i="5"/>
  <c r="C169" i="5"/>
  <c r="C153" i="5"/>
  <c r="C137" i="5"/>
  <c r="C121" i="5"/>
  <c r="C105" i="5"/>
  <c r="C89" i="5"/>
  <c r="C73" i="5"/>
  <c r="C65" i="5"/>
  <c r="C49" i="5"/>
  <c r="C25" i="5"/>
  <c r="C9" i="5"/>
  <c r="C402" i="5"/>
  <c r="C398" i="5"/>
  <c r="C394" i="5"/>
  <c r="C390" i="5"/>
  <c r="C386" i="5"/>
  <c r="C382" i="5"/>
  <c r="C378" i="5"/>
  <c r="C374" i="5"/>
  <c r="C370" i="5"/>
  <c r="C366" i="5"/>
  <c r="C362" i="5"/>
  <c r="C358" i="5"/>
  <c r="C354" i="5"/>
  <c r="C350" i="5"/>
  <c r="C346" i="5"/>
  <c r="C342" i="5"/>
  <c r="C334" i="5"/>
  <c r="C326" i="5"/>
  <c r="C318" i="5"/>
  <c r="C310" i="5"/>
  <c r="C302" i="5"/>
  <c r="C294" i="5"/>
  <c r="C286" i="5"/>
  <c r="C278" i="5"/>
  <c r="C270" i="5"/>
  <c r="C262" i="5"/>
  <c r="C254" i="5"/>
  <c r="C246" i="5"/>
  <c r="C238" i="5"/>
  <c r="C230" i="5"/>
  <c r="C222" i="5"/>
  <c r="C214" i="5"/>
  <c r="C206" i="5"/>
  <c r="C198" i="5"/>
  <c r="C190" i="5"/>
  <c r="C182" i="5"/>
  <c r="C174" i="5"/>
  <c r="C166" i="5"/>
  <c r="C158" i="5"/>
  <c r="C150" i="5"/>
  <c r="C142" i="5"/>
  <c r="C134" i="5"/>
  <c r="C126" i="5"/>
  <c r="C118" i="5"/>
  <c r="C110" i="5"/>
  <c r="C102" i="5"/>
  <c r="C94" i="5"/>
  <c r="C86" i="5"/>
  <c r="C78" i="5"/>
  <c r="C70" i="5"/>
  <c r="C62" i="5"/>
  <c r="C54" i="5"/>
  <c r="C46" i="5"/>
  <c r="C38" i="5"/>
  <c r="C30" i="5"/>
  <c r="C22" i="5"/>
  <c r="C14" i="5"/>
  <c r="C6" i="5"/>
  <c r="C403" i="5"/>
  <c r="C395" i="5"/>
  <c r="C391" i="5"/>
  <c r="C383" i="5"/>
  <c r="C375" i="5"/>
  <c r="C367" i="5"/>
  <c r="C359" i="5"/>
  <c r="C351" i="5"/>
  <c r="C343" i="5"/>
  <c r="C329" i="5"/>
  <c r="C313" i="5"/>
  <c r="C297" i="5"/>
  <c r="C281" i="5"/>
  <c r="C265" i="5"/>
  <c r="C249" i="5"/>
  <c r="C233" i="5"/>
  <c r="C209" i="5"/>
  <c r="C193" i="5"/>
  <c r="C177" i="5"/>
  <c r="C161" i="5"/>
  <c r="C145" i="5"/>
  <c r="C129" i="5"/>
  <c r="C113" i="5"/>
  <c r="C97" i="5"/>
  <c r="C81" i="5"/>
  <c r="C57" i="5"/>
  <c r="C41" i="5"/>
  <c r="C33" i="5"/>
  <c r="C17" i="5"/>
  <c r="C401" i="5"/>
  <c r="C397" i="5"/>
  <c r="C393" i="5"/>
  <c r="C389" i="5"/>
  <c r="C385" i="5"/>
  <c r="C381" i="5"/>
  <c r="C377" i="5"/>
  <c r="C373" i="5"/>
  <c r="C369" i="5"/>
  <c r="C365" i="5"/>
  <c r="C361" i="5"/>
  <c r="C357" i="5"/>
  <c r="C353" i="5"/>
  <c r="C349" i="5"/>
  <c r="C345" i="5"/>
  <c r="C341" i="5"/>
  <c r="C333" i="5"/>
  <c r="C325" i="5"/>
  <c r="C317" i="5"/>
  <c r="C309" i="5"/>
  <c r="C301" i="5"/>
  <c r="C293" i="5"/>
  <c r="C285" i="5"/>
  <c r="C277" i="5"/>
  <c r="C269" i="5"/>
  <c r="C261" i="5"/>
  <c r="C253" i="5"/>
  <c r="C245" i="5"/>
  <c r="C237" i="5"/>
  <c r="C229" i="5"/>
  <c r="C221" i="5"/>
  <c r="C213" i="5"/>
  <c r="C205" i="5"/>
  <c r="C197" i="5"/>
  <c r="C189" i="5"/>
  <c r="C181" i="5"/>
  <c r="C173" i="5"/>
  <c r="C165" i="5"/>
  <c r="C157" i="5"/>
  <c r="C149" i="5"/>
  <c r="C141" i="5"/>
  <c r="C133" i="5"/>
  <c r="C125" i="5"/>
  <c r="C117" i="5"/>
  <c r="C109" i="5"/>
  <c r="C101" i="5"/>
  <c r="C93" i="5"/>
  <c r="C85" i="5"/>
  <c r="C77" i="5"/>
  <c r="C69" i="5"/>
  <c r="C61" i="5"/>
  <c r="C53" i="5"/>
  <c r="C45" i="5"/>
  <c r="C37" i="5"/>
  <c r="C29" i="5"/>
  <c r="C21" i="5"/>
  <c r="C13" i="5"/>
  <c r="C5" i="5"/>
  <c r="C405" i="5"/>
  <c r="C835" i="4"/>
  <c r="C827" i="4"/>
  <c r="C819" i="4"/>
  <c r="C811" i="4"/>
  <c r="C803" i="4"/>
  <c r="C795" i="4"/>
  <c r="C787" i="4"/>
  <c r="C779" i="4"/>
  <c r="C771" i="4"/>
  <c r="C763" i="4"/>
  <c r="C755" i="4"/>
  <c r="C747" i="4"/>
  <c r="C739" i="4"/>
  <c r="C735" i="4"/>
  <c r="C727" i="4"/>
  <c r="C719" i="4"/>
  <c r="C707" i="4"/>
  <c r="C834" i="4"/>
  <c r="C830" i="4"/>
  <c r="C826" i="4"/>
  <c r="C822" i="4"/>
  <c r="C818" i="4"/>
  <c r="C814" i="4"/>
  <c r="C810" i="4"/>
  <c r="C806" i="4"/>
  <c r="C802" i="4"/>
  <c r="C798" i="4"/>
  <c r="C794" i="4"/>
  <c r="C790" i="4"/>
  <c r="C786" i="4"/>
  <c r="C782" i="4"/>
  <c r="C778" i="4"/>
  <c r="C774" i="4"/>
  <c r="C770" i="4"/>
  <c r="C766" i="4"/>
  <c r="C762" i="4"/>
  <c r="C758" i="4"/>
  <c r="C754" i="4"/>
  <c r="C750" i="4"/>
  <c r="C746" i="4"/>
  <c r="C742" i="4"/>
  <c r="C738" i="4"/>
  <c r="C734" i="4"/>
  <c r="C730" i="4"/>
  <c r="C726" i="4"/>
  <c r="C722" i="4"/>
  <c r="C718" i="4"/>
  <c r="C714" i="4"/>
  <c r="C710" i="4"/>
  <c r="C706" i="4"/>
  <c r="C702" i="4"/>
  <c r="C698" i="4"/>
  <c r="C694" i="4"/>
  <c r="C690" i="4"/>
  <c r="C686" i="4"/>
  <c r="C682" i="4"/>
  <c r="C678" i="4"/>
  <c r="C674" i="4"/>
  <c r="C670" i="4"/>
  <c r="C666" i="4"/>
  <c r="C662" i="4"/>
  <c r="C658" i="4"/>
  <c r="C654" i="4"/>
  <c r="C650" i="4"/>
  <c r="C646" i="4"/>
  <c r="C642" i="4"/>
  <c r="C638" i="4"/>
  <c r="C634" i="4"/>
  <c r="C630" i="4"/>
  <c r="C626" i="4"/>
  <c r="C622" i="4"/>
  <c r="C618" i="4"/>
  <c r="C614" i="4"/>
  <c r="C610" i="4"/>
  <c r="C606" i="4"/>
  <c r="C602" i="4"/>
  <c r="C598" i="4"/>
  <c r="C594" i="4"/>
  <c r="C590" i="4"/>
  <c r="C586" i="4"/>
  <c r="C582" i="4"/>
  <c r="C578" i="4"/>
  <c r="C574" i="4"/>
  <c r="C570" i="4"/>
  <c r="C566" i="4"/>
  <c r="C562" i="4"/>
  <c r="C558" i="4"/>
  <c r="C554" i="4"/>
  <c r="C550" i="4"/>
  <c r="C546" i="4"/>
  <c r="C542" i="4"/>
  <c r="C538" i="4"/>
  <c r="C534" i="4"/>
  <c r="C530" i="4"/>
  <c r="C526" i="4"/>
  <c r="C522" i="4"/>
  <c r="C518" i="4"/>
  <c r="C514" i="4"/>
  <c r="C510" i="4"/>
  <c r="C506" i="4"/>
  <c r="C502" i="4"/>
  <c r="C498" i="4"/>
  <c r="C494" i="4"/>
  <c r="C490" i="4"/>
  <c r="C486" i="4"/>
  <c r="C482" i="4"/>
  <c r="C478" i="4"/>
  <c r="C474" i="4"/>
  <c r="C470" i="4"/>
  <c r="C466" i="4"/>
  <c r="C462" i="4"/>
  <c r="C458" i="4"/>
  <c r="C454" i="4"/>
  <c r="C450" i="4"/>
  <c r="C446" i="4"/>
  <c r="C442" i="4"/>
  <c r="C438" i="4"/>
  <c r="C434" i="4"/>
  <c r="C430" i="4"/>
  <c r="C426" i="4"/>
  <c r="C422" i="4"/>
  <c r="C418" i="4"/>
  <c r="C414" i="4"/>
  <c r="C410" i="4"/>
  <c r="C406" i="4"/>
  <c r="C402" i="4"/>
  <c r="C398" i="4"/>
  <c r="C394" i="4"/>
  <c r="C390" i="4"/>
  <c r="C386" i="4"/>
  <c r="C382" i="4"/>
  <c r="C378" i="4"/>
  <c r="C374" i="4"/>
  <c r="C370" i="4"/>
  <c r="C366" i="4"/>
  <c r="C362" i="4"/>
  <c r="C358" i="4"/>
  <c r="C354" i="4"/>
  <c r="C350" i="4"/>
  <c r="C346" i="4"/>
  <c r="C837" i="4"/>
  <c r="C829" i="4"/>
  <c r="C821" i="4"/>
  <c r="C813" i="4"/>
  <c r="C805" i="4"/>
  <c r="C797" i="4"/>
  <c r="C789" i="4"/>
  <c r="C781" i="4"/>
  <c r="C773" i="4"/>
  <c r="C761" i="4"/>
  <c r="C753" i="4"/>
  <c r="C745" i="4"/>
  <c r="C737" i="4"/>
  <c r="C729" i="4"/>
  <c r="C721" i="4"/>
  <c r="C713" i="4"/>
  <c r="C709" i="4"/>
  <c r="C701" i="4"/>
  <c r="C697" i="4"/>
  <c r="C693" i="4"/>
  <c r="C689" i="4"/>
  <c r="C685" i="4"/>
  <c r="C681" i="4"/>
  <c r="C677" i="4"/>
  <c r="C673" i="4"/>
  <c r="C669" i="4"/>
  <c r="C665" i="4"/>
  <c r="C661" i="4"/>
  <c r="C657" i="4"/>
  <c r="C653" i="4"/>
  <c r="C649" i="4"/>
  <c r="C645" i="4"/>
  <c r="C641" i="4"/>
  <c r="C637" i="4"/>
  <c r="C633" i="4"/>
  <c r="C629" i="4"/>
  <c r="C625" i="4"/>
  <c r="C621" i="4"/>
  <c r="C617" i="4"/>
  <c r="C613" i="4"/>
  <c r="C609" i="4"/>
  <c r="C605" i="4"/>
  <c r="C601" i="4"/>
  <c r="C597" i="4"/>
  <c r="C593" i="4"/>
  <c r="C589" i="4"/>
  <c r="C585" i="4"/>
  <c r="C581" i="4"/>
  <c r="C577" i="4"/>
  <c r="C573" i="4"/>
  <c r="C569" i="4"/>
  <c r="C565" i="4"/>
  <c r="C561" i="4"/>
  <c r="C557" i="4"/>
  <c r="C553" i="4"/>
  <c r="C549" i="4"/>
  <c r="C545" i="4"/>
  <c r="C541" i="4"/>
  <c r="C537" i="4"/>
  <c r="C533" i="4"/>
  <c r="C529" i="4"/>
  <c r="C525" i="4"/>
  <c r="C521" i="4"/>
  <c r="C517" i="4"/>
  <c r="C513" i="4"/>
  <c r="C509" i="4"/>
  <c r="C505" i="4"/>
  <c r="C501" i="4"/>
  <c r="C497" i="4"/>
  <c r="C493" i="4"/>
  <c r="C489" i="4"/>
  <c r="C485" i="4"/>
  <c r="C481" i="4"/>
  <c r="C477" i="4"/>
  <c r="C473" i="4"/>
  <c r="C469" i="4"/>
  <c r="C465" i="4"/>
  <c r="C461" i="4"/>
  <c r="C457" i="4"/>
  <c r="C453" i="4"/>
  <c r="C449" i="4"/>
  <c r="C445" i="4"/>
  <c r="C441" i="4"/>
  <c r="C437" i="4"/>
  <c r="C433" i="4"/>
  <c r="C429" i="4"/>
  <c r="C425" i="4"/>
  <c r="C421" i="4"/>
  <c r="C417" i="4"/>
  <c r="C413" i="4"/>
  <c r="C409" i="4"/>
  <c r="C405" i="4"/>
  <c r="C401" i="4"/>
  <c r="C397" i="4"/>
  <c r="C393" i="4"/>
  <c r="C389" i="4"/>
  <c r="C385" i="4"/>
  <c r="C381" i="4"/>
  <c r="C377" i="4"/>
  <c r="C373" i="4"/>
  <c r="C369" i="4"/>
  <c r="C365" i="4"/>
  <c r="C361" i="4"/>
  <c r="C357" i="4"/>
  <c r="C353" i="4"/>
  <c r="C349" i="4"/>
  <c r="C345" i="4"/>
  <c r="C833" i="4"/>
  <c r="C825" i="4"/>
  <c r="C817" i="4"/>
  <c r="C809" i="4"/>
  <c r="C801" i="4"/>
  <c r="C793" i="4"/>
  <c r="C785" i="4"/>
  <c r="C777" i="4"/>
  <c r="C769" i="4"/>
  <c r="C765" i="4"/>
  <c r="C757" i="4"/>
  <c r="C749" i="4"/>
  <c r="C741" i="4"/>
  <c r="C733" i="4"/>
  <c r="C725" i="4"/>
  <c r="C717" i="4"/>
  <c r="C705" i="4"/>
  <c r="C836" i="4"/>
  <c r="C832" i="4"/>
  <c r="C828" i="4"/>
  <c r="C824" i="4"/>
  <c r="C820" i="4"/>
  <c r="C816" i="4"/>
  <c r="C812" i="4"/>
  <c r="C808" i="4"/>
  <c r="C804" i="4"/>
  <c r="C800" i="4"/>
  <c r="C796" i="4"/>
  <c r="C792" i="4"/>
  <c r="C788" i="4"/>
  <c r="C784" i="4"/>
  <c r="C780" i="4"/>
  <c r="C776" i="4"/>
  <c r="C772" i="4"/>
  <c r="C768" i="4"/>
  <c r="C764" i="4"/>
  <c r="C760" i="4"/>
  <c r="C756" i="4"/>
  <c r="C752" i="4"/>
  <c r="C748" i="4"/>
  <c r="C744" i="4"/>
  <c r="C740" i="4"/>
  <c r="C736" i="4"/>
  <c r="C732" i="4"/>
  <c r="C728" i="4"/>
  <c r="C724" i="4"/>
  <c r="C720" i="4"/>
  <c r="C716" i="4"/>
  <c r="C712" i="4"/>
  <c r="C708" i="4"/>
  <c r="C704" i="4"/>
  <c r="C700" i="4"/>
  <c r="C696" i="4"/>
  <c r="C692" i="4"/>
  <c r="C688" i="4"/>
  <c r="C684" i="4"/>
  <c r="C680" i="4"/>
  <c r="C676" i="4"/>
  <c r="C672" i="4"/>
  <c r="C668" i="4"/>
  <c r="C664" i="4"/>
  <c r="C660" i="4"/>
  <c r="C656" i="4"/>
  <c r="C652" i="4"/>
  <c r="C648" i="4"/>
  <c r="C644" i="4"/>
  <c r="C640" i="4"/>
  <c r="C636" i="4"/>
  <c r="C632" i="4"/>
  <c r="C628" i="4"/>
  <c r="C624" i="4"/>
  <c r="C620" i="4"/>
  <c r="C616" i="4"/>
  <c r="C612" i="4"/>
  <c r="C608" i="4"/>
  <c r="C604" i="4"/>
  <c r="C600" i="4"/>
  <c r="C596" i="4"/>
  <c r="C592" i="4"/>
  <c r="C588" i="4"/>
  <c r="C584" i="4"/>
  <c r="C580" i="4"/>
  <c r="C576" i="4"/>
  <c r="C572" i="4"/>
  <c r="C568" i="4"/>
  <c r="C564" i="4"/>
  <c r="C560" i="4"/>
  <c r="C556" i="4"/>
  <c r="C552" i="4"/>
  <c r="C548" i="4"/>
  <c r="C544" i="4"/>
  <c r="C540" i="4"/>
  <c r="C536" i="4"/>
  <c r="C532" i="4"/>
  <c r="C528" i="4"/>
  <c r="C524" i="4"/>
  <c r="C520" i="4"/>
  <c r="C516" i="4"/>
  <c r="C512" i="4"/>
  <c r="C508" i="4"/>
  <c r="C504" i="4"/>
  <c r="C500" i="4"/>
  <c r="C496" i="4"/>
  <c r="C492" i="4"/>
  <c r="C488" i="4"/>
  <c r="C484" i="4"/>
  <c r="C480" i="4"/>
  <c r="C476" i="4"/>
  <c r="C472" i="4"/>
  <c r="C468" i="4"/>
  <c r="C464" i="4"/>
  <c r="C460" i="4"/>
  <c r="C456" i="4"/>
  <c r="C452" i="4"/>
  <c r="C448" i="4"/>
  <c r="C444" i="4"/>
  <c r="C440" i="4"/>
  <c r="C436" i="4"/>
  <c r="C432" i="4"/>
  <c r="C428" i="4"/>
  <c r="C424" i="4"/>
  <c r="C420" i="4"/>
  <c r="C416" i="4"/>
  <c r="C412" i="4"/>
  <c r="C408" i="4"/>
  <c r="C404" i="4"/>
  <c r="C400" i="4"/>
  <c r="C396" i="4"/>
  <c r="C392" i="4"/>
  <c r="C388" i="4"/>
  <c r="C384" i="4"/>
  <c r="C380" i="4"/>
  <c r="C376" i="4"/>
  <c r="C372" i="4"/>
  <c r="C368" i="4"/>
  <c r="C364" i="4"/>
  <c r="C360" i="4"/>
  <c r="C356" i="4"/>
  <c r="C352" i="4"/>
  <c r="C348" i="4"/>
  <c r="C3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C119" i="4"/>
  <c r="C123" i="4"/>
  <c r="C127" i="4"/>
  <c r="C131" i="4"/>
  <c r="C135" i="4"/>
  <c r="C139" i="4"/>
  <c r="C143" i="4"/>
  <c r="C147" i="4"/>
  <c r="C151" i="4"/>
  <c r="C155" i="4"/>
  <c r="C159" i="4"/>
  <c r="C163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243" i="4"/>
  <c r="C247" i="4"/>
  <c r="C251" i="4"/>
  <c r="C255" i="4"/>
  <c r="C259" i="4"/>
  <c r="C263" i="4"/>
  <c r="C267" i="4"/>
  <c r="C271" i="4"/>
  <c r="C275" i="4"/>
  <c r="C279" i="4"/>
  <c r="C283" i="4"/>
  <c r="C287" i="4"/>
  <c r="C291" i="4"/>
  <c r="C295" i="4"/>
  <c r="C299" i="4"/>
  <c r="C303" i="4"/>
  <c r="C307" i="4"/>
  <c r="C311" i="4"/>
  <c r="C315" i="4"/>
  <c r="C319" i="4"/>
  <c r="C323" i="4"/>
  <c r="C327" i="4"/>
  <c r="C331" i="4"/>
  <c r="C335" i="4"/>
  <c r="C339" i="4"/>
  <c r="C4" i="4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C116" i="4"/>
  <c r="C120" i="4"/>
  <c r="C124" i="4"/>
  <c r="C128" i="4"/>
  <c r="C132" i="4"/>
  <c r="C136" i="4"/>
  <c r="C140" i="4"/>
  <c r="C144" i="4"/>
  <c r="C148" i="4"/>
  <c r="C152" i="4"/>
  <c r="C156" i="4"/>
  <c r="C160" i="4"/>
  <c r="C164" i="4"/>
  <c r="C168" i="4"/>
  <c r="C172" i="4"/>
  <c r="C176" i="4"/>
  <c r="C180" i="4"/>
  <c r="C184" i="4"/>
  <c r="C188" i="4"/>
  <c r="C192" i="4"/>
  <c r="C196" i="4"/>
  <c r="C200" i="4"/>
  <c r="C204" i="4"/>
  <c r="C208" i="4"/>
  <c r="C212" i="4"/>
  <c r="C216" i="4"/>
  <c r="C220" i="4"/>
  <c r="C224" i="4"/>
  <c r="C228" i="4"/>
  <c r="C232" i="4"/>
  <c r="C236" i="4"/>
  <c r="C240" i="4"/>
  <c r="C244" i="4"/>
  <c r="C248" i="4"/>
  <c r="C252" i="4"/>
  <c r="C256" i="4"/>
  <c r="C260" i="4"/>
  <c r="C264" i="4"/>
  <c r="C268" i="4"/>
  <c r="C272" i="4"/>
  <c r="C276" i="4"/>
  <c r="C280" i="4"/>
  <c r="C284" i="4"/>
  <c r="C288" i="4"/>
  <c r="C292" i="4"/>
  <c r="C296" i="4"/>
  <c r="C300" i="4"/>
  <c r="C304" i="4"/>
  <c r="C308" i="4"/>
  <c r="C312" i="4"/>
  <c r="C316" i="4"/>
  <c r="C320" i="4"/>
  <c r="C324" i="4"/>
  <c r="C328" i="4"/>
  <c r="C332" i="4"/>
  <c r="C336" i="4"/>
  <c r="C340" i="4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C117" i="4"/>
  <c r="C121" i="4"/>
  <c r="C125" i="4"/>
  <c r="C129" i="4"/>
  <c r="C133" i="4"/>
  <c r="C137" i="4"/>
  <c r="C141" i="4"/>
  <c r="C145" i="4"/>
  <c r="C149" i="4"/>
  <c r="C153" i="4"/>
  <c r="C157" i="4"/>
  <c r="C161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245" i="4"/>
  <c r="C249" i="4"/>
  <c r="C253" i="4"/>
  <c r="C257" i="4"/>
  <c r="C261" i="4"/>
  <c r="C265" i="4"/>
  <c r="C269" i="4"/>
  <c r="C273" i="4"/>
  <c r="C277" i="4"/>
  <c r="C281" i="4"/>
  <c r="C285" i="4"/>
  <c r="C289" i="4"/>
  <c r="C293" i="4"/>
  <c r="C297" i="4"/>
  <c r="C301" i="4"/>
  <c r="C305" i="4"/>
  <c r="C309" i="4"/>
  <c r="C313" i="4"/>
  <c r="C317" i="4"/>
  <c r="C321" i="4"/>
  <c r="C325" i="4"/>
  <c r="C329" i="4"/>
  <c r="C333" i="4"/>
  <c r="C337" i="4"/>
  <c r="C341" i="4"/>
  <c r="C6" i="4"/>
  <c r="C10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66" i="4"/>
  <c r="C70" i="4"/>
  <c r="C74" i="4"/>
  <c r="C78" i="4"/>
  <c r="C82" i="4"/>
  <c r="C86" i="4"/>
  <c r="C90" i="4"/>
  <c r="C94" i="4"/>
  <c r="C98" i="4"/>
  <c r="C102" i="4"/>
  <c r="C106" i="4"/>
  <c r="C110" i="4"/>
  <c r="C114" i="4"/>
  <c r="C118" i="4"/>
  <c r="C122" i="4"/>
  <c r="C126" i="4"/>
  <c r="C130" i="4"/>
  <c r="C134" i="4"/>
  <c r="C138" i="4"/>
  <c r="C142" i="4"/>
  <c r="C146" i="4"/>
  <c r="C150" i="4"/>
  <c r="C154" i="4"/>
  <c r="C158" i="4"/>
  <c r="C162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246" i="4"/>
  <c r="C250" i="4"/>
  <c r="C254" i="4"/>
  <c r="C258" i="4"/>
  <c r="C262" i="4"/>
  <c r="C266" i="4"/>
  <c r="C270" i="4"/>
  <c r="C274" i="4"/>
  <c r="C278" i="4"/>
  <c r="C282" i="4"/>
  <c r="C286" i="4"/>
  <c r="C290" i="4"/>
  <c r="C294" i="4"/>
  <c r="C298" i="4"/>
  <c r="C302" i="4"/>
  <c r="C306" i="4"/>
  <c r="C310" i="4"/>
  <c r="C314" i="4"/>
  <c r="C318" i="4"/>
  <c r="C322" i="4"/>
  <c r="C326" i="4"/>
  <c r="C330" i="4"/>
  <c r="C334" i="4"/>
  <c r="C338" i="4"/>
  <c r="C342" i="4"/>
  <c r="C831" i="4"/>
  <c r="C823" i="4"/>
  <c r="C815" i="4"/>
  <c r="C807" i="4"/>
  <c r="C799" i="4"/>
  <c r="C791" i="4"/>
  <c r="C783" i="4"/>
  <c r="C775" i="4"/>
  <c r="C767" i="4"/>
  <c r="C759" i="4"/>
  <c r="C751" i="4"/>
  <c r="C743" i="4"/>
  <c r="C731" i="4"/>
  <c r="C723" i="4"/>
  <c r="C715" i="4"/>
  <c r="C711" i="4"/>
  <c r="C703" i="4"/>
  <c r="C699" i="4"/>
  <c r="C695" i="4"/>
  <c r="C691" i="4"/>
  <c r="C687" i="4"/>
  <c r="C683" i="4"/>
  <c r="C679" i="4"/>
  <c r="C675" i="4"/>
  <c r="C671" i="4"/>
  <c r="C667" i="4"/>
  <c r="C663" i="4"/>
  <c r="C659" i="4"/>
  <c r="C655" i="4"/>
  <c r="C651" i="4"/>
  <c r="C647" i="4"/>
  <c r="C643" i="4"/>
  <c r="C639" i="4"/>
  <c r="C635" i="4"/>
  <c r="C631" i="4"/>
  <c r="C627" i="4"/>
  <c r="C623" i="4"/>
  <c r="C619" i="4"/>
  <c r="C615" i="4"/>
  <c r="C611" i="4"/>
  <c r="C607" i="4"/>
  <c r="C603" i="4"/>
  <c r="C599" i="4"/>
  <c r="C595" i="4"/>
  <c r="C591" i="4"/>
  <c r="C587" i="4"/>
  <c r="C583" i="4"/>
  <c r="C579" i="4"/>
  <c r="C575" i="4"/>
  <c r="C571" i="4"/>
  <c r="C567" i="4"/>
  <c r="C563" i="4"/>
  <c r="C559" i="4"/>
  <c r="C555" i="4"/>
  <c r="C551" i="4"/>
  <c r="C547" i="4"/>
  <c r="C543" i="4"/>
  <c r="C539" i="4"/>
  <c r="C535" i="4"/>
  <c r="C531" i="4"/>
  <c r="C527" i="4"/>
  <c r="C523" i="4"/>
  <c r="C519" i="4"/>
  <c r="C515" i="4"/>
  <c r="C511" i="4"/>
  <c r="C507" i="4"/>
  <c r="C503" i="4"/>
  <c r="C499" i="4"/>
  <c r="C495" i="4"/>
  <c r="C491" i="4"/>
  <c r="C487" i="4"/>
  <c r="C483" i="4"/>
  <c r="C479" i="4"/>
  <c r="C475" i="4"/>
  <c r="C471" i="4"/>
  <c r="C467" i="4"/>
  <c r="C463" i="4"/>
  <c r="C459" i="4"/>
  <c r="C455" i="4"/>
  <c r="C451" i="4"/>
  <c r="C447" i="4"/>
  <c r="C443" i="4"/>
  <c r="C439" i="4"/>
  <c r="C435" i="4"/>
  <c r="C431" i="4"/>
  <c r="C427" i="4"/>
  <c r="C423" i="4"/>
  <c r="C419" i="4"/>
  <c r="C415" i="4"/>
  <c r="C411" i="4"/>
  <c r="C407" i="4"/>
  <c r="C403" i="4"/>
  <c r="C399" i="4"/>
  <c r="C395" i="4"/>
  <c r="C391" i="4"/>
  <c r="C387" i="4"/>
  <c r="C383" i="4"/>
  <c r="C379" i="4"/>
  <c r="C375" i="4"/>
  <c r="C371" i="4"/>
  <c r="C367" i="4"/>
  <c r="C363" i="4"/>
  <c r="C359" i="4"/>
  <c r="C355" i="4"/>
  <c r="C351" i="4"/>
  <c r="C347" i="4"/>
  <c r="C34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F20" i="3"/>
  <c r="G20" i="3"/>
  <c r="B21" i="3"/>
  <c r="F21" i="3"/>
  <c r="G21" i="3"/>
  <c r="F22" i="3"/>
  <c r="G22" i="3"/>
  <c r="F23" i="3"/>
  <c r="G23" i="3"/>
  <c r="B24" i="3" s="1"/>
  <c r="F24" i="3"/>
  <c r="G24" i="3"/>
  <c r="B25" i="3"/>
  <c r="F25" i="3"/>
  <c r="G25" i="3"/>
  <c r="F26" i="3"/>
  <c r="G26" i="3"/>
  <c r="F27" i="3"/>
  <c r="G27" i="3"/>
  <c r="F28" i="3"/>
  <c r="G28" i="3"/>
  <c r="B29" i="3"/>
  <c r="F29" i="3"/>
  <c r="G29" i="3"/>
  <c r="F30" i="3"/>
  <c r="G30" i="3"/>
  <c r="F31" i="3"/>
  <c r="G31" i="3"/>
  <c r="B32" i="3" s="1"/>
  <c r="F32" i="3"/>
  <c r="G32" i="3"/>
  <c r="F33" i="3"/>
  <c r="G33" i="3"/>
  <c r="F34" i="3"/>
  <c r="G34" i="3"/>
  <c r="F35" i="3"/>
  <c r="G35" i="3"/>
  <c r="B36" i="3" s="1"/>
  <c r="F36" i="3"/>
  <c r="G36" i="3"/>
  <c r="A3" i="3"/>
  <c r="A4" i="3"/>
  <c r="A5" i="3"/>
  <c r="A6" i="3"/>
  <c r="B6" i="3" s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F3" i="3"/>
  <c r="G3" i="3"/>
  <c r="F4" i="3"/>
  <c r="G4" i="3"/>
  <c r="F5" i="3"/>
  <c r="G5" i="3"/>
  <c r="F6" i="3"/>
  <c r="G6" i="3"/>
  <c r="F7" i="3"/>
  <c r="G7" i="3"/>
  <c r="F8" i="3"/>
  <c r="G8" i="3"/>
  <c r="F9" i="3"/>
  <c r="B9" i="3" s="1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B17" i="3" s="1"/>
  <c r="G17" i="3"/>
  <c r="F18" i="3"/>
  <c r="G18" i="3"/>
  <c r="F19" i="3"/>
  <c r="G19" i="3"/>
  <c r="B13" i="3"/>
  <c r="B20" i="3"/>
  <c r="B23" i="3"/>
  <c r="B27" i="3"/>
  <c r="B28" i="3"/>
  <c r="B31" i="3"/>
  <c r="B33" i="3"/>
  <c r="B35" i="3"/>
  <c r="F2" i="3"/>
  <c r="B3" i="3"/>
  <c r="B5" i="3"/>
  <c r="B10" i="3"/>
  <c r="A2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2" i="2"/>
  <c r="B34" i="3" l="1"/>
  <c r="B30" i="3"/>
  <c r="B26" i="3"/>
  <c r="B22" i="3"/>
  <c r="B18" i="3"/>
  <c r="B14" i="3"/>
  <c r="B19" i="3"/>
  <c r="B16" i="3"/>
  <c r="B15" i="3"/>
  <c r="B12" i="3"/>
  <c r="B11" i="3"/>
  <c r="B8" i="3"/>
  <c r="B7" i="3"/>
  <c r="B4" i="3"/>
  <c r="B2" i="3"/>
</calcChain>
</file>

<file path=xl/sharedStrings.xml><?xml version="1.0" encoding="utf-8"?>
<sst xmlns="http://schemas.openxmlformats.org/spreadsheetml/2006/main" count="866" uniqueCount="797">
  <si>
    <t>2a</t>
  </si>
  <si>
    <t>2b</t>
  </si>
  <si>
    <t>3a</t>
  </si>
  <si>
    <t>3b</t>
  </si>
  <si>
    <t>BHD</t>
  </si>
  <si>
    <t>BHD_63</t>
  </si>
  <si>
    <t>Höhe_63</t>
  </si>
  <si>
    <t>Höhe_108</t>
  </si>
  <si>
    <t>nach BWINPro - angepasste Brinkfunktion (Handbuch, Seite</t>
  </si>
  <si>
    <t>r(h)</t>
  </si>
  <si>
    <t>h</t>
  </si>
  <si>
    <t>u</t>
  </si>
  <si>
    <t>v</t>
  </si>
  <si>
    <t>w</t>
  </si>
  <si>
    <t>p</t>
  </si>
  <si>
    <t>q</t>
  </si>
  <si>
    <t>k</t>
  </si>
  <si>
    <t>H</t>
  </si>
  <si>
    <t>mittl_Best_BHD</t>
  </si>
  <si>
    <t xml:space="preserve">Industrieholz etc. </t>
  </si>
  <si>
    <t>nicht verwertbares Derbholz</t>
  </si>
  <si>
    <t>bhd</t>
  </si>
  <si>
    <t>Industrieholz</t>
  </si>
  <si>
    <t>Vfm</t>
  </si>
  <si>
    <t>h100</t>
  </si>
  <si>
    <t>Stammhöhe (nach BWINPRO Formel)</t>
  </si>
  <si>
    <t>Stammhöhe (25% Totalhöhe)</t>
  </si>
  <si>
    <t>Stamm:</t>
  </si>
  <si>
    <t>1b</t>
  </si>
  <si>
    <t>1a</t>
  </si>
  <si>
    <t>this data is model output</t>
  </si>
  <si>
    <t>Efm in:</t>
  </si>
  <si>
    <t>P2a</t>
  </si>
  <si>
    <t>P2b</t>
  </si>
  <si>
    <t>P3a</t>
  </si>
  <si>
    <t>P3b</t>
  </si>
  <si>
    <t>Pind</t>
  </si>
  <si>
    <t>Industry</t>
  </si>
  <si>
    <t>Prices (IR-corrected):</t>
  </si>
  <si>
    <t>P1a</t>
  </si>
  <si>
    <t>P1b</t>
  </si>
  <si>
    <t>P4</t>
  </si>
  <si>
    <t>Costs (Härtl et al. (2013)):</t>
  </si>
  <si>
    <t>Income_2016</t>
  </si>
  <si>
    <t>low_scenario</t>
  </si>
  <si>
    <t>high_scenario</t>
  </si>
  <si>
    <t>revenue_2016</t>
  </si>
  <si>
    <t>revenue_low</t>
  </si>
  <si>
    <t>revenue_high</t>
  </si>
  <si>
    <t>Income_low</t>
  </si>
  <si>
    <t>Income_high</t>
  </si>
  <si>
    <t>year</t>
  </si>
  <si>
    <t xml:space="preserve">all wood </t>
  </si>
  <si>
    <t>stem wood</t>
  </si>
  <si>
    <t>source: https://de.investing.com/commodities/carbon-emissions-historical-data</t>
  </si>
  <si>
    <t>€/tC02</t>
  </si>
  <si>
    <t>Date</t>
  </si>
  <si>
    <t>month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</si>
  <si>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</si>
  <si>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</si>
  <si>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</si>
  <si>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</si>
  <si>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</si>
  <si>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</si>
  <si>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</si>
  <si>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</si>
  <si>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</si>
  <si>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</si>
  <si>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</si>
  <si>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</si>
  <si>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</si>
  <si>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</si>
  <si>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</si>
  <si>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</si>
  <si>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</si>
  <si>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</si>
  <si>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</si>
  <si>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</si>
  <si>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</si>
  <si>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</si>
  <si>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</si>
  <si>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</si>
  <si>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</si>
  <si>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</si>
  <si>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</si>
  <si>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</si>
  <si>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</si>
  <si>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</si>
  <si>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</si>
  <si>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</si>
  <si>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</si>
  <si>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</si>
  <si>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</si>
  <si>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</si>
  <si>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</si>
  <si>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</si>
  <si>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</si>
  <si>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</si>
  <si>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</si>
  <si>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</si>
  <si>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</si>
  <si>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</si>
  <si>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</si>
  <si>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</si>
  <si>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</si>
  <si>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</si>
  <si>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</si>
  <si>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</si>
  <si>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</si>
  <si>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</si>
  <si>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</si>
  <si>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</si>
  <si>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</si>
  <si>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</si>
  <si>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</si>
  <si>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</si>
  <si>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</si>
  <si>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</si>
  <si>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</si>
  <si>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</si>
  <si>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</si>
  <si>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</si>
  <si>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</si>
  <si>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</si>
  <si>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</si>
  <si>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</si>
  <si>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</si>
  <si>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</si>
  <si>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</si>
  <si>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</si>
  <si>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</si>
  <si>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</si>
  <si>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</si>
  <si>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</si>
  <si>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</si>
  <si>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</si>
  <si>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</si>
  <si>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</si>
  <si>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</si>
  <si>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</si>
  <si>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</si>
  <si>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</si>
  <si>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</si>
  <si>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</si>
  <si>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</si>
  <si>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</si>
  <si>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</si>
  <si>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</si>
  <si>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</si>
  <si>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</si>
  <si>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</si>
  <si>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</si>
  <si>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</si>
  <si>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</si>
  <si>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</si>
  <si>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</si>
  <si>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</si>
  <si>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</si>
  <si>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</si>
  <si>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</si>
  <si>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</si>
  <si>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</si>
  <si>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</si>
  <si>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Abzinsungssätze für eine Restlaufzeit von 49 Jahren von der Bundesbank:</t>
  </si>
  <si>
    <t>Zeitreihen: https://www.bundesbank.de/Navigation/DE/Statistiken/Zeitreihen_Datenbanken/Geld_und_Kapitalmaerkte/geld_und_kapitalmaerkte_list_node.html?listId=www_skms_it05a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</si>
  <si>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</si>
  <si>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</si>
  <si>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</si>
  <si>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</si>
  <si>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</si>
  <si>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</si>
  <si>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</si>
  <si>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</si>
  <si>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</si>
  <si>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</si>
  <si>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</si>
  <si>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</si>
  <si>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</si>
  <si>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</si>
  <si>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</si>
  <si>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</si>
  <si>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</si>
  <si>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</si>
  <si>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</si>
  <si>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</si>
  <si>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</si>
  <si>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</si>
  <si>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</si>
  <si>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</si>
  <si>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</si>
  <si>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</si>
  <si>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</si>
  <si>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</si>
  <si>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</si>
  <si>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</si>
  <si>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</si>
  <si>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</si>
  <si>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</si>
  <si>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</si>
  <si>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</si>
  <si>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</si>
  <si>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</si>
  <si>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</si>
  <si>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</si>
  <si>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</si>
  <si>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</si>
  <si>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</si>
  <si>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</si>
  <si>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</si>
  <si>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</si>
  <si>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</si>
  <si>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</si>
  <si>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</si>
  <si>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</si>
  <si>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</si>
  <si>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</si>
  <si>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</si>
  <si>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</si>
  <si>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</si>
  <si>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</si>
  <si>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</si>
  <si>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</si>
  <si>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</si>
  <si>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</si>
  <si>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</si>
  <si>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</si>
  <si>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</si>
  <si>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</si>
  <si>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</si>
  <si>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</si>
  <si>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</si>
  <si>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</si>
  <si>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</si>
  <si>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</si>
  <si>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</si>
  <si>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</si>
  <si>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</si>
  <si>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</si>
  <si>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</si>
  <si>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</si>
  <si>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</si>
  <si>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</si>
  <si>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</si>
  <si>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</si>
  <si>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</si>
  <si>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</si>
  <si>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</si>
  <si>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</si>
  <si>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</si>
  <si>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</si>
  <si>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</si>
  <si>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</si>
  <si>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</si>
  <si>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</si>
  <si>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</si>
  <si>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</si>
  <si>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</si>
  <si>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</si>
  <si>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</si>
  <si>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</si>
  <si>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</si>
  <si>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</si>
  <si>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</si>
  <si>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</si>
  <si>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</si>
  <si>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</si>
  <si>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</si>
  <si>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</si>
  <si>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</si>
  <si>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</si>
  <si>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</si>
  <si>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</si>
  <si>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</si>
  <si>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</si>
  <si>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</si>
  <si>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</si>
  <si>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</si>
  <si>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</si>
  <si>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</si>
  <si>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</si>
  <si>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</si>
  <si>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</si>
  <si>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</si>
  <si>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</si>
  <si>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</si>
  <si>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</si>
  <si>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</si>
  <si>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</si>
  <si>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</si>
  <si>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</si>
  <si>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</si>
  <si>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</si>
  <si>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</si>
  <si>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</si>
  <si>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</si>
  <si>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</si>
  <si>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</si>
  <si>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</si>
  <si>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</si>
  <si>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</si>
  <si>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</si>
  <si>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</si>
  <si>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</si>
  <si>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</si>
  <si>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</si>
  <si>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</si>
  <si>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</si>
  <si>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</si>
  <si>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</si>
  <si>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</si>
  <si>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</si>
  <si>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</si>
  <si>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</si>
  <si>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</si>
  <si>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</si>
  <si>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</si>
  <si>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</si>
  <si>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</si>
  <si>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</si>
  <si>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</si>
  <si>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</si>
  <si>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</si>
  <si>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</si>
  <si>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</si>
  <si>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</si>
  <si>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</si>
  <si>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</si>
  <si>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</si>
  <si>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</si>
  <si>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</si>
  <si>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</si>
  <si>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</si>
  <si>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</si>
  <si>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</si>
  <si>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</si>
  <si>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</si>
  <si>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</si>
  <si>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</si>
  <si>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</si>
  <si>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</si>
  <si>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</si>
  <si>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</si>
  <si>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</si>
  <si>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</si>
  <si>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</si>
  <si>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</si>
  <si>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</si>
  <si>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</si>
  <si>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</si>
  <si>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</si>
  <si>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</si>
  <si>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</si>
  <si>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</si>
  <si>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</si>
  <si>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</si>
  <si>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</si>
  <si>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</si>
  <si>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</si>
  <si>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</si>
  <si>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</si>
  <si>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</si>
  <si>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</si>
  <si>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</si>
  <si>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</si>
  <si>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</si>
  <si>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</si>
  <si>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</si>
  <si>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</si>
  <si>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</si>
  <si>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</si>
  <si>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</si>
  <si>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</si>
  <si>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</si>
  <si>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</si>
  <si>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</si>
  <si>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</si>
  <si>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</si>
  <si>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</si>
  <si>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</si>
  <si>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</si>
  <si>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</si>
  <si>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</si>
  <si>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</si>
  <si>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</si>
  <si>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</si>
  <si>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</si>
  <si>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</si>
  <si>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</si>
  <si>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</si>
  <si>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</si>
  <si>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</si>
  <si>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</si>
  <si>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</si>
  <si>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</si>
  <si>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</si>
  <si>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</si>
  <si>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</si>
  <si>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</si>
  <si>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</si>
  <si>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</si>
  <si>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</si>
  <si>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</si>
  <si>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</si>
  <si>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</si>
  <si>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</si>
  <si>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</si>
  <si>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</si>
  <si>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</si>
  <si>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</si>
  <si>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</si>
  <si>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</si>
  <si>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</si>
  <si>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</si>
  <si>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</si>
  <si>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</si>
  <si>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</si>
  <si>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</si>
  <si>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</si>
  <si>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</si>
  <si>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</si>
  <si>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</si>
  <si>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</si>
  <si>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</si>
  <si>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</si>
  <si>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</si>
  <si>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</si>
  <si>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</si>
  <si>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</si>
  <si>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</si>
  <si>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</si>
  <si>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</si>
  <si>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</si>
  <si>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</si>
  <si>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</si>
  <si>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</si>
  <si>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</si>
  <si>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</si>
  <si>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</si>
  <si>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</si>
  <si>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</si>
  <si>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</si>
  <si>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</si>
  <si>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</si>
  <si>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</si>
  <si>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</si>
  <si>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</si>
  <si>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</si>
  <si>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</si>
  <si>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</si>
  <si>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</si>
  <si>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</si>
  <si>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</si>
  <si>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</si>
  <si>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</si>
  <si>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</si>
  <si>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</si>
  <si>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</si>
  <si>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</si>
  <si>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</si>
  <si>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</si>
  <si>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</si>
  <si>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</si>
  <si>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</si>
  <si>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</si>
  <si>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</si>
  <si>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</si>
  <si>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</si>
  <si>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</si>
  <si>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</si>
  <si>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</si>
  <si>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</si>
  <si>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</si>
  <si>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</si>
  <si>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</si>
  <si>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</si>
  <si>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</si>
  <si>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</si>
  <si>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</si>
  <si>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</si>
  <si>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</si>
  <si>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</si>
  <si>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</si>
  <si>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</si>
  <si>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</si>
  <si>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</si>
  <si>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</si>
  <si>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</si>
  <si>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</si>
  <si>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</si>
  <si>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</si>
  <si>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</si>
  <si>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</si>
  <si>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</si>
  <si>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</si>
  <si>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</si>
  <si>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</si>
  <si>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</si>
  <si>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</si>
  <si>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</si>
  <si>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</si>
  <si>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</si>
  <si>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</si>
  <si>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</si>
  <si>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</si>
  <si>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</si>
  <si>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</si>
  <si>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</si>
  <si>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</si>
  <si>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</si>
  <si>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</si>
  <si>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</si>
  <si>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</si>
  <si>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</si>
  <si>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</si>
  <si>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</si>
  <si>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</si>
  <si>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</si>
  <si>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</si>
  <si>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</si>
  <si>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</si>
  <si>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</si>
  <si>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</si>
  <si>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</si>
  <si>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</si>
  <si>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</si>
  <si>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</si>
  <si>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</si>
  <si>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</si>
  <si>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</si>
  <si>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</si>
  <si>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</si>
  <si>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</si>
  <si>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</si>
  <si>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</si>
  <si>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</si>
  <si>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</si>
  <si>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</si>
  <si>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</si>
  <si>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</si>
  <si>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</si>
  <si>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</si>
  <si>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</si>
  <si>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</si>
  <si>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</si>
  <si>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</si>
  <si>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</si>
  <si>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</si>
  <si>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</si>
  <si>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</si>
  <si>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</si>
  <si>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</si>
  <si>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</si>
  <si>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</si>
  <si>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</si>
  <si>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</si>
  <si>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</si>
  <si>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</si>
  <si>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</si>
  <si>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</si>
  <si>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</si>
  <si>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</si>
  <si>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</si>
  <si>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</si>
  <si>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</si>
  <si>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</si>
  <si>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</si>
  <si>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</si>
  <si>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</si>
  <si>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</si>
  <si>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</si>
  <si>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</si>
  <si>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</si>
  <si>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</si>
  <si>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</si>
  <si>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</si>
  <si>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</si>
  <si>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</si>
  <si>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</si>
  <si>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</si>
  <si>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</si>
  <si>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</si>
  <si>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</si>
  <si>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</si>
  <si>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</si>
  <si>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</si>
  <si>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</si>
  <si>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</si>
  <si>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</si>
  <si>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</si>
  <si>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</si>
  <si>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</si>
  <si>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</si>
  <si>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</si>
  <si>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</si>
  <si>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</si>
  <si>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</si>
  <si>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</si>
  <si>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</si>
  <si>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</si>
  <si>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</si>
  <si>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</si>
  <si>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</si>
  <si>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</si>
  <si>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</si>
  <si>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</si>
  <si>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</si>
  <si>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</si>
  <si>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</si>
  <si>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</si>
  <si>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</si>
  <si>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</si>
  <si>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</si>
  <si>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</si>
  <si>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</si>
  <si>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</si>
  <si>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</si>
  <si>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</si>
  <si>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</si>
  <si>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</si>
  <si>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</si>
  <si>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</si>
  <si>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</si>
  <si>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</si>
  <si>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</si>
  <si>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</si>
  <si>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</si>
  <si>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</si>
  <si>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</si>
  <si>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</si>
  <si>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</si>
  <si>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</si>
  <si>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</si>
  <si>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</si>
  <si>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</si>
  <si>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</si>
  <si>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</si>
  <si>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</si>
  <si>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</si>
  <si>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</si>
  <si>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</si>
  <si>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</si>
  <si>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</si>
  <si>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</si>
  <si>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</si>
  <si>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</si>
  <si>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</si>
  <si>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</si>
  <si>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</si>
  <si>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</si>
  <si>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</si>
  <si>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</si>
  <si>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</si>
  <si>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</si>
  <si>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</si>
  <si>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</si>
  <si>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</si>
  <si>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</si>
  <si>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</si>
  <si>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</si>
  <si>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</si>
  <si>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</si>
  <si>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</si>
  <si>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</si>
  <si>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</si>
  <si>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</si>
  <si>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</si>
  <si>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</si>
  <si>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</si>
  <si>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</si>
  <si>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</si>
  <si>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</si>
  <si>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</si>
  <si>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</si>
  <si>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</si>
  <si>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</si>
  <si>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</si>
  <si>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</si>
  <si>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</si>
  <si>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</si>
  <si>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</si>
  <si>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</si>
  <si>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</si>
  <si>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</si>
  <si>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</si>
  <si>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</si>
  <si>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</si>
  <si>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</si>
  <si>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</si>
  <si>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</si>
  <si>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</si>
  <si>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</si>
  <si>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</si>
  <si>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</si>
  <si>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</si>
  <si>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</si>
  <si>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</si>
  <si>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</si>
  <si>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</si>
  <si>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</si>
  <si>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</si>
  <si>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</si>
  <si>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</si>
  <si>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</si>
  <si>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</si>
  <si>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</si>
  <si>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</si>
  <si>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</si>
  <si>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</si>
  <si>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</si>
  <si>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</si>
  <si>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</si>
  <si>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</si>
  <si>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</si>
  <si>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</si>
  <si>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</si>
  <si>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</si>
  <si>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</si>
  <si>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</si>
  <si>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</si>
  <si>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</si>
  <si>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</si>
  <si>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</si>
  <si>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</si>
  <si>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</si>
  <si>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</si>
  <si>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</si>
  <si>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</si>
  <si>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</si>
  <si>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</si>
  <si>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</si>
  <si>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</si>
  <si>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</si>
  <si>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</si>
  <si>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</si>
  <si>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</si>
  <si>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</si>
  <si>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</si>
  <si>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</si>
  <si>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</si>
  <si>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</si>
  <si>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</si>
  <si>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</si>
  <si>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</si>
  <si>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</si>
  <si>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</si>
  <si>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</si>
  <si>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</si>
  <si>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</si>
  <si>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</si>
  <si>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</si>
  <si>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</si>
  <si>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</si>
  <si>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</si>
  <si>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</si>
  <si>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</si>
  <si>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</si>
  <si>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</si>
  <si>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</si>
  <si>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</si>
  <si>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</si>
  <si>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</si>
  <si>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</si>
  <si>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</si>
  <si>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</si>
  <si>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</si>
  <si>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</si>
  <si>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</si>
  <si>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</si>
  <si>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</si>
  <si>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</si>
  <si>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</si>
  <si>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Source: https://www.bundesbank.de/Navigation/DE/Statistiken/Zeitreihen_Datenbanken/Makrooekonomische_Zeitreihen/its_details_value_node.html?tsId=BBK01.SU0112&amp;listId=www_s11b_mb02</t>
  </si>
  <si>
    <t>lifetimes from Härtl et al. (2016)</t>
  </si>
  <si>
    <t>% of stem and industrial wood from Pistorius et al. (2006)</t>
  </si>
  <si>
    <t>paper etc</t>
  </si>
  <si>
    <t>fuelwood</t>
  </si>
  <si>
    <t>lifetimes</t>
  </si>
  <si>
    <t>%of stem wood</t>
  </si>
  <si>
    <t>%of industrial wood</t>
  </si>
  <si>
    <t>average lifetime</t>
  </si>
  <si>
    <t xml:space="preserve">Construction timber </t>
  </si>
  <si>
    <t>furniture</t>
  </si>
  <si>
    <t>stem</t>
  </si>
  <si>
    <t>total</t>
  </si>
  <si>
    <t>Anteil Industry</t>
  </si>
  <si>
    <t>Anteil stem</t>
  </si>
  <si>
    <t>dbh</t>
  </si>
  <si>
    <t>lifetime</t>
  </si>
  <si>
    <t>slope</t>
  </si>
  <si>
    <t>price relative to the year 2010 (incl. Sales tax) &lt;- 2010 = 100</t>
  </si>
  <si>
    <t>Source: Statistisches Bundesamt (Destatis) Fachserie 17, Reihe 1: Preisindizes für die Land- und Forstwirtschaft</t>
  </si>
  <si>
    <t>low_index_destatis</t>
  </si>
  <si>
    <t>high_index_destatis</t>
  </si>
  <si>
    <t>rev_low_index</t>
  </si>
  <si>
    <t>rev_high_index</t>
  </si>
  <si>
    <t>Inc_lo_index</t>
  </si>
  <si>
    <t>Inc_hi_index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</si>
</sst>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mmmm\ 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Höhe_63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Tabelle2!$A$2:$A$68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</c:numCache>
            </c:numRef>
          </c:xVal>
          <c:yVal>
            <c:numRef>
              <c:f>Tabelle2!$B$2:$B$68</c:f>
              <c:numCache>
                <c:formatCode>General</c:formatCode>
                <c:ptCount val="67"/>
                <c:pt idx="0">
                  <c:v>1.3469411733306216</c:v>
                </c:pt>
                <c:pt idx="1">
                  <c:v>2.7578940396435421</c:v>
                </c:pt>
                <c:pt idx="2">
                  <c:v>5.2969797415603663</c:v>
                </c:pt>
                <c:pt idx="3">
                  <c:v>7.7725272019172129</c:v>
                </c:pt>
                <c:pt idx="4">
                  <c:v>9.8851864777119545</c:v>
                </c:pt>
                <c:pt idx="5">
                  <c:v>11.635903825831775</c:v>
                </c:pt>
                <c:pt idx="6">
                  <c:v>13.085533788654878</c:v>
                </c:pt>
                <c:pt idx="7">
                  <c:v>14.295479949018304</c:v>
                </c:pt>
                <c:pt idx="8">
                  <c:v>15.315968079718482</c:v>
                </c:pt>
                <c:pt idx="9">
                  <c:v>16.185891361090764</c:v>
                </c:pt>
                <c:pt idx="10">
                  <c:v>16.934987410710143</c:v>
                </c:pt>
                <c:pt idx="11">
                  <c:v>17.586046888620537</c:v>
                </c:pt>
                <c:pt idx="12">
                  <c:v>18.156680459737348</c:v>
                </c:pt>
                <c:pt idx="13">
                  <c:v>18.66063857234079</c:v>
                </c:pt>
                <c:pt idx="14">
                  <c:v>19.10877636865737</c:v>
                </c:pt>
                <c:pt idx="15">
                  <c:v>19.50975686606138</c:v>
                </c:pt>
                <c:pt idx="16">
                  <c:v>19.870565804151582</c:v>
                </c:pt>
                <c:pt idx="17">
                  <c:v>20.19689172719135</c:v>
                </c:pt>
                <c:pt idx="18">
                  <c:v>20.493409344892999</c:v>
                </c:pt>
                <c:pt idx="19">
                  <c:v>20.763992981812038</c:v>
                </c:pt>
                <c:pt idx="20">
                  <c:v>21.01187903676248</c:v>
                </c:pt>
                <c:pt idx="21">
                  <c:v>21.239790885563618</c:v>
                </c:pt>
                <c:pt idx="22">
                  <c:v>21.450035842398165</c:v>
                </c:pt>
                <c:pt idx="23">
                  <c:v>21.644581125996432</c:v>
                </c:pt>
                <c:pt idx="24">
                  <c:v>21.825113897251509</c:v>
                </c:pt>
                <c:pt idx="25">
                  <c:v>21.993089099771819</c:v>
                </c:pt>
                <c:pt idx="26">
                  <c:v>22.149767877807143</c:v>
                </c:pt>
                <c:pt idx="27">
                  <c:v>22.296248653464165</c:v>
                </c:pt>
                <c:pt idx="28">
                  <c:v>22.433492439360698</c:v>
                </c:pt>
                <c:pt idx="29">
                  <c:v>22.562343590124897</c:v>
                </c:pt>
                <c:pt idx="30">
                  <c:v>22.683546919013757</c:v>
                </c:pt>
                <c:pt idx="31">
                  <c:v>22.797761898127124</c:v>
                </c:pt>
                <c:pt idx="32">
                  <c:v>22.905574503611842</c:v>
                </c:pt>
                <c:pt idx="33">
                  <c:v>23.007507147580913</c:v>
                </c:pt>
                <c:pt idx="34">
                  <c:v>23.104027046623774</c:v>
                </c:pt>
                <c:pt idx="35">
                  <c:v>23.195553305786888</c:v>
                </c:pt>
                <c:pt idx="36">
                  <c:v>23.282462941651236</c:v>
                </c:pt>
                <c:pt idx="37">
                  <c:v>23.365096024855617</c:v>
                </c:pt>
                <c:pt idx="38">
                  <c:v>23.443760088306014</c:v>
                </c:pt>
                <c:pt idx="39">
                  <c:v>23.518733920270694</c:v>
                </c:pt>
                <c:pt idx="40">
                  <c:v>23.590270840002532</c:v>
                </c:pt>
                <c:pt idx="41">
                  <c:v>23.658601536249805</c:v>
                </c:pt>
                <c:pt idx="42">
                  <c:v>23.723936535094317</c:v>
                </c:pt>
                <c:pt idx="43">
                  <c:v>23.786468352283272</c:v>
                </c:pt>
                <c:pt idx="44">
                  <c:v>23.846373376051151</c:v>
                </c:pt>
                <c:pt idx="45">
                  <c:v>23.903813518934484</c:v>
                </c:pt>
                <c:pt idx="46">
                  <c:v>23.958937670932251</c:v>
                </c:pt>
                <c:pt idx="47">
                  <c:v>24.011882981296186</c:v>
                </c:pt>
                <c:pt idx="48">
                  <c:v>24.062775992041448</c:v>
                </c:pt>
                <c:pt idx="49">
                  <c:v>24.11173364278471</c:v>
                </c:pt>
                <c:pt idx="50">
                  <c:v>24.158864163612659</c:v>
                </c:pt>
                <c:pt idx="51">
                  <c:v>24.20426787025426</c:v>
                </c:pt>
                <c:pt idx="52">
                  <c:v>24.248037873790505</c:v>
                </c:pt>
                <c:pt idx="53">
                  <c:v>24.290260715417389</c:v>
                </c:pt>
                <c:pt idx="54">
                  <c:v>24.331016935326314</c:v>
                </c:pt>
                <c:pt idx="55">
                  <c:v>24.370381583535956</c:v>
                </c:pt>
                <c:pt idx="56">
                  <c:v>24.408424679463781</c:v>
                </c:pt>
                <c:pt idx="57">
                  <c:v>24.445211626134146</c:v>
                </c:pt>
                <c:pt idx="58">
                  <c:v>24.48080358415773</c:v>
                </c:pt>
                <c:pt idx="59">
                  <c:v>24.515257809964108</c:v>
                </c:pt>
                <c:pt idx="60">
                  <c:v>24.548627962208013</c:v>
                </c:pt>
                <c:pt idx="61">
                  <c:v>24.580964379786447</c:v>
                </c:pt>
                <c:pt idx="62">
                  <c:v>24.612314334486268</c:v>
                </c:pt>
                <c:pt idx="63">
                  <c:v>24.642722260920763</c:v>
                </c:pt>
                <c:pt idx="64">
                  <c:v>24.672229966100033</c:v>
                </c:pt>
                <c:pt idx="65">
                  <c:v>24.700876820707794</c:v>
                </c:pt>
                <c:pt idx="66">
                  <c:v>24.728699933919597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Höhe_108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Tabelle2!$A$2:$A$68</c:f>
              <c:numCache>
                <c:formatCode>General</c:formatCode>
                <c:ptCount val="6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</c:numCache>
            </c:numRef>
          </c:xVal>
          <c:yVal>
            <c:numRef>
              <c:f>Tabelle2!$C$2:$C$68</c:f>
              <c:numCache>
                <c:formatCode>General</c:formatCode>
                <c:ptCount val="67"/>
                <c:pt idx="0">
                  <c:v>2.6731108725872046</c:v>
                </c:pt>
                <c:pt idx="1">
                  <c:v>3.893546539749174</c:v>
                </c:pt>
                <c:pt idx="2">
                  <c:v>5.3078877372518205</c:v>
                </c:pt>
                <c:pt idx="3">
                  <c:v>6.8006181155668761</c:v>
                </c:pt>
                <c:pt idx="4">
                  <c:v>8.2971780861343998</c:v>
                </c:pt>
                <c:pt idx="5">
                  <c:v>9.7537197738410892</c:v>
                </c:pt>
                <c:pt idx="6">
                  <c:v>11.146531174989926</c:v>
                </c:pt>
                <c:pt idx="7">
                  <c:v>12.464360487693854</c:v>
                </c:pt>
                <c:pt idx="8">
                  <c:v>13.703407985854087</c:v>
                </c:pt>
                <c:pt idx="9">
                  <c:v>14.864194716935264</c:v>
                </c:pt>
                <c:pt idx="10">
                  <c:v>15.949643001308734</c:v>
                </c:pt>
                <c:pt idx="11">
                  <c:v>16.963913653927424</c:v>
                </c:pt>
                <c:pt idx="12">
                  <c:v>17.911709587875048</c:v>
                </c:pt>
                <c:pt idx="13">
                  <c:v>18.797865477827408</c:v>
                </c:pt>
                <c:pt idx="14">
                  <c:v>19.627112519184866</c:v>
                </c:pt>
                <c:pt idx="15">
                  <c:v>20.403950093486042</c:v>
                </c:pt>
                <c:pt idx="16">
                  <c:v>21.132582357418496</c:v>
                </c:pt>
                <c:pt idx="17">
                  <c:v>21.816893837825688</c:v>
                </c:pt>
                <c:pt idx="18">
                  <c:v>22.460448001437843</c:v>
                </c:pt>
                <c:pt idx="19">
                  <c:v>23.06649888321553</c:v>
                </c:pt>
                <c:pt idx="20">
                  <c:v>23.638009659176845</c:v>
                </c:pt>
                <c:pt idx="21">
                  <c:v>24.177674423639861</c:v>
                </c:pt>
                <c:pt idx="22">
                  <c:v>24.687940917486486</c:v>
                </c:pt>
                <c:pt idx="23">
                  <c:v>25.171032885721285</c:v>
                </c:pt>
                <c:pt idx="24">
                  <c:v>25.628971325186392</c:v>
                </c:pt>
                <c:pt idx="25">
                  <c:v>26.063594245342312</c:v>
                </c:pt>
                <c:pt idx="26">
                  <c:v>26.476574787336048</c:v>
                </c:pt>
                <c:pt idx="27">
                  <c:v>26.869437680266984</c:v>
                </c:pt>
                <c:pt idx="28">
                  <c:v>27.243574091134615</c:v>
                </c:pt>
                <c:pt idx="29">
                  <c:v>27.600254967171459</c:v>
                </c:pt>
                <c:pt idx="30">
                  <c:v>27.940642989424145</c:v>
                </c:pt>
                <c:pt idx="31">
                  <c:v>28.265803263067856</c:v>
                </c:pt>
                <c:pt idx="32">
                  <c:v>28.576712868480001</c:v>
                </c:pt>
                <c:pt idx="33">
                  <c:v>28.874269391036854</c:v>
                </c:pt>
                <c:pt idx="34">
                  <c:v>29.159298539132557</c:v>
                </c:pt>
                <c:pt idx="35">
                  <c:v>29.432560950426357</c:v>
                </c:pt>
                <c:pt idx="36">
                  <c:v>29.694758276640055</c:v>
                </c:pt>
                <c:pt idx="37">
                  <c:v>29.946538627847218</c:v>
                </c:pt>
                <c:pt idx="38">
                  <c:v>30.188501448392334</c:v>
                </c:pt>
                <c:pt idx="39">
                  <c:v>30.421201888485676</c:v>
                </c:pt>
                <c:pt idx="40">
                  <c:v>30.645154728185357</c:v>
                </c:pt>
                <c:pt idx="41">
                  <c:v>30.860837903896197</c:v>
                </c:pt>
                <c:pt idx="42">
                  <c:v>31.068695681650325</c:v>
                </c:pt>
                <c:pt idx="43">
                  <c:v>31.269141516234722</c:v>
                </c:pt>
                <c:pt idx="44">
                  <c:v>31.462560630637117</c:v>
                </c:pt>
                <c:pt idx="45">
                  <c:v>31.649312346233749</c:v>
                </c:pt>
                <c:pt idx="46">
                  <c:v>31.829732190580977</c:v>
                </c:pt>
                <c:pt idx="47">
                  <c:v>32.004133806543059</c:v>
                </c:pt>
                <c:pt idx="48">
                  <c:v>32.172810683739328</c:v>
                </c:pt>
                <c:pt idx="49">
                  <c:v>32.336037730879546</c:v>
                </c:pt>
                <c:pt idx="50">
                  <c:v>32.494072705436565</c:v>
                </c:pt>
                <c:pt idx="51">
                  <c:v>32.647157515241801</c:v>
                </c:pt>
                <c:pt idx="52">
                  <c:v>32.795519404952188</c:v>
                </c:pt>
                <c:pt idx="53">
                  <c:v>32.939372038896138</c:v>
                </c:pt>
                <c:pt idx="54">
                  <c:v>33.078916490538546</c:v>
                </c:pt>
                <c:pt idx="55">
                  <c:v>33.214342147686722</c:v>
                </c:pt>
                <c:pt idx="56">
                  <c:v>33.345827541574124</c:v>
                </c:pt>
                <c:pt idx="57">
                  <c:v>33.473541107088003</c:v>
                </c:pt>
                <c:pt idx="58">
                  <c:v>33.597641880638207</c:v>
                </c:pt>
                <c:pt idx="59">
                  <c:v>33.718280141483461</c:v>
                </c:pt>
                <c:pt idx="60">
                  <c:v>33.835598001728712</c:v>
                </c:pt>
                <c:pt idx="61">
                  <c:v>33.949729949671926</c:v>
                </c:pt>
                <c:pt idx="62">
                  <c:v>34.060803350704212</c:v>
                </c:pt>
                <c:pt idx="63">
                  <c:v>34.16893890954475</c:v>
                </c:pt>
                <c:pt idx="64">
                  <c:v>34.274251097216158</c:v>
                </c:pt>
                <c:pt idx="65">
                  <c:v>34.376848545831301</c:v>
                </c:pt>
                <c:pt idx="66">
                  <c:v>34.47683441396353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15616"/>
        <c:axId val="360912480"/>
      </c:scatterChart>
      <c:valAx>
        <c:axId val="3609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912480"/>
        <c:crosses val="autoZero"/>
        <c:crossBetween val="midCat"/>
      </c:valAx>
      <c:valAx>
        <c:axId val="360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09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02205477453394E-2"/>
          <c:y val="1.4382088727518644E-2"/>
          <c:w val="0.95607777061340138"/>
          <c:h val="0.9104522971549216"/>
        </c:manualLayout>
      </c:layout>
      <c:scatterChart>
        <c:scatterStyle val="lineMarker"/>
        <c:varyColors val="0"/>
        <c:ser>
          <c:idx val="0"/>
          <c:order val="0"/>
          <c:tx>
            <c:v>revenue prices 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955208004857133"/>
                  <c:y val="-1.5726588771847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Sortierung_gesamt!$L$2:$L$379</c:f>
              <c:numCache>
                <c:formatCode>General</c:formatCode>
                <c:ptCount val="378"/>
                <c:pt idx="0">
                  <c:v>205.41365728987219</c:v>
                </c:pt>
                <c:pt idx="1">
                  <c:v>193.89880148263271</c:v>
                </c:pt>
                <c:pt idx="2">
                  <c:v>188.89166552621984</c:v>
                </c:pt>
                <c:pt idx="3">
                  <c:v>186.96197326123152</c:v>
                </c:pt>
                <c:pt idx="4">
                  <c:v>183.64303320332405</c:v>
                </c:pt>
                <c:pt idx="5">
                  <c:v>179.67036746012928</c:v>
                </c:pt>
                <c:pt idx="6">
                  <c:v>176.20633587429094</c:v>
                </c:pt>
                <c:pt idx="7">
                  <c:v>173.37720313314196</c:v>
                </c:pt>
                <c:pt idx="8">
                  <c:v>172.86207723872812</c:v>
                </c:pt>
                <c:pt idx="9">
                  <c:v>168.80761507318869</c:v>
                </c:pt>
                <c:pt idx="10">
                  <c:v>166.72536564879823</c:v>
                </c:pt>
                <c:pt idx="11">
                  <c:v>165.29684190969505</c:v>
                </c:pt>
                <c:pt idx="12">
                  <c:v>161.11092006091411</c:v>
                </c:pt>
                <c:pt idx="13">
                  <c:v>158.88617526799493</c:v>
                </c:pt>
                <c:pt idx="14">
                  <c:v>154.01861299686934</c:v>
                </c:pt>
                <c:pt idx="15">
                  <c:v>133.08662449443619</c:v>
                </c:pt>
                <c:pt idx="16">
                  <c:v>131.18070939933716</c:v>
                </c:pt>
                <c:pt idx="17">
                  <c:v>127.71982365085637</c:v>
                </c:pt>
                <c:pt idx="18">
                  <c:v>125.9179172306054</c:v>
                </c:pt>
                <c:pt idx="19">
                  <c:v>123.38370122752751</c:v>
                </c:pt>
                <c:pt idx="20">
                  <c:v>121.34417801586306</c:v>
                </c:pt>
                <c:pt idx="21">
                  <c:v>119.74987831647076</c:v>
                </c:pt>
                <c:pt idx="22">
                  <c:v>117.29473103425153</c:v>
                </c:pt>
                <c:pt idx="23">
                  <c:v>115.22871470602169</c:v>
                </c:pt>
                <c:pt idx="24">
                  <c:v>112.6006302612265</c:v>
                </c:pt>
                <c:pt idx="25">
                  <c:v>110.60395304956207</c:v>
                </c:pt>
                <c:pt idx="26">
                  <c:v>108.7934595587563</c:v>
                </c:pt>
                <c:pt idx="27">
                  <c:v>107.24862913850534</c:v>
                </c:pt>
                <c:pt idx="28">
                  <c:v>82.324055121988977</c:v>
                </c:pt>
                <c:pt idx="29">
                  <c:v>97.882408336531356</c:v>
                </c:pt>
                <c:pt idx="30">
                  <c:v>95.036381665549555</c:v>
                </c:pt>
                <c:pt idx="31">
                  <c:v>92.746472008505222</c:v>
                </c:pt>
                <c:pt idx="32">
                  <c:v>90.453627778041238</c:v>
                </c:pt>
                <c:pt idx="33">
                  <c:v>88.120872120996907</c:v>
                </c:pt>
                <c:pt idx="34">
                  <c:v>85.971238757631099</c:v>
                </c:pt>
                <c:pt idx="35">
                  <c:v>71.099594144383275</c:v>
                </c:pt>
                <c:pt idx="36">
                  <c:v>83.662840674006389</c:v>
                </c:pt>
                <c:pt idx="37">
                  <c:v>68.546739340499656</c:v>
                </c:pt>
                <c:pt idx="38">
                  <c:v>81.238523870122791</c:v>
                </c:pt>
                <c:pt idx="39">
                  <c:v>78.609661772560628</c:v>
                </c:pt>
                <c:pt idx="40">
                  <c:v>64.901019921384048</c:v>
                </c:pt>
                <c:pt idx="41">
                  <c:v>76.460028409194848</c:v>
                </c:pt>
                <c:pt idx="42">
                  <c:v>74.982430780025396</c:v>
                </c:pt>
                <c:pt idx="43">
                  <c:v>63.270526718794983</c:v>
                </c:pt>
                <c:pt idx="44">
                  <c:v>62.275092397241536</c:v>
                </c:pt>
                <c:pt idx="45">
                  <c:v>71.847047801427607</c:v>
                </c:pt>
                <c:pt idx="46">
                  <c:v>53.309279485874676</c:v>
                </c:pt>
                <c:pt idx="47">
                  <c:v>45.441149064853263</c:v>
                </c:pt>
                <c:pt idx="48">
                  <c:v>44.4932711794076</c:v>
                </c:pt>
                <c:pt idx="49">
                  <c:v>51.481044922413389</c:v>
                </c:pt>
                <c:pt idx="50">
                  <c:v>49.898219981242292</c:v>
                </c:pt>
                <c:pt idx="51">
                  <c:v>41.873624145360779</c:v>
                </c:pt>
                <c:pt idx="52">
                  <c:v>48.536129454931306</c:v>
                </c:pt>
                <c:pt idx="53">
                  <c:v>47.186376532335352</c:v>
                </c:pt>
                <c:pt idx="54">
                  <c:v>40.057727185614525</c:v>
                </c:pt>
                <c:pt idx="55">
                  <c:v>45.624974591164246</c:v>
                </c:pt>
                <c:pt idx="56">
                  <c:v>44.023307631418007</c:v>
                </c:pt>
                <c:pt idx="57">
                  <c:v>37.827617585002962</c:v>
                </c:pt>
                <c:pt idx="58">
                  <c:v>42.424892879101819</c:v>
                </c:pt>
                <c:pt idx="59">
                  <c:v>36.492783247546896</c:v>
                </c:pt>
                <c:pt idx="60">
                  <c:v>35.557242965816258</c:v>
                </c:pt>
                <c:pt idx="61">
                  <c:v>40.786884334215685</c:v>
                </c:pt>
                <c:pt idx="62">
                  <c:v>33.922486628360183</c:v>
                </c:pt>
                <c:pt idx="63">
                  <c:v>39.771485241339967</c:v>
                </c:pt>
                <c:pt idx="64">
                  <c:v>33.072638346629546</c:v>
                </c:pt>
                <c:pt idx="65">
                  <c:v>38.289942111313948</c:v>
                </c:pt>
                <c:pt idx="66">
                  <c:v>36.863582585002959</c:v>
                </c:pt>
                <c:pt idx="67">
                  <c:v>31.486561198028387</c:v>
                </c:pt>
                <c:pt idx="68">
                  <c:v>24.586328998654629</c:v>
                </c:pt>
                <c:pt idx="69">
                  <c:v>21.357628362497749</c:v>
                </c:pt>
                <c:pt idx="70">
                  <c:v>23.751639953242307</c:v>
                </c:pt>
                <c:pt idx="71">
                  <c:v>20.655742498894874</c:v>
                </c:pt>
                <c:pt idx="72">
                  <c:v>22.80841418056017</c:v>
                </c:pt>
                <c:pt idx="73">
                  <c:v>19.866032044387275</c:v>
                </c:pt>
                <c:pt idx="74">
                  <c:v>19.296238498958939</c:v>
                </c:pt>
                <c:pt idx="75">
                  <c:v>13.42213718113676</c:v>
                </c:pt>
                <c:pt idx="76">
                  <c:v>21.863055816973315</c:v>
                </c:pt>
                <c:pt idx="77">
                  <c:v>18.306612408102264</c:v>
                </c:pt>
                <c:pt idx="78">
                  <c:v>20.918408317021363</c:v>
                </c:pt>
                <c:pt idx="79">
                  <c:v>17.670417271769207</c:v>
                </c:pt>
                <c:pt idx="80">
                  <c:v>20.236523726148672</c:v>
                </c:pt>
                <c:pt idx="81">
                  <c:v>19.488237544371259</c:v>
                </c:pt>
                <c:pt idx="82">
                  <c:v>16.703635908182346</c:v>
                </c:pt>
                <c:pt idx="83">
                  <c:v>18.522167044419305</c:v>
                </c:pt>
                <c:pt idx="84">
                  <c:v>15.978905317309657</c:v>
                </c:pt>
                <c:pt idx="85">
                  <c:v>15.406979180976595</c:v>
                </c:pt>
                <c:pt idx="86">
                  <c:v>17.598942544467356</c:v>
                </c:pt>
                <c:pt idx="87">
                  <c:v>10.748107772169613</c:v>
                </c:pt>
                <c:pt idx="88">
                  <c:v>14.637980862834091</c:v>
                </c:pt>
                <c:pt idx="89">
                  <c:v>16.716431453610682</c:v>
                </c:pt>
                <c:pt idx="90">
                  <c:v>10.353252544915815</c:v>
                </c:pt>
                <c:pt idx="91">
                  <c:v>13.936094999231216</c:v>
                </c:pt>
                <c:pt idx="92">
                  <c:v>15.683959362754008</c:v>
                </c:pt>
                <c:pt idx="93">
                  <c:v>13.364168862898156</c:v>
                </c:pt>
                <c:pt idx="94">
                  <c:v>9.5642529540431234</c:v>
                </c:pt>
                <c:pt idx="95">
                  <c:v>14.606508680992611</c:v>
                </c:pt>
                <c:pt idx="96">
                  <c:v>9.8175220000000003</c:v>
                </c:pt>
                <c:pt idx="97">
                  <c:v>13.421794399999998</c:v>
                </c:pt>
                <c:pt idx="98">
                  <c:v>9.6556440000000006</c:v>
                </c:pt>
                <c:pt idx="99">
                  <c:v>14.545461999999999</c:v>
                </c:pt>
                <c:pt idx="100">
                  <c:v>13.678925599999999</c:v>
                </c:pt>
                <c:pt idx="101">
                  <c:v>12.719519399999999</c:v>
                </c:pt>
                <c:pt idx="102">
                  <c:v>9.1747767999999983</c:v>
                </c:pt>
                <c:pt idx="103">
                  <c:v>9.1033575999999989</c:v>
                </c:pt>
                <c:pt idx="104">
                  <c:v>12.798116399999998</c:v>
                </c:pt>
                <c:pt idx="105">
                  <c:v>12.260075199999999</c:v>
                </c:pt>
                <c:pt idx="106">
                  <c:v>11.907773599999999</c:v>
                </c:pt>
                <c:pt idx="107">
                  <c:v>11.660175999999998</c:v>
                </c:pt>
                <c:pt idx="108">
                  <c:v>8.3868097999999982</c:v>
                </c:pt>
                <c:pt idx="109">
                  <c:v>11.105506199999999</c:v>
                </c:pt>
                <c:pt idx="110">
                  <c:v>11.0269368</c:v>
                </c:pt>
                <c:pt idx="111">
                  <c:v>7.9249821999999996</c:v>
                </c:pt>
                <c:pt idx="112">
                  <c:v>7.763104199999999</c:v>
                </c:pt>
                <c:pt idx="113">
                  <c:v>10.3984644</c:v>
                </c:pt>
                <c:pt idx="114">
                  <c:v>10.198507199999998</c:v>
                </c:pt>
                <c:pt idx="115">
                  <c:v>7.3679290000000002</c:v>
                </c:pt>
                <c:pt idx="116">
                  <c:v>9.8152213999999987</c:v>
                </c:pt>
                <c:pt idx="117">
                  <c:v>9.4986155999999973</c:v>
                </c:pt>
                <c:pt idx="118">
                  <c:v>6.9751371999999989</c:v>
                </c:pt>
                <c:pt idx="119">
                  <c:v>8.8391865999999997</c:v>
                </c:pt>
                <c:pt idx="120">
                  <c:v>19.067518800000002</c:v>
                </c:pt>
                <c:pt idx="121">
                  <c:v>8.063108999999999</c:v>
                </c:pt>
                <c:pt idx="122">
                  <c:v>8.6749251999999988</c:v>
                </c:pt>
                <c:pt idx="123">
                  <c:v>6.5251989999999989</c:v>
                </c:pt>
                <c:pt idx="124">
                  <c:v>6.2252493999999992</c:v>
                </c:pt>
                <c:pt idx="125">
                  <c:v>7.4822217999999996</c:v>
                </c:pt>
                <c:pt idx="126">
                  <c:v>8.1226111999999979</c:v>
                </c:pt>
                <c:pt idx="127">
                  <c:v>5.9443393999999987</c:v>
                </c:pt>
                <c:pt idx="128">
                  <c:v>6.8394489999999992</c:v>
                </c:pt>
                <c:pt idx="129">
                  <c:v>7.4917277999999987</c:v>
                </c:pt>
                <c:pt idx="130">
                  <c:v>5.4777173999999995</c:v>
                </c:pt>
                <c:pt idx="131">
                  <c:v>7.1465211999999987</c:v>
                </c:pt>
                <c:pt idx="132">
                  <c:v>6.2799847999999994</c:v>
                </c:pt>
                <c:pt idx="133">
                  <c:v>6.5942071999999996</c:v>
                </c:pt>
                <c:pt idx="134">
                  <c:v>5.1348941999999997</c:v>
                </c:pt>
                <c:pt idx="135">
                  <c:v>5.7467103999999996</c:v>
                </c:pt>
                <c:pt idx="136">
                  <c:v>6.1537749999999996</c:v>
                </c:pt>
                <c:pt idx="137">
                  <c:v>5.3062781999999995</c:v>
                </c:pt>
                <c:pt idx="138">
                  <c:v>4.7682645999999993</c:v>
                </c:pt>
                <c:pt idx="139">
                  <c:v>5.7133427999999995</c:v>
                </c:pt>
                <c:pt idx="140">
                  <c:v>4.4944771999999995</c:v>
                </c:pt>
                <c:pt idx="141">
                  <c:v>4.8229999999999995</c:v>
                </c:pt>
                <c:pt idx="142">
                  <c:v>3.1354933149847093</c:v>
                </c:pt>
                <c:pt idx="143">
                  <c:v>2.5261011070336394</c:v>
                </c:pt>
                <c:pt idx="144">
                  <c:v>2.6734808165137616</c:v>
                </c:pt>
                <c:pt idx="145">
                  <c:v>2.4708666238532109</c:v>
                </c:pt>
                <c:pt idx="146">
                  <c:v>3.046447348623853</c:v>
                </c:pt>
                <c:pt idx="147">
                  <c:v>2.6107614464831803</c:v>
                </c:pt>
                <c:pt idx="148">
                  <c:v>2.5088090275229358</c:v>
                </c:pt>
                <c:pt idx="149">
                  <c:v>2.4169227859327216</c:v>
                </c:pt>
                <c:pt idx="150">
                  <c:v>2.8350576238532108</c:v>
                </c:pt>
                <c:pt idx="151">
                  <c:v>2.3276178348623855</c:v>
                </c:pt>
                <c:pt idx="152">
                  <c:v>2.3743357706422019</c:v>
                </c:pt>
                <c:pt idx="153">
                  <c:v>2.6463815443425078</c:v>
                </c:pt>
                <c:pt idx="154">
                  <c:v>2.5181025290519878</c:v>
                </c:pt>
                <c:pt idx="155">
                  <c:v>2.2207618195718655</c:v>
                </c:pt>
                <c:pt idx="156">
                  <c:v>2.2321186422018351</c:v>
                </c:pt>
                <c:pt idx="157">
                  <c:v>2.3443962232415902</c:v>
                </c:pt>
                <c:pt idx="158">
                  <c:v>2.1213906911314986</c:v>
                </c:pt>
                <c:pt idx="159">
                  <c:v>2.0811259816513763</c:v>
                </c:pt>
                <c:pt idx="160">
                  <c:v>16.215402385321102</c:v>
                </c:pt>
                <c:pt idx="161">
                  <c:v>2.2148265626911314</c:v>
                </c:pt>
                <c:pt idx="162">
                  <c:v>2.0333763853211009</c:v>
                </c:pt>
                <c:pt idx="163">
                  <c:v>2.3779530000000002</c:v>
                </c:pt>
                <c:pt idx="164">
                  <c:v>2.2708379999999999</c:v>
                </c:pt>
                <c:pt idx="165">
                  <c:v>2.1208770000000001</c:v>
                </c:pt>
                <c:pt idx="166">
                  <c:v>2.1208770000000001</c:v>
                </c:pt>
                <c:pt idx="167">
                  <c:v>2.0137620000000003</c:v>
                </c:pt>
                <c:pt idx="168">
                  <c:v>1.8423780000000001</c:v>
                </c:pt>
                <c:pt idx="169">
                  <c:v>1.8423780000000001</c:v>
                </c:pt>
                <c:pt idx="170">
                  <c:v>1.7995320000000004</c:v>
                </c:pt>
                <c:pt idx="171">
                  <c:v>1.563879</c:v>
                </c:pt>
                <c:pt idx="172">
                  <c:v>1.563879</c:v>
                </c:pt>
                <c:pt idx="173">
                  <c:v>1.542456</c:v>
                </c:pt>
                <c:pt idx="174">
                  <c:v>1.3068030000000002</c:v>
                </c:pt>
                <c:pt idx="175">
                  <c:v>1.28538</c:v>
                </c:pt>
                <c:pt idx="176">
                  <c:v>1.092573</c:v>
                </c:pt>
                <c:pt idx="177">
                  <c:v>1.092573</c:v>
                </c:pt>
                <c:pt idx="178">
                  <c:v>0.89976600000000018</c:v>
                </c:pt>
                <c:pt idx="179">
                  <c:v>0.89976600000000018</c:v>
                </c:pt>
                <c:pt idx="180">
                  <c:v>0.89976600000000018</c:v>
                </c:pt>
                <c:pt idx="181">
                  <c:v>0.70695900000000012</c:v>
                </c:pt>
                <c:pt idx="182">
                  <c:v>0.64268999999999998</c:v>
                </c:pt>
                <c:pt idx="183">
                  <c:v>0.51415200000000005</c:v>
                </c:pt>
                <c:pt idx="184">
                  <c:v>0.53557500000000002</c:v>
                </c:pt>
                <c:pt idx="185">
                  <c:v>0.38561400000000001</c:v>
                </c:pt>
                <c:pt idx="186">
                  <c:v>0.278499</c:v>
                </c:pt>
                <c:pt idx="187">
                  <c:v>0.25707600000000003</c:v>
                </c:pt>
                <c:pt idx="188">
                  <c:v>0.49272900000000003</c:v>
                </c:pt>
                <c:pt idx="189">
                  <c:v>0.51415200000000005</c:v>
                </c:pt>
                <c:pt idx="190">
                  <c:v>0.38561400000000001</c:v>
                </c:pt>
                <c:pt idx="191">
                  <c:v>0.25707600000000003</c:v>
                </c:pt>
                <c:pt idx="192">
                  <c:v>0.235653</c:v>
                </c:pt>
                <c:pt idx="193">
                  <c:v>0.19280700000000001</c:v>
                </c:pt>
                <c:pt idx="194">
                  <c:v>8.5692000000000004E-2</c:v>
                </c:pt>
                <c:pt idx="195">
                  <c:v>6.4269000000000007E-2</c:v>
                </c:pt>
                <c:pt idx="196">
                  <c:v>172.74847050167068</c:v>
                </c:pt>
                <c:pt idx="197">
                  <c:v>169.49379944376318</c:v>
                </c:pt>
                <c:pt idx="198">
                  <c:v>169.42303870670574</c:v>
                </c:pt>
                <c:pt idx="199">
                  <c:v>168.82611638994723</c:v>
                </c:pt>
                <c:pt idx="200">
                  <c:v>167.28398591378655</c:v>
                </c:pt>
                <c:pt idx="201">
                  <c:v>167.85948523054506</c:v>
                </c:pt>
                <c:pt idx="202">
                  <c:v>167.4748451249589</c:v>
                </c:pt>
                <c:pt idx="203">
                  <c:v>166.79969643967166</c:v>
                </c:pt>
                <c:pt idx="204">
                  <c:v>165.62727480615462</c:v>
                </c:pt>
                <c:pt idx="205">
                  <c:v>165.18680522645354</c:v>
                </c:pt>
                <c:pt idx="206">
                  <c:v>163.68752075029289</c:v>
                </c:pt>
                <c:pt idx="207">
                  <c:v>161.6481173259024</c:v>
                </c:pt>
                <c:pt idx="208">
                  <c:v>162.40149237971838</c:v>
                </c:pt>
                <c:pt idx="209">
                  <c:v>161.21511337767262</c:v>
                </c:pt>
                <c:pt idx="210">
                  <c:v>158.42233489946619</c:v>
                </c:pt>
                <c:pt idx="211">
                  <c:v>158.82645021622471</c:v>
                </c:pt>
                <c:pt idx="212">
                  <c:v>156.03464563243216</c:v>
                </c:pt>
                <c:pt idx="213">
                  <c:v>138.75727492084297</c:v>
                </c:pt>
                <c:pt idx="214">
                  <c:v>137.76478301286411</c:v>
                </c:pt>
                <c:pt idx="215">
                  <c:v>137.32618277973336</c:v>
                </c:pt>
                <c:pt idx="216">
                  <c:v>136.81669026746121</c:v>
                </c:pt>
                <c:pt idx="217">
                  <c:v>135.43662056806892</c:v>
                </c:pt>
                <c:pt idx="218">
                  <c:v>134.34674326438335</c:v>
                </c:pt>
                <c:pt idx="219">
                  <c:v>133.53070547296986</c:v>
                </c:pt>
                <c:pt idx="220">
                  <c:v>132.46225116928429</c:v>
                </c:pt>
                <c:pt idx="221">
                  <c:v>131.75488154044677</c:v>
                </c:pt>
                <c:pt idx="222">
                  <c:v>131.64931970302274</c:v>
                </c:pt>
                <c:pt idx="223">
                  <c:v>131.59322714474004</c:v>
                </c:pt>
                <c:pt idx="224">
                  <c:v>130.6946036784785</c:v>
                </c:pt>
                <c:pt idx="225">
                  <c:v>129.6047263747929</c:v>
                </c:pt>
                <c:pt idx="226">
                  <c:v>129.43996565393428</c:v>
                </c:pt>
                <c:pt idx="227">
                  <c:v>129.12017381651023</c:v>
                </c:pt>
                <c:pt idx="228">
                  <c:v>128.32048890853139</c:v>
                </c:pt>
                <c:pt idx="229">
                  <c:v>127.4713347214112</c:v>
                </c:pt>
                <c:pt idx="230">
                  <c:v>126.39625713858426</c:v>
                </c:pt>
                <c:pt idx="231">
                  <c:v>125.68888750974676</c:v>
                </c:pt>
                <c:pt idx="232">
                  <c:v>125.29313327661599</c:v>
                </c:pt>
                <c:pt idx="233">
                  <c:v>124.49344836863713</c:v>
                </c:pt>
                <c:pt idx="234">
                  <c:v>124.04822485636501</c:v>
                </c:pt>
                <c:pt idx="235">
                  <c:v>122.75891727353809</c:v>
                </c:pt>
                <c:pt idx="236">
                  <c:v>122.34174004040732</c:v>
                </c:pt>
                <c:pt idx="237">
                  <c:v>121.85367052813521</c:v>
                </c:pt>
                <c:pt idx="238">
                  <c:v>121.66241669071117</c:v>
                </c:pt>
                <c:pt idx="239">
                  <c:v>121.51400885328712</c:v>
                </c:pt>
                <c:pt idx="240">
                  <c:v>120.72757050359095</c:v>
                </c:pt>
                <c:pt idx="241">
                  <c:v>120.57916266616691</c:v>
                </c:pt>
                <c:pt idx="242">
                  <c:v>119.51733164162269</c:v>
                </c:pt>
                <c:pt idx="243">
                  <c:v>118.42745433793709</c:v>
                </c:pt>
                <c:pt idx="244">
                  <c:v>117.6343927090996</c:v>
                </c:pt>
                <c:pt idx="245">
                  <c:v>116.45220012627267</c:v>
                </c:pt>
                <c:pt idx="246">
                  <c:v>116.18343073056595</c:v>
                </c:pt>
                <c:pt idx="247">
                  <c:v>115.09355342688035</c:v>
                </c:pt>
                <c:pt idx="248">
                  <c:v>114.80336103117364</c:v>
                </c:pt>
                <c:pt idx="249">
                  <c:v>112.54298454036784</c:v>
                </c:pt>
                <c:pt idx="250">
                  <c:v>111.48115351582361</c:v>
                </c:pt>
                <c:pt idx="251">
                  <c:v>110.66004560784476</c:v>
                </c:pt>
                <c:pt idx="252">
                  <c:v>109.25192962931111</c:v>
                </c:pt>
                <c:pt idx="253">
                  <c:v>106.8809211845159</c:v>
                </c:pt>
                <c:pt idx="254">
                  <c:v>99.10968009860261</c:v>
                </c:pt>
                <c:pt idx="255">
                  <c:v>97.625332336531358</c:v>
                </c:pt>
                <c:pt idx="256">
                  <c:v>97.619463189692084</c:v>
                </c:pt>
                <c:pt idx="257">
                  <c:v>96.917200735236804</c:v>
                </c:pt>
                <c:pt idx="258">
                  <c:v>96.666874868138635</c:v>
                </c:pt>
                <c:pt idx="259">
                  <c:v>96.422418147879739</c:v>
                </c:pt>
                <c:pt idx="260">
                  <c:v>94.993535665549558</c:v>
                </c:pt>
                <c:pt idx="261">
                  <c:v>94.810413371871022</c:v>
                </c:pt>
                <c:pt idx="262">
                  <c:v>93.812044476897938</c:v>
                </c:pt>
                <c:pt idx="263">
                  <c:v>93.15262802244267</c:v>
                </c:pt>
                <c:pt idx="264">
                  <c:v>92.181551274308859</c:v>
                </c:pt>
                <c:pt idx="265">
                  <c:v>91.589338393273238</c:v>
                </c:pt>
                <c:pt idx="266">
                  <c:v>89.989071910943068</c:v>
                </c:pt>
                <c:pt idx="267">
                  <c:v>90.007560337523429</c:v>
                </c:pt>
                <c:pt idx="268">
                  <c:v>89.415347456487808</c:v>
                </c:pt>
                <c:pt idx="269">
                  <c:v>88.761800148871814</c:v>
                </c:pt>
                <c:pt idx="270">
                  <c:v>88.215367841255812</c:v>
                </c:pt>
                <c:pt idx="271">
                  <c:v>87.690358533639824</c:v>
                </c:pt>
                <c:pt idx="272">
                  <c:v>87.036811226023815</c:v>
                </c:pt>
                <c:pt idx="273">
                  <c:v>86.361840918407836</c:v>
                </c:pt>
                <c:pt idx="274">
                  <c:v>86.288768198148915</c:v>
                </c:pt>
                <c:pt idx="275">
                  <c:v>85.763758890532927</c:v>
                </c:pt>
                <c:pt idx="276">
                  <c:v>84.536487128461673</c:v>
                </c:pt>
                <c:pt idx="277">
                  <c:v>83.861516820845665</c:v>
                </c:pt>
                <c:pt idx="278">
                  <c:v>83.589767953747497</c:v>
                </c:pt>
                <c:pt idx="279">
                  <c:v>82.881636352452972</c:v>
                </c:pt>
                <c:pt idx="280">
                  <c:v>80.982328856185333</c:v>
                </c:pt>
                <c:pt idx="281">
                  <c:v>78.921322066239185</c:v>
                </c:pt>
                <c:pt idx="282">
                  <c:v>77.290828863650106</c:v>
                </c:pt>
                <c:pt idx="283">
                  <c:v>74.61912076608796</c:v>
                </c:pt>
                <c:pt idx="284">
                  <c:v>72.222096109043605</c:v>
                </c:pt>
                <c:pt idx="285">
                  <c:v>53.692983730455019</c:v>
                </c:pt>
                <c:pt idx="286">
                  <c:v>52.496444015289121</c:v>
                </c:pt>
                <c:pt idx="287">
                  <c:v>50.846097866687963</c:v>
                </c:pt>
                <c:pt idx="288">
                  <c:v>49.576203755237096</c:v>
                </c:pt>
                <c:pt idx="289">
                  <c:v>47.671362588060795</c:v>
                </c:pt>
                <c:pt idx="290">
                  <c:v>46.499498080324948</c:v>
                </c:pt>
                <c:pt idx="291">
                  <c:v>44.962771346583899</c:v>
                </c:pt>
                <c:pt idx="292">
                  <c:v>43.287749990552683</c:v>
                </c:pt>
                <c:pt idx="293">
                  <c:v>42.250927897676966</c:v>
                </c:pt>
                <c:pt idx="294">
                  <c:v>40.597329541645749</c:v>
                </c:pt>
                <c:pt idx="295">
                  <c:v>39.425465033909909</c:v>
                </c:pt>
                <c:pt idx="296">
                  <c:v>38.152318715028976</c:v>
                </c:pt>
                <c:pt idx="297">
                  <c:v>25.362435953146207</c:v>
                </c:pt>
                <c:pt idx="298">
                  <c:v>24.504902180464075</c:v>
                </c:pt>
                <c:pt idx="299">
                  <c:v>23.451007089607401</c:v>
                </c:pt>
                <c:pt idx="300">
                  <c:v>22.505648726020539</c:v>
                </c:pt>
                <c:pt idx="301">
                  <c:v>21.472465771528956</c:v>
                </c:pt>
                <c:pt idx="302">
                  <c:v>20.327902635227932</c:v>
                </c:pt>
                <c:pt idx="303">
                  <c:v>19.248319362561812</c:v>
                </c:pt>
                <c:pt idx="304">
                  <c:v>18.105888817165507</c:v>
                </c:pt>
                <c:pt idx="305">
                  <c:v>16.892791499055036</c:v>
                </c:pt>
                <c:pt idx="306">
                  <c:v>15.795339544563454</c:v>
                </c:pt>
                <c:pt idx="307">
                  <c:v>14.892116317341687</c:v>
                </c:pt>
                <c:pt idx="308">
                  <c:v>14.8549452</c:v>
                </c:pt>
                <c:pt idx="309">
                  <c:v>13.866993399999998</c:v>
                </c:pt>
                <c:pt idx="310">
                  <c:v>13.200441799999998</c:v>
                </c:pt>
                <c:pt idx="311">
                  <c:v>13.067136999999999</c:v>
                </c:pt>
                <c:pt idx="312">
                  <c:v>11.276917799999998</c:v>
                </c:pt>
                <c:pt idx="313">
                  <c:v>10.650828799999999</c:v>
                </c:pt>
                <c:pt idx="314">
                  <c:v>9.7604859999999984</c:v>
                </c:pt>
                <c:pt idx="315">
                  <c:v>9.1748595999999978</c:v>
                </c:pt>
                <c:pt idx="316">
                  <c:v>8.4154381999999988</c:v>
                </c:pt>
                <c:pt idx="317">
                  <c:v>7.7155189999999996</c:v>
                </c:pt>
                <c:pt idx="318">
                  <c:v>7.2060509999999987</c:v>
                </c:pt>
                <c:pt idx="319">
                  <c:v>6.6013573999999995</c:v>
                </c:pt>
                <c:pt idx="320">
                  <c:v>6.2180715999999991</c:v>
                </c:pt>
                <c:pt idx="321">
                  <c:v>74.224411430597044</c:v>
                </c:pt>
                <c:pt idx="322">
                  <c:v>72.593918228007979</c:v>
                </c:pt>
                <c:pt idx="323">
                  <c:v>68.337497501276388</c:v>
                </c:pt>
                <c:pt idx="324">
                  <c:v>67.311836459464018</c:v>
                </c:pt>
                <c:pt idx="325">
                  <c:v>64.774535508741138</c:v>
                </c:pt>
                <c:pt idx="326">
                  <c:v>48.884059417781025</c:v>
                </c:pt>
                <c:pt idx="327">
                  <c:v>47.396011872894888</c:v>
                </c:pt>
                <c:pt idx="328">
                  <c:v>45.715157328008758</c:v>
                </c:pt>
                <c:pt idx="329">
                  <c:v>44.635489235133029</c:v>
                </c:pt>
                <c:pt idx="330">
                  <c:v>42.929959482816848</c:v>
                </c:pt>
                <c:pt idx="331">
                  <c:v>41.660065371365974</c:v>
                </c:pt>
                <c:pt idx="332">
                  <c:v>39.951283411619734</c:v>
                </c:pt>
                <c:pt idx="333">
                  <c:v>38.926798922459035</c:v>
                </c:pt>
                <c:pt idx="334">
                  <c:v>37.408242981287934</c:v>
                </c:pt>
                <c:pt idx="335">
                  <c:v>36.159771869837073</c:v>
                </c:pt>
                <c:pt idx="336">
                  <c:v>34.73599332495094</c:v>
                </c:pt>
                <c:pt idx="337">
                  <c:v>33.555043420930126</c:v>
                </c:pt>
                <c:pt idx="338">
                  <c:v>22.595702998782755</c:v>
                </c:pt>
                <c:pt idx="339">
                  <c:v>21.761724817005344</c:v>
                </c:pt>
                <c:pt idx="340">
                  <c:v>20.928457498862841</c:v>
                </c:pt>
                <c:pt idx="341">
                  <c:v>19.984520862545796</c:v>
                </c:pt>
                <c:pt idx="342">
                  <c:v>19.124854498958939</c:v>
                </c:pt>
                <c:pt idx="343">
                  <c:v>18.401545635356062</c:v>
                </c:pt>
                <c:pt idx="344">
                  <c:v>17.566856589943743</c:v>
                </c:pt>
                <c:pt idx="345">
                  <c:v>17.216979953594667</c:v>
                </c:pt>
                <c:pt idx="346">
                  <c:v>16.136685817293639</c:v>
                </c:pt>
                <c:pt idx="347">
                  <c:v>15.522624544595487</c:v>
                </c:pt>
                <c:pt idx="348">
                  <c:v>14.643667771913352</c:v>
                </c:pt>
                <c:pt idx="349">
                  <c:v>13.98391704467557</c:v>
                </c:pt>
                <c:pt idx="350">
                  <c:v>14.045527599999998</c:v>
                </c:pt>
                <c:pt idx="351">
                  <c:v>13.409904999999998</c:v>
                </c:pt>
                <c:pt idx="352">
                  <c:v>13.136145199999998</c:v>
                </c:pt>
                <c:pt idx="353">
                  <c:v>12.3481782</c:v>
                </c:pt>
                <c:pt idx="354">
                  <c:v>11.738745399999999</c:v>
                </c:pt>
                <c:pt idx="355">
                  <c:v>11.184075599999998</c:v>
                </c:pt>
                <c:pt idx="356">
                  <c:v>10.460377599999999</c:v>
                </c:pt>
                <c:pt idx="357">
                  <c:v>9.8271383999999991</c:v>
                </c:pt>
                <c:pt idx="358">
                  <c:v>9.3153145999999989</c:v>
                </c:pt>
                <c:pt idx="359">
                  <c:v>8.5939723999999984</c:v>
                </c:pt>
                <c:pt idx="360">
                  <c:v>7.8750135999999982</c:v>
                </c:pt>
                <c:pt idx="361">
                  <c:v>7.0941415999999986</c:v>
                </c:pt>
                <c:pt idx="362">
                  <c:v>6.3966057999999997</c:v>
                </c:pt>
                <c:pt idx="363">
                  <c:v>5.8442917999999997</c:v>
                </c:pt>
                <c:pt idx="364">
                  <c:v>5.3372071999999999</c:v>
                </c:pt>
                <c:pt idx="365">
                  <c:v>2.8874518318042814</c:v>
                </c:pt>
                <c:pt idx="366">
                  <c:v>2.8058907522935783</c:v>
                </c:pt>
                <c:pt idx="367">
                  <c:v>2.6474132048929664</c:v>
                </c:pt>
                <c:pt idx="368">
                  <c:v>2.530491012232416</c:v>
                </c:pt>
                <c:pt idx="369">
                  <c:v>2.368141529051988</c:v>
                </c:pt>
                <c:pt idx="370">
                  <c:v>2.2499286911314984</c:v>
                </c:pt>
                <c:pt idx="371">
                  <c:v>2.0547993853211008</c:v>
                </c:pt>
                <c:pt idx="372">
                  <c:v>2.2708379999999999</c:v>
                </c:pt>
                <c:pt idx="373">
                  <c:v>2.0137620000000003</c:v>
                </c:pt>
                <c:pt idx="374">
                  <c:v>1.7781090000000002</c:v>
                </c:pt>
                <c:pt idx="375">
                  <c:v>1.4996100000000003</c:v>
                </c:pt>
                <c:pt idx="376">
                  <c:v>1.1996880000000001</c:v>
                </c:pt>
                <c:pt idx="377">
                  <c:v>0.83549700000000005</c:v>
                </c:pt>
              </c:numCache>
            </c:numRef>
          </c:yVal>
          <c:smooth val="0"/>
        </c:ser>
        <c:ser>
          <c:idx val="1"/>
          <c:order val="1"/>
          <c:tx>
            <c:v>revenue_low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Sortierung_gesamt!$M$2:$M$379</c:f>
              <c:numCache>
                <c:formatCode>General</c:formatCode>
                <c:ptCount val="378"/>
                <c:pt idx="0">
                  <c:v>162.12043816555686</c:v>
                </c:pt>
                <c:pt idx="1">
                  <c:v>153.71117306108755</c:v>
                </c:pt>
                <c:pt idx="2">
                  <c:v>149.43009264426681</c:v>
                </c:pt>
                <c:pt idx="3">
                  <c:v>148.56368351229119</c:v>
                </c:pt>
                <c:pt idx="4">
                  <c:v>146.0663866024791</c:v>
                </c:pt>
                <c:pt idx="5">
                  <c:v>143.05943726209307</c:v>
                </c:pt>
                <c:pt idx="6">
                  <c:v>139.79766170642014</c:v>
                </c:pt>
                <c:pt idx="7">
                  <c:v>137.75905198412454</c:v>
                </c:pt>
                <c:pt idx="8">
                  <c:v>137.91194771329671</c:v>
                </c:pt>
                <c:pt idx="9">
                  <c:v>134.29341545622202</c:v>
                </c:pt>
                <c:pt idx="10">
                  <c:v>132.71349292144296</c:v>
                </c:pt>
                <c:pt idx="11">
                  <c:v>131.64322281723778</c:v>
                </c:pt>
                <c:pt idx="12">
                  <c:v>128.48337774767961</c:v>
                </c:pt>
                <c:pt idx="13">
                  <c:v>126.85248996984313</c:v>
                </c:pt>
                <c:pt idx="14">
                  <c:v>123.0810619835963</c:v>
                </c:pt>
                <c:pt idx="15">
                  <c:v>82.178288261640219</c:v>
                </c:pt>
                <c:pt idx="16">
                  <c:v>81.168042242315266</c:v>
                </c:pt>
                <c:pt idx="17">
                  <c:v>79.077878064401574</c:v>
                </c:pt>
                <c:pt idx="18">
                  <c:v>78.276648462867982</c:v>
                </c:pt>
                <c:pt idx="19">
                  <c:v>76.778697468696507</c:v>
                </c:pt>
                <c:pt idx="20">
                  <c:v>75.629107170843966</c:v>
                </c:pt>
                <c:pt idx="21">
                  <c:v>74.79304149967848</c:v>
                </c:pt>
                <c:pt idx="22">
                  <c:v>73.260254435875112</c:v>
                </c:pt>
                <c:pt idx="23">
                  <c:v>71.971319859494997</c:v>
                </c:pt>
                <c:pt idx="24">
                  <c:v>70.543041004587295</c:v>
                </c:pt>
                <c:pt idx="25">
                  <c:v>69.393450706734768</c:v>
                </c:pt>
                <c:pt idx="26">
                  <c:v>68.209024339250334</c:v>
                </c:pt>
                <c:pt idx="27">
                  <c:v>67.407794737716756</c:v>
                </c:pt>
                <c:pt idx="28">
                  <c:v>35.101863717294172</c:v>
                </c:pt>
                <c:pt idx="29">
                  <c:v>42.332668551915354</c:v>
                </c:pt>
                <c:pt idx="30">
                  <c:v>41.213348918073066</c:v>
                </c:pt>
                <c:pt idx="31">
                  <c:v>40.250734032968701</c:v>
                </c:pt>
                <c:pt idx="32">
                  <c:v>39.265732755187486</c:v>
                </c:pt>
                <c:pt idx="33">
                  <c:v>38.303117870083121</c:v>
                </c:pt>
                <c:pt idx="34">
                  <c:v>37.430048555686128</c:v>
                </c:pt>
                <c:pt idx="35">
                  <c:v>30.535039611217638</c:v>
                </c:pt>
                <c:pt idx="36">
                  <c:v>36.489820063258605</c:v>
                </c:pt>
                <c:pt idx="37">
                  <c:v>29.527651940759572</c:v>
                </c:pt>
                <c:pt idx="38">
                  <c:v>35.482432392800547</c:v>
                </c:pt>
                <c:pt idx="39">
                  <c:v>34.385499151635109</c:v>
                </c:pt>
                <c:pt idx="40">
                  <c:v>28.02776363141091</c:v>
                </c:pt>
                <c:pt idx="41">
                  <c:v>33.512429837238123</c:v>
                </c:pt>
                <c:pt idx="42">
                  <c:v>32.863224449609596</c:v>
                </c:pt>
                <c:pt idx="43">
                  <c:v>27.356171851105533</c:v>
                </c:pt>
                <c:pt idx="44">
                  <c:v>26.953216782922311</c:v>
                </c:pt>
                <c:pt idx="45">
                  <c:v>31.497654496322003</c:v>
                </c:pt>
                <c:pt idx="46">
                  <c:v>9.8466183081359411</c:v>
                </c:pt>
                <c:pt idx="47">
                  <c:v>8.2570619559825129</c:v>
                </c:pt>
                <c:pt idx="48">
                  <c:v>8.0916330143556863</c:v>
                </c:pt>
                <c:pt idx="49">
                  <c:v>9.5301455502411407</c:v>
                </c:pt>
                <c:pt idx="50">
                  <c:v>9.2568281684229028</c:v>
                </c:pt>
                <c:pt idx="51">
                  <c:v>7.638501565551767</c:v>
                </c:pt>
                <c:pt idx="52">
                  <c:v>9.0122810373223761</c:v>
                </c:pt>
                <c:pt idx="53">
                  <c:v>8.7749264689012758</c:v>
                </c:pt>
                <c:pt idx="54">
                  <c:v>7.3292213703363931</c:v>
                </c:pt>
                <c:pt idx="55">
                  <c:v>8.5016090870830396</c:v>
                </c:pt>
                <c:pt idx="56">
                  <c:v>8.1923288918676676</c:v>
                </c:pt>
                <c:pt idx="57">
                  <c:v>6.9408229856473209</c:v>
                </c:pt>
                <c:pt idx="58">
                  <c:v>7.8974338220111493</c:v>
                </c:pt>
                <c:pt idx="59">
                  <c:v>6.6746981665085121</c:v>
                </c:pt>
                <c:pt idx="60">
                  <c:v>6.5164617875611119</c:v>
                </c:pt>
                <c:pt idx="61">
                  <c:v>7.6169238775134849</c:v>
                </c:pt>
                <c:pt idx="62">
                  <c:v>6.2503369684223031</c:v>
                </c:pt>
                <c:pt idx="63">
                  <c:v>7.4371098105278035</c:v>
                </c:pt>
                <c:pt idx="64">
                  <c:v>6.0921005894749021</c:v>
                </c:pt>
                <c:pt idx="65">
                  <c:v>7.1853701167478485</c:v>
                </c:pt>
                <c:pt idx="66">
                  <c:v>6.9408229856473209</c:v>
                </c:pt>
                <c:pt idx="67">
                  <c:v>5.8043980822978121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137.81001722718196</c:v>
                </c:pt>
                <c:pt idx="197">
                  <c:v>135.31272031736984</c:v>
                </c:pt>
                <c:pt idx="198">
                  <c:v>135.21078983125506</c:v>
                </c:pt>
                <c:pt idx="199">
                  <c:v>134.75210264373857</c:v>
                </c:pt>
                <c:pt idx="200">
                  <c:v>133.57990205341858</c:v>
                </c:pt>
                <c:pt idx="201">
                  <c:v>134.0385892409351</c:v>
                </c:pt>
                <c:pt idx="202">
                  <c:v>133.88569351176292</c:v>
                </c:pt>
                <c:pt idx="203">
                  <c:v>133.37604108118902</c:v>
                </c:pt>
                <c:pt idx="204">
                  <c:v>132.45866670615601</c:v>
                </c:pt>
                <c:pt idx="205">
                  <c:v>132.1019100047543</c:v>
                </c:pt>
                <c:pt idx="206">
                  <c:v>130.92970941443431</c:v>
                </c:pt>
                <c:pt idx="207">
                  <c:v>129.34978687965523</c:v>
                </c:pt>
                <c:pt idx="208">
                  <c:v>129.91040455328653</c:v>
                </c:pt>
                <c:pt idx="209">
                  <c:v>128.9420649351961</c:v>
                </c:pt>
                <c:pt idx="210">
                  <c:v>126.80152472678574</c:v>
                </c:pt>
                <c:pt idx="211">
                  <c:v>127.26021191430225</c:v>
                </c:pt>
                <c:pt idx="212">
                  <c:v>124.96677597671972</c:v>
                </c:pt>
                <c:pt idx="213">
                  <c:v>85.975419851516776</c:v>
                </c:pt>
                <c:pt idx="214">
                  <c:v>85.487714876670253</c:v>
                </c:pt>
                <c:pt idx="215">
                  <c:v>85.209026319615091</c:v>
                </c:pt>
                <c:pt idx="216">
                  <c:v>84.895501692928022</c:v>
                </c:pt>
                <c:pt idx="217">
                  <c:v>84.059436021762551</c:v>
                </c:pt>
                <c:pt idx="218">
                  <c:v>83.397550698756547</c:v>
                </c:pt>
                <c:pt idx="219">
                  <c:v>83.049190002437598</c:v>
                </c:pt>
                <c:pt idx="220">
                  <c:v>82.387304679431594</c:v>
                </c:pt>
                <c:pt idx="221">
                  <c:v>81.934435774216951</c:v>
                </c:pt>
                <c:pt idx="222">
                  <c:v>81.829927565321285</c:v>
                </c:pt>
                <c:pt idx="223">
                  <c:v>81.760255426057483</c:v>
                </c:pt>
                <c:pt idx="224">
                  <c:v>81.20287831194716</c:v>
                </c:pt>
                <c:pt idx="225">
                  <c:v>80.540992988941156</c:v>
                </c:pt>
                <c:pt idx="226">
                  <c:v>80.575829058573063</c:v>
                </c:pt>
                <c:pt idx="227">
                  <c:v>80.471320849677369</c:v>
                </c:pt>
                <c:pt idx="228">
                  <c:v>79.983615874830832</c:v>
                </c:pt>
                <c:pt idx="229">
                  <c:v>79.461074830352416</c:v>
                </c:pt>
                <c:pt idx="230">
                  <c:v>78.764353437714519</c:v>
                </c:pt>
                <c:pt idx="231">
                  <c:v>78.31148453249989</c:v>
                </c:pt>
                <c:pt idx="232">
                  <c:v>78.032795975444728</c:v>
                </c:pt>
                <c:pt idx="233">
                  <c:v>77.545091000598191</c:v>
                </c:pt>
                <c:pt idx="234">
                  <c:v>77.231566373911136</c:v>
                </c:pt>
                <c:pt idx="235">
                  <c:v>76.534844981273238</c:v>
                </c:pt>
                <c:pt idx="236">
                  <c:v>76.256156424218076</c:v>
                </c:pt>
                <c:pt idx="237">
                  <c:v>75.942631797531035</c:v>
                </c:pt>
                <c:pt idx="238">
                  <c:v>75.838123588635341</c:v>
                </c:pt>
                <c:pt idx="239">
                  <c:v>75.733615379739646</c:v>
                </c:pt>
                <c:pt idx="240">
                  <c:v>75.315582544156911</c:v>
                </c:pt>
                <c:pt idx="241">
                  <c:v>75.211074335261216</c:v>
                </c:pt>
                <c:pt idx="242">
                  <c:v>74.58402508188712</c:v>
                </c:pt>
                <c:pt idx="243">
                  <c:v>73.922139758881116</c:v>
                </c:pt>
                <c:pt idx="244">
                  <c:v>73.469270853666487</c:v>
                </c:pt>
                <c:pt idx="245">
                  <c:v>72.772549461028575</c:v>
                </c:pt>
                <c:pt idx="246">
                  <c:v>72.598369112869108</c:v>
                </c:pt>
                <c:pt idx="247">
                  <c:v>71.936483789863104</c:v>
                </c:pt>
                <c:pt idx="248">
                  <c:v>71.762303441703637</c:v>
                </c:pt>
                <c:pt idx="249">
                  <c:v>70.577877074219188</c:v>
                </c:pt>
                <c:pt idx="250">
                  <c:v>69.950827820845092</c:v>
                </c:pt>
                <c:pt idx="251">
                  <c:v>69.463122845998555</c:v>
                </c:pt>
                <c:pt idx="252">
                  <c:v>68.59222110520119</c:v>
                </c:pt>
                <c:pt idx="253">
                  <c:v>67.163942250293488</c:v>
                </c:pt>
                <c:pt idx="254">
                  <c:v>42.869941976159659</c:v>
                </c:pt>
                <c:pt idx="255">
                  <c:v>42.332668551915354</c:v>
                </c:pt>
                <c:pt idx="256">
                  <c:v>42.287895766561668</c:v>
                </c:pt>
                <c:pt idx="257">
                  <c:v>41.996872661762666</c:v>
                </c:pt>
                <c:pt idx="258">
                  <c:v>41.884940698378443</c:v>
                </c:pt>
                <c:pt idx="259">
                  <c:v>41.817781520347907</c:v>
                </c:pt>
                <c:pt idx="260">
                  <c:v>41.213348918073066</c:v>
                </c:pt>
                <c:pt idx="261">
                  <c:v>41.123803347365687</c:v>
                </c:pt>
                <c:pt idx="262">
                  <c:v>40.698461886505619</c:v>
                </c:pt>
                <c:pt idx="263">
                  <c:v>40.407438781706617</c:v>
                </c:pt>
                <c:pt idx="264">
                  <c:v>40.026870106200242</c:v>
                </c:pt>
                <c:pt idx="265">
                  <c:v>39.758233394078097</c:v>
                </c:pt>
                <c:pt idx="266">
                  <c:v>39.153800791803256</c:v>
                </c:pt>
                <c:pt idx="267">
                  <c:v>39.131414399126413</c:v>
                </c:pt>
                <c:pt idx="268">
                  <c:v>38.862777687004261</c:v>
                </c:pt>
                <c:pt idx="269">
                  <c:v>38.616527367558959</c:v>
                </c:pt>
                <c:pt idx="270">
                  <c:v>38.370277048113657</c:v>
                </c:pt>
                <c:pt idx="271">
                  <c:v>38.124026728668355</c:v>
                </c:pt>
                <c:pt idx="272">
                  <c:v>37.877776409223046</c:v>
                </c:pt>
                <c:pt idx="273">
                  <c:v>37.631526089777743</c:v>
                </c:pt>
                <c:pt idx="274">
                  <c:v>37.564366911747207</c:v>
                </c:pt>
                <c:pt idx="275">
                  <c:v>37.318116592301905</c:v>
                </c:pt>
                <c:pt idx="276">
                  <c:v>36.780843168057608</c:v>
                </c:pt>
                <c:pt idx="277">
                  <c:v>36.534592848612299</c:v>
                </c:pt>
                <c:pt idx="278">
                  <c:v>36.422660885228076</c:v>
                </c:pt>
                <c:pt idx="279">
                  <c:v>36.086864995075388</c:v>
                </c:pt>
                <c:pt idx="280">
                  <c:v>35.325727644062631</c:v>
                </c:pt>
                <c:pt idx="281">
                  <c:v>34.475044722342489</c:v>
                </c:pt>
                <c:pt idx="282">
                  <c:v>33.803452942037119</c:v>
                </c:pt>
                <c:pt idx="283">
                  <c:v>32.706519700871674</c:v>
                </c:pt>
                <c:pt idx="284">
                  <c:v>31.743904815767305</c:v>
                </c:pt>
                <c:pt idx="285">
                  <c:v>9.9329290602890676</c:v>
                </c:pt>
                <c:pt idx="286">
                  <c:v>9.7099596172268239</c:v>
                </c:pt>
                <c:pt idx="287">
                  <c:v>9.4222571100497312</c:v>
                </c:pt>
                <c:pt idx="288">
                  <c:v>9.2064802296669139</c:v>
                </c:pt>
                <c:pt idx="289">
                  <c:v>8.8828149090926871</c:v>
                </c:pt>
                <c:pt idx="290">
                  <c:v>8.6742305913892945</c:v>
                </c:pt>
                <c:pt idx="291">
                  <c:v>8.4152983349299131</c:v>
                </c:pt>
                <c:pt idx="292">
                  <c:v>8.1132107023939657</c:v>
                </c:pt>
                <c:pt idx="293">
                  <c:v>7.9333966354082852</c:v>
                </c:pt>
                <c:pt idx="294">
                  <c:v>7.6313090028723396</c:v>
                </c:pt>
                <c:pt idx="295">
                  <c:v>7.4227246851689488</c:v>
                </c:pt>
                <c:pt idx="296">
                  <c:v>7.1925626794272759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32.146859883950526</c:v>
                </c:pt>
                <c:pt idx="322">
                  <c:v>31.475268103645156</c:v>
                </c:pt>
                <c:pt idx="323">
                  <c:v>29.729129474851188</c:v>
                </c:pt>
                <c:pt idx="324">
                  <c:v>29.259015228637423</c:v>
                </c:pt>
                <c:pt idx="325">
                  <c:v>28.206854772825675</c:v>
                </c:pt>
                <c:pt idx="326">
                  <c:v>8.9403554105281042</c:v>
                </c:pt>
                <c:pt idx="327">
                  <c:v>8.6598454660304398</c:v>
                </c:pt>
                <c:pt idx="328">
                  <c:v>8.3793355215327772</c:v>
                </c:pt>
                <c:pt idx="329">
                  <c:v>8.199521454547094</c:v>
                </c:pt>
                <c:pt idx="330">
                  <c:v>7.9046263846905758</c:v>
                </c:pt>
                <c:pt idx="331">
                  <c:v>7.6888495043077576</c:v>
                </c:pt>
                <c:pt idx="332">
                  <c:v>7.3795693090923855</c:v>
                </c:pt>
                <c:pt idx="333">
                  <c:v>7.2069478047861306</c:v>
                </c:pt>
                <c:pt idx="334">
                  <c:v>6.9336304229678936</c:v>
                </c:pt>
                <c:pt idx="335">
                  <c:v>6.7178535425850763</c:v>
                </c:pt>
                <c:pt idx="336">
                  <c:v>6.4373435980874119</c:v>
                </c:pt>
                <c:pt idx="337">
                  <c:v>6.2359518430634484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revenue_high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Sortierung_gesamt!$N$2:$N$379</c:f>
              <c:numCache>
                <c:formatCode>General</c:formatCode>
                <c:ptCount val="378"/>
                <c:pt idx="0">
                  <c:v>286.50487653786337</c:v>
                </c:pt>
                <c:pt idx="1">
                  <c:v>270.66057125032086</c:v>
                </c:pt>
                <c:pt idx="2">
                  <c:v>263.57184761522797</c:v>
                </c:pt>
                <c:pt idx="3">
                  <c:v>261.08959308413711</c:v>
                </c:pt>
                <c:pt idx="4">
                  <c:v>256.49935445527592</c:v>
                </c:pt>
                <c:pt idx="5">
                  <c:v>250.99932402217536</c:v>
                </c:pt>
                <c:pt idx="6">
                  <c:v>245.99960004537073</c:v>
                </c:pt>
                <c:pt idx="7">
                  <c:v>242.11550914676826</c:v>
                </c:pt>
                <c:pt idx="8">
                  <c:v>241.57530006497859</c:v>
                </c:pt>
                <c:pt idx="9">
                  <c:v>235.78686914258651</c:v>
                </c:pt>
                <c:pt idx="10">
                  <c:v>232.90283439221679</c:v>
                </c:pt>
                <c:pt idx="11">
                  <c:v>230.92859144608644</c:v>
                </c:pt>
                <c:pt idx="12">
                  <c:v>225.13602957718248</c:v>
                </c:pt>
                <c:pt idx="13">
                  <c:v>222.07284312099659</c:v>
                </c:pt>
                <c:pt idx="14">
                  <c:v>215.30609445419503</c:v>
                </c:pt>
                <c:pt idx="15">
                  <c:v>186.14971900204637</c:v>
                </c:pt>
                <c:pt idx="16">
                  <c:v>183.55282049152024</c:v>
                </c:pt>
                <c:pt idx="17">
                  <c:v>178.73142758737714</c:v>
                </c:pt>
                <c:pt idx="18">
                  <c:v>176.33990460700642</c:v>
                </c:pt>
                <c:pt idx="19">
                  <c:v>172.82293389915657</c:v>
                </c:pt>
                <c:pt idx="20">
                  <c:v>170.01564126403323</c:v>
                </c:pt>
                <c:pt idx="21">
                  <c:v>167.84705889436387</c:v>
                </c:pt>
                <c:pt idx="22">
                  <c:v>164.40607458822839</c:v>
                </c:pt>
                <c:pt idx="23">
                  <c:v>161.51084966933047</c:v>
                </c:pt>
                <c:pt idx="24">
                  <c:v>157.91538326254539</c:v>
                </c:pt>
                <c:pt idx="25">
                  <c:v>155.15707536375112</c:v>
                </c:pt>
                <c:pt idx="26">
                  <c:v>152.59721570749372</c:v>
                </c:pt>
                <c:pt idx="27">
                  <c:v>150.49960114509702</c:v>
                </c:pt>
                <c:pt idx="28">
                  <c:v>85.71126060171261</c:v>
                </c:pt>
                <c:pt idx="29">
                  <c:v>101.76677921987137</c:v>
                </c:pt>
                <c:pt idx="30">
                  <c:v>98.78109322588584</c:v>
                </c:pt>
                <c:pt idx="31">
                  <c:v>96.393667100749013</c:v>
                </c:pt>
                <c:pt idx="32">
                  <c:v>94.008248023507036</c:v>
                </c:pt>
                <c:pt idx="33">
                  <c:v>91.57183716204122</c:v>
                </c:pt>
                <c:pt idx="34">
                  <c:v>89.323337054312077</c:v>
                </c:pt>
                <c:pt idx="35">
                  <c:v>73.97248376266586</c:v>
                </c:pt>
                <c:pt idx="36">
                  <c:v>86.909411513115913</c:v>
                </c:pt>
                <c:pt idx="37">
                  <c:v>71.295163315344681</c:v>
                </c:pt>
                <c:pt idx="38">
                  <c:v>84.37904527478176</c:v>
                </c:pt>
                <c:pt idx="39">
                  <c:v>81.636275914546417</c:v>
                </c:pt>
                <c:pt idx="40">
                  <c:v>67.486364249813775</c:v>
                </c:pt>
                <c:pt idx="41">
                  <c:v>79.387775806817274</c:v>
                </c:pt>
                <c:pt idx="42">
                  <c:v>77.853976265074849</c:v>
                </c:pt>
                <c:pt idx="43">
                  <c:v>65.783125178814672</c:v>
                </c:pt>
                <c:pt idx="44">
                  <c:v>64.741587841683597</c:v>
                </c:pt>
                <c:pt idx="45">
                  <c:v>74.596459379958489</c:v>
                </c:pt>
                <c:pt idx="46">
                  <c:v>60.335534488201382</c:v>
                </c:pt>
                <c:pt idx="47">
                  <c:v>51.43883405970039</c:v>
                </c:pt>
                <c:pt idx="48">
                  <c:v>50.3654247751643</c:v>
                </c:pt>
                <c:pt idx="49">
                  <c:v>58.265017687757037</c:v>
                </c:pt>
                <c:pt idx="50">
                  <c:v>56.47239092952519</c:v>
                </c:pt>
                <c:pt idx="51">
                  <c:v>47.398594595604038</c:v>
                </c:pt>
                <c:pt idx="52">
                  <c:v>54.930337181207015</c:v>
                </c:pt>
                <c:pt idx="53">
                  <c:v>53.40194194903826</c:v>
                </c:pt>
                <c:pt idx="54">
                  <c:v>45.341736311309106</c:v>
                </c:pt>
                <c:pt idx="55">
                  <c:v>51.633807558970922</c:v>
                </c:pt>
                <c:pt idx="56">
                  <c:v>49.821872956321016</c:v>
                </c:pt>
                <c:pt idx="57">
                  <c:v>42.816233563232089</c:v>
                </c:pt>
                <c:pt idx="58">
                  <c:v>48.01276301780544</c:v>
                </c:pt>
                <c:pt idx="59">
                  <c:v>41.30668137095919</c:v>
                </c:pt>
                <c:pt idx="60">
                  <c:v>40.246930602572512</c:v>
                </c:pt>
                <c:pt idx="61">
                  <c:v>46.157493007095169</c:v>
                </c:pt>
                <c:pt idx="62">
                  <c:v>38.394485255996571</c:v>
                </c:pt>
                <c:pt idx="63">
                  <c:v>45.00778195393125</c:v>
                </c:pt>
                <c:pt idx="64">
                  <c:v>37.432703960267908</c:v>
                </c:pt>
                <c:pt idx="65">
                  <c:v>43.329607848641153</c:v>
                </c:pt>
                <c:pt idx="66">
                  <c:v>41.714076995829473</c:v>
                </c:pt>
                <c:pt idx="67">
                  <c:v>35.637252537901745</c:v>
                </c:pt>
                <c:pt idx="68">
                  <c:v>33.247847735287969</c:v>
                </c:pt>
                <c:pt idx="69">
                  <c:v>28.766808417938904</c:v>
                </c:pt>
                <c:pt idx="70">
                  <c:v>32.132282439440964</c:v>
                </c:pt>
                <c:pt idx="71">
                  <c:v>27.836443256374622</c:v>
                </c:pt>
                <c:pt idx="72">
                  <c:v>30.881506661006206</c:v>
                </c:pt>
                <c:pt idx="73">
                  <c:v>26.788985659504473</c:v>
                </c:pt>
                <c:pt idx="74">
                  <c:v>26.03744631134029</c:v>
                </c:pt>
                <c:pt idx="75">
                  <c:v>17.948019121576078</c:v>
                </c:pt>
                <c:pt idx="76">
                  <c:v>29.611607919923603</c:v>
                </c:pt>
                <c:pt idx="77">
                  <c:v>24.705814192163444</c:v>
                </c:pt>
                <c:pt idx="78">
                  <c:v>28.348083499723614</c:v>
                </c:pt>
                <c:pt idx="79">
                  <c:v>23.8616747768579</c:v>
                </c:pt>
                <c:pt idx="80">
                  <c:v>27.429462064558596</c:v>
                </c:pt>
                <c:pt idx="81">
                  <c:v>26.418240562252215</c:v>
                </c:pt>
                <c:pt idx="82">
                  <c:v>22.567283667610788</c:v>
                </c:pt>
                <c:pt idx="83">
                  <c:v>25.130223773887721</c:v>
                </c:pt>
                <c:pt idx="84">
                  <c:v>21.599677496116765</c:v>
                </c:pt>
                <c:pt idx="85">
                  <c:v>20.82901518530473</c:v>
                </c:pt>
                <c:pt idx="86">
                  <c:v>23.891191721852241</c:v>
                </c:pt>
                <c:pt idx="87">
                  <c:v>14.418132930484273</c:v>
                </c:pt>
                <c:pt idx="88">
                  <c:v>19.799675635716468</c:v>
                </c:pt>
                <c:pt idx="89">
                  <c:v>22.682021443497906</c:v>
                </c:pt>
                <c:pt idx="90">
                  <c:v>13.894404132049198</c:v>
                </c:pt>
                <c:pt idx="91">
                  <c:v>18.869310474152183</c:v>
                </c:pt>
                <c:pt idx="92">
                  <c:v>21.301404587992053</c:v>
                </c:pt>
                <c:pt idx="93">
                  <c:v>18.098648163340147</c:v>
                </c:pt>
                <c:pt idx="94">
                  <c:v>12.853320856061666</c:v>
                </c:pt>
                <c:pt idx="95">
                  <c:v>19.852680033509341</c:v>
                </c:pt>
                <c:pt idx="96">
                  <c:v>9.3972792165263179</c:v>
                </c:pt>
                <c:pt idx="97">
                  <c:v>12.721775488018849</c:v>
                </c:pt>
                <c:pt idx="98">
                  <c:v>9.2394745465498644</c:v>
                </c:pt>
                <c:pt idx="99">
                  <c:v>13.739226101434847</c:v>
                </c:pt>
                <c:pt idx="100">
                  <c:v>12.917588303833647</c:v>
                </c:pt>
                <c:pt idx="101">
                  <c:v>12.055213978959092</c:v>
                </c:pt>
                <c:pt idx="102">
                  <c:v>8.7606037737504749</c:v>
                </c:pt>
                <c:pt idx="103">
                  <c:v>8.6953118135620056</c:v>
                </c:pt>
                <c:pt idx="104">
                  <c:v>12.063272993762903</c:v>
                </c:pt>
                <c:pt idx="105">
                  <c:v>11.600835574324204</c:v>
                </c:pt>
                <c:pt idx="106">
                  <c:v>11.219871209432215</c:v>
                </c:pt>
                <c:pt idx="107">
                  <c:v>11.013144867877365</c:v>
                </c:pt>
                <c:pt idx="108">
                  <c:v>7.9960727920327059</c:v>
                </c:pt>
                <c:pt idx="109">
                  <c:v>10.471710516324521</c:v>
                </c:pt>
                <c:pt idx="110">
                  <c:v>10.414603700441091</c:v>
                </c:pt>
                <c:pt idx="111">
                  <c:v>7.5444227688328329</c:v>
                </c:pt>
                <c:pt idx="112">
                  <c:v>7.3866180988563785</c:v>
                </c:pt>
                <c:pt idx="113">
                  <c:v>9.8106057701347869</c:v>
                </c:pt>
                <c:pt idx="114">
                  <c:v>9.5983596009593022</c:v>
                </c:pt>
                <c:pt idx="115">
                  <c:v>7.0057167987149995</c:v>
                </c:pt>
                <c:pt idx="116">
                  <c:v>9.252864194722477</c:v>
                </c:pt>
                <c:pt idx="117">
                  <c:v>8.92906971046453</c:v>
                </c:pt>
                <c:pt idx="118">
                  <c:v>6.6220871171386095</c:v>
                </c:pt>
                <c:pt idx="119">
                  <c:v>8.3114929377337781</c:v>
                </c:pt>
                <c:pt idx="120">
                  <c:v>19.934391225381859</c:v>
                </c:pt>
                <c:pt idx="121">
                  <c:v>7.5823678499205611</c:v>
                </c:pt>
                <c:pt idx="122">
                  <c:v>8.1564166491923356</c:v>
                </c:pt>
                <c:pt idx="123">
                  <c:v>6.2058429878432895</c:v>
                </c:pt>
                <c:pt idx="124">
                  <c:v>5.9119976346198708</c:v>
                </c:pt>
                <c:pt idx="125">
                  <c:v>7.070945694152857</c:v>
                </c:pt>
                <c:pt idx="126">
                  <c:v>7.6613017172840943</c:v>
                </c:pt>
                <c:pt idx="127">
                  <c:v>5.645373030995966</c:v>
                </c:pt>
                <c:pt idx="128">
                  <c:v>6.4833180524566307</c:v>
                </c:pt>
                <c:pt idx="129">
                  <c:v>7.1090799694924236</c:v>
                </c:pt>
                <c:pt idx="130">
                  <c:v>5.248227571745737</c:v>
                </c:pt>
                <c:pt idx="131">
                  <c:v>6.8180260624546305</c:v>
                </c:pt>
                <c:pt idx="132">
                  <c:v>5.9963882648534295</c:v>
                </c:pt>
                <c:pt idx="133">
                  <c:v>6.3229111305463892</c:v>
                </c:pt>
                <c:pt idx="134">
                  <c:v>4.9544452832729302</c:v>
                </c:pt>
                <c:pt idx="135">
                  <c:v>5.5284940825447046</c:v>
                </c:pt>
                <c:pt idx="136">
                  <c:v>5.9448012765906366</c:v>
                </c:pt>
                <c:pt idx="137">
                  <c:v>5.1503842285889512</c:v>
                </c:pt>
                <c:pt idx="138">
                  <c:v>4.6388990080706343</c:v>
                </c:pt>
                <c:pt idx="139">
                  <c:v>5.5666914226348831</c:v>
                </c:pt>
                <c:pt idx="140">
                  <c:v>4.4131370612213097</c:v>
                </c:pt>
                <c:pt idx="141">
                  <c:v>4.7232896383041929</c:v>
                </c:pt>
                <c:pt idx="142">
                  <c:v>4.0702730435995669</c:v>
                </c:pt>
                <c:pt idx="143">
                  <c:v>3.2632196712104511</c:v>
                </c:pt>
                <c:pt idx="144">
                  <c:v>3.444326649680403</c:v>
                </c:pt>
                <c:pt idx="145">
                  <c:v>3.1559311621024277</c:v>
                </c:pt>
                <c:pt idx="146">
                  <c:v>3.8801883935480235</c:v>
                </c:pt>
                <c:pt idx="147">
                  <c:v>3.3127164548420867</c:v>
                </c:pt>
                <c:pt idx="148">
                  <c:v>3.1709338113827075</c:v>
                </c:pt>
                <c:pt idx="149">
                  <c:v>3.0438124523351879</c:v>
                </c:pt>
                <c:pt idx="150">
                  <c:v>3.5723014208989721</c:v>
                </c:pt>
                <c:pt idx="151">
                  <c:v>2.907030691969235</c:v>
                </c:pt>
                <c:pt idx="152">
                  <c:v>2.9415248263205909</c:v>
                </c:pt>
                <c:pt idx="153">
                  <c:v>3.2840766157552075</c:v>
                </c:pt>
                <c:pt idx="154">
                  <c:v>3.0838195170825999</c:v>
                </c:pt>
                <c:pt idx="155">
                  <c:v>2.7312659614611303</c:v>
                </c:pt>
                <c:pt idx="156">
                  <c:v>2.7410970452137731</c:v>
                </c:pt>
                <c:pt idx="157">
                  <c:v>2.8442380833994205</c:v>
                </c:pt>
                <c:pt idx="158">
                  <c:v>2.5798229166833182</c:v>
                </c:pt>
                <c:pt idx="159">
                  <c:v>2.5211777790358796</c:v>
                </c:pt>
                <c:pt idx="160">
                  <c:v>18.652158680558884</c:v>
                </c:pt>
                <c:pt idx="161">
                  <c:v>2.6488111853860294</c:v>
                </c:pt>
                <c:pt idx="162">
                  <c:v>2.4382109556581488</c:v>
                </c:pt>
                <c:pt idx="163">
                  <c:v>2.7186528662597911</c:v>
                </c:pt>
                <c:pt idx="164">
                  <c:v>2.5961910254372778</c:v>
                </c:pt>
                <c:pt idx="165">
                  <c:v>2.4247444482857596</c:v>
                </c:pt>
                <c:pt idx="166">
                  <c:v>2.4247444482857596</c:v>
                </c:pt>
                <c:pt idx="167">
                  <c:v>2.3022826074632463</c:v>
                </c:pt>
                <c:pt idx="168">
                  <c:v>2.1063436621472253</c:v>
                </c:pt>
                <c:pt idx="169">
                  <c:v>2.1063436621472253</c:v>
                </c:pt>
                <c:pt idx="170">
                  <c:v>2.0573589258182206</c:v>
                </c:pt>
                <c:pt idx="171">
                  <c:v>1.7879428760086913</c:v>
                </c:pt>
                <c:pt idx="172">
                  <c:v>1.7879428760086913</c:v>
                </c:pt>
                <c:pt idx="173">
                  <c:v>1.7634505078441887</c:v>
                </c:pt>
                <c:pt idx="174">
                  <c:v>1.4940344580346598</c:v>
                </c:pt>
                <c:pt idx="175">
                  <c:v>1.4695420898701572</c:v>
                </c:pt>
                <c:pt idx="176">
                  <c:v>1.2491107763896336</c:v>
                </c:pt>
                <c:pt idx="177">
                  <c:v>1.2491107763896336</c:v>
                </c:pt>
                <c:pt idx="178">
                  <c:v>1.0286794629091103</c:v>
                </c:pt>
                <c:pt idx="179">
                  <c:v>1.0286794629091103</c:v>
                </c:pt>
                <c:pt idx="180">
                  <c:v>1.0286794629091103</c:v>
                </c:pt>
                <c:pt idx="181">
                  <c:v>0.80824814942858658</c:v>
                </c:pt>
                <c:pt idx="182">
                  <c:v>0.73477104493507861</c:v>
                </c:pt>
                <c:pt idx="183">
                  <c:v>0.58781683594806289</c:v>
                </c:pt>
                <c:pt idx="184">
                  <c:v>0.61230920411256562</c:v>
                </c:pt>
                <c:pt idx="185">
                  <c:v>0.44086262696104717</c:v>
                </c:pt>
                <c:pt idx="186">
                  <c:v>0.31840078613853406</c:v>
                </c:pt>
                <c:pt idx="187">
                  <c:v>0.29390841797403144</c:v>
                </c:pt>
                <c:pt idx="188">
                  <c:v>0.56332446778356027</c:v>
                </c:pt>
                <c:pt idx="189">
                  <c:v>0.58781683594806289</c:v>
                </c:pt>
                <c:pt idx="190">
                  <c:v>0.44086262696104717</c:v>
                </c:pt>
                <c:pt idx="191">
                  <c:v>0.29390841797403144</c:v>
                </c:pt>
                <c:pt idx="192">
                  <c:v>0.26941604980952882</c:v>
                </c:pt>
                <c:pt idx="193">
                  <c:v>0.22043131348052358</c:v>
                </c:pt>
                <c:pt idx="194">
                  <c:v>9.7969472658010495E-2</c:v>
                </c:pt>
                <c:pt idx="195">
                  <c:v>7.3477104493507861E-2</c:v>
                </c:pt>
                <c:pt idx="196">
                  <c:v>241.41293559866233</c:v>
                </c:pt>
                <c:pt idx="197">
                  <c:v>236.89617407429466</c:v>
                </c:pt>
                <c:pt idx="198">
                  <c:v>236.78279434430738</c:v>
                </c:pt>
                <c:pt idx="199">
                  <c:v>235.95418477322619</c:v>
                </c:pt>
                <c:pt idx="200">
                  <c:v>233.81757736077952</c:v>
                </c:pt>
                <c:pt idx="201">
                  <c:v>234.62169456369622</c:v>
                </c:pt>
                <c:pt idx="202">
                  <c:v>234.13322418257681</c:v>
                </c:pt>
                <c:pt idx="203">
                  <c:v>233.19894001017295</c:v>
                </c:pt>
                <c:pt idx="204">
                  <c:v>231.56621323617503</c:v>
                </c:pt>
                <c:pt idx="205">
                  <c:v>230.94895286773908</c:v>
                </c:pt>
                <c:pt idx="206">
                  <c:v>228.86133019162142</c:v>
                </c:pt>
                <c:pt idx="207">
                  <c:v>226.0262801775807</c:v>
                </c:pt>
                <c:pt idx="208">
                  <c:v>227.06623895130718</c:v>
                </c:pt>
                <c:pt idx="209">
                  <c:v>225.40131468048014</c:v>
                </c:pt>
                <c:pt idx="210">
                  <c:v>221.52630589271291</c:v>
                </c:pt>
                <c:pt idx="211">
                  <c:v>222.1344841503136</c:v>
                </c:pt>
                <c:pt idx="212">
                  <c:v>218.21186760838799</c:v>
                </c:pt>
                <c:pt idx="213">
                  <c:v>194.20361078090471</c:v>
                </c:pt>
                <c:pt idx="214">
                  <c:v>192.86716832478447</c:v>
                </c:pt>
                <c:pt idx="215">
                  <c:v>192.2504411302742</c:v>
                </c:pt>
                <c:pt idx="216">
                  <c:v>191.53825376032674</c:v>
                </c:pt>
                <c:pt idx="217">
                  <c:v>189.61459507230242</c:v>
                </c:pt>
                <c:pt idx="218">
                  <c:v>188.09476015697038</c:v>
                </c:pt>
                <c:pt idx="219">
                  <c:v>187.01769656177623</c:v>
                </c:pt>
                <c:pt idx="220">
                  <c:v>185.52235401460874</c:v>
                </c:pt>
                <c:pt idx="221">
                  <c:v>184.52629541557064</c:v>
                </c:pt>
                <c:pt idx="222">
                  <c:v>184.36237673008168</c:v>
                </c:pt>
                <c:pt idx="223">
                  <c:v>184.26942585186538</c:v>
                </c:pt>
                <c:pt idx="224">
                  <c:v>183.01147909468031</c:v>
                </c:pt>
                <c:pt idx="225">
                  <c:v>181.49164417934827</c:v>
                </c:pt>
                <c:pt idx="226">
                  <c:v>181.31768830497595</c:v>
                </c:pt>
                <c:pt idx="227">
                  <c:v>180.90884593784193</c:v>
                </c:pt>
                <c:pt idx="228">
                  <c:v>179.79283479520217</c:v>
                </c:pt>
                <c:pt idx="229">
                  <c:v>178.60585584528982</c:v>
                </c:pt>
                <c:pt idx="230">
                  <c:v>177.08853022717864</c:v>
                </c:pt>
                <c:pt idx="231">
                  <c:v>176.09247162814054</c:v>
                </c:pt>
                <c:pt idx="232">
                  <c:v>175.52472916995927</c:v>
                </c:pt>
                <c:pt idx="233">
                  <c:v>174.40871802731954</c:v>
                </c:pt>
                <c:pt idx="234">
                  <c:v>173.7700077618656</c:v>
                </c:pt>
                <c:pt idx="235">
                  <c:v>172.00775846210939</c:v>
                </c:pt>
                <c:pt idx="236">
                  <c:v>171.41552363576363</c:v>
                </c:pt>
                <c:pt idx="237">
                  <c:v>170.72782863398069</c:v>
                </c:pt>
                <c:pt idx="238">
                  <c:v>170.46594047583369</c:v>
                </c:pt>
                <c:pt idx="239">
                  <c:v>170.25303705401572</c:v>
                </c:pt>
                <c:pt idx="240">
                  <c:v>169.18099205326331</c:v>
                </c:pt>
                <c:pt idx="241">
                  <c:v>168.96808863144531</c:v>
                </c:pt>
                <c:pt idx="242">
                  <c:v>167.49472915522145</c:v>
                </c:pt>
                <c:pt idx="243">
                  <c:v>165.97489423988941</c:v>
                </c:pt>
                <c:pt idx="244">
                  <c:v>164.88086616819334</c:v>
                </c:pt>
                <c:pt idx="245">
                  <c:v>163.24107870925963</c:v>
                </c:pt>
                <c:pt idx="246">
                  <c:v>162.86174730473184</c:v>
                </c:pt>
                <c:pt idx="247">
                  <c:v>161.34191238939979</c:v>
                </c:pt>
                <c:pt idx="248">
                  <c:v>160.93808861670752</c:v>
                </c:pt>
                <c:pt idx="249">
                  <c:v>157.86388922899553</c:v>
                </c:pt>
                <c:pt idx="250">
                  <c:v>156.39052975277167</c:v>
                </c:pt>
                <c:pt idx="251">
                  <c:v>155.25002624196745</c:v>
                </c:pt>
                <c:pt idx="252">
                  <c:v>153.27989211483495</c:v>
                </c:pt>
                <c:pt idx="253">
                  <c:v>149.97833412602387</c:v>
                </c:pt>
                <c:pt idx="254">
                  <c:v>103.04119795127843</c:v>
                </c:pt>
                <c:pt idx="255">
                  <c:v>101.47287080189733</c:v>
                </c:pt>
                <c:pt idx="256">
                  <c:v>101.476884897687</c:v>
                </c:pt>
                <c:pt idx="257">
                  <c:v>100.74371310722027</c:v>
                </c:pt>
                <c:pt idx="258">
                  <c:v>100.48433229688494</c:v>
                </c:pt>
                <c:pt idx="259">
                  <c:v>100.22093739075993</c:v>
                </c:pt>
                <c:pt idx="260">
                  <c:v>98.732108489556822</c:v>
                </c:pt>
                <c:pt idx="261">
                  <c:v>98.544197735820148</c:v>
                </c:pt>
                <c:pt idx="262">
                  <c:v>97.504667446583923</c:v>
                </c:pt>
                <c:pt idx="263">
                  <c:v>96.8204803924462</c:v>
                </c:pt>
                <c:pt idx="264">
                  <c:v>95.80142837558482</c:v>
                </c:pt>
                <c:pt idx="265">
                  <c:v>95.188711378045781</c:v>
                </c:pt>
                <c:pt idx="266">
                  <c:v>93.503943531526673</c:v>
                </c:pt>
                <c:pt idx="267">
                  <c:v>93.530442947585996</c:v>
                </c:pt>
                <c:pt idx="268">
                  <c:v>92.917725950046972</c:v>
                </c:pt>
                <c:pt idx="269">
                  <c:v>92.229524800119577</c:v>
                </c:pt>
                <c:pt idx="270">
                  <c:v>91.663785491014707</c:v>
                </c:pt>
                <c:pt idx="271">
                  <c:v>91.122538550074353</c:v>
                </c:pt>
                <c:pt idx="272">
                  <c:v>90.434337400146973</c:v>
                </c:pt>
                <c:pt idx="273">
                  <c:v>89.721643882055105</c:v>
                </c:pt>
                <c:pt idx="274">
                  <c:v>89.654187921246091</c:v>
                </c:pt>
                <c:pt idx="275">
                  <c:v>89.112940980305737</c:v>
                </c:pt>
                <c:pt idx="276">
                  <c:v>87.838522248898641</c:v>
                </c:pt>
                <c:pt idx="277">
                  <c:v>87.125828730806759</c:v>
                </c:pt>
                <c:pt idx="278">
                  <c:v>86.841955552306914</c:v>
                </c:pt>
                <c:pt idx="279">
                  <c:v>86.112797857629886</c:v>
                </c:pt>
                <c:pt idx="280">
                  <c:v>84.123678560236087</c:v>
                </c:pt>
                <c:pt idx="281">
                  <c:v>81.971140877270102</c:v>
                </c:pt>
                <c:pt idx="282">
                  <c:v>80.267901806271013</c:v>
                </c:pt>
                <c:pt idx="283">
                  <c:v>77.476147709706666</c:v>
                </c:pt>
                <c:pt idx="284">
                  <c:v>74.966259743747329</c:v>
                </c:pt>
                <c:pt idx="285">
                  <c:v>60.768852731803875</c:v>
                </c:pt>
                <c:pt idx="286">
                  <c:v>59.414728740920957</c:v>
                </c:pt>
                <c:pt idx="287">
                  <c:v>57.545800214061281</c:v>
                </c:pt>
                <c:pt idx="288">
                  <c:v>56.107365266669774</c:v>
                </c:pt>
                <c:pt idx="289">
                  <c:v>53.949712845582503</c:v>
                </c:pt>
                <c:pt idx="290">
                  <c:v>52.62290588699841</c:v>
                </c:pt>
                <c:pt idx="291">
                  <c:v>50.882088529229897</c:v>
                </c:pt>
                <c:pt idx="292">
                  <c:v>48.985842970071396</c:v>
                </c:pt>
                <c:pt idx="293">
                  <c:v>47.811639548742974</c:v>
                </c:pt>
                <c:pt idx="294">
                  <c:v>45.939886357748968</c:v>
                </c:pt>
                <c:pt idx="295">
                  <c:v>44.613079399164882</c:v>
                </c:pt>
                <c:pt idx="296">
                  <c:v>43.171819787639045</c:v>
                </c:pt>
                <c:pt idx="297">
                  <c:v>34.340930493702402</c:v>
                </c:pt>
                <c:pt idx="298">
                  <c:v>33.188124187925666</c:v>
                </c:pt>
                <c:pt idx="299">
                  <c:v>31.783014964255308</c:v>
                </c:pt>
                <c:pt idx="300">
                  <c:v>30.513116223172702</c:v>
                </c:pt>
                <c:pt idx="301">
                  <c:v>29.126125046784232</c:v>
                </c:pt>
                <c:pt idx="302">
                  <c:v>27.578426104277547</c:v>
                </c:pt>
                <c:pt idx="303">
                  <c:v>26.110578587146986</c:v>
                </c:pt>
                <c:pt idx="304">
                  <c:v>24.582002607288146</c:v>
                </c:pt>
                <c:pt idx="305">
                  <c:v>22.922580634992247</c:v>
                </c:pt>
                <c:pt idx="306">
                  <c:v>21.462112354110271</c:v>
                </c:pt>
                <c:pt idx="307">
                  <c:v>20.234824028474051</c:v>
                </c:pt>
                <c:pt idx="308">
                  <c:v>14.022157928918215</c:v>
                </c:pt>
                <c:pt idx="309">
                  <c:v>13.094428579104576</c:v>
                </c:pt>
                <c:pt idx="310">
                  <c:v>12.435989149599243</c:v>
                </c:pt>
                <c:pt idx="311">
                  <c:v>12.294491703482255</c:v>
                </c:pt>
                <c:pt idx="312">
                  <c:v>10.618601660560925</c:v>
                </c:pt>
                <c:pt idx="313">
                  <c:v>10.011875348819609</c:v>
                </c:pt>
                <c:pt idx="314">
                  <c:v>9.1684735644889184</c:v>
                </c:pt>
                <c:pt idx="315">
                  <c:v>8.6134603705116213</c:v>
                </c:pt>
                <c:pt idx="316">
                  <c:v>7.9142844137329345</c:v>
                </c:pt>
                <c:pt idx="317">
                  <c:v>7.2940423243177817</c:v>
                </c:pt>
                <c:pt idx="318">
                  <c:v>6.847912128738546</c:v>
                </c:pt>
                <c:pt idx="319">
                  <c:v>6.314725986241351</c:v>
                </c:pt>
                <c:pt idx="320">
                  <c:v>5.9692305800045267</c:v>
                </c:pt>
                <c:pt idx="321">
                  <c:v>77.158938384610025</c:v>
                </c:pt>
                <c:pt idx="322">
                  <c:v>75.455699313610907</c:v>
                </c:pt>
                <c:pt idx="323">
                  <c:v>71.007683834481639</c:v>
                </c:pt>
                <c:pt idx="324">
                  <c:v>69.947675272870569</c:v>
                </c:pt>
                <c:pt idx="325">
                  <c:v>67.298861289503577</c:v>
                </c:pt>
                <c:pt idx="326">
                  <c:v>55.332584119331948</c:v>
                </c:pt>
                <c:pt idx="327">
                  <c:v>53.648760685773205</c:v>
                </c:pt>
                <c:pt idx="328">
                  <c:v>51.74450593873393</c:v>
                </c:pt>
                <c:pt idx="329">
                  <c:v>50.521317781076498</c:v>
                </c:pt>
                <c:pt idx="330">
                  <c:v>48.589746001738412</c:v>
                </c:pt>
                <c:pt idx="331">
                  <c:v>47.151311054346891</c:v>
                </c:pt>
                <c:pt idx="332">
                  <c:v>45.216914610874475</c:v>
                </c:pt>
                <c:pt idx="333">
                  <c:v>44.05636970569546</c:v>
                </c:pt>
                <c:pt idx="334">
                  <c:v>42.337220051957125</c:v>
                </c:pt>
                <c:pt idx="335">
                  <c:v>40.923277472730121</c:v>
                </c:pt>
                <c:pt idx="336">
                  <c:v>39.312931143664883</c:v>
                </c:pt>
                <c:pt idx="337">
                  <c:v>37.975290333065708</c:v>
                </c:pt>
                <c:pt idx="338">
                  <c:v>30.482594362812396</c:v>
                </c:pt>
                <c:pt idx="339">
                  <c:v>29.373403387848008</c:v>
                </c:pt>
                <c:pt idx="340">
                  <c:v>28.270586733766237</c:v>
                </c:pt>
                <c:pt idx="341">
                  <c:v>27.013436634448865</c:v>
                </c:pt>
                <c:pt idx="342">
                  <c:v>25.841507366024267</c:v>
                </c:pt>
                <c:pt idx="343">
                  <c:v>24.886649836295479</c:v>
                </c:pt>
                <c:pt idx="344">
                  <c:v>23.771084540448477</c:v>
                </c:pt>
                <c:pt idx="345">
                  <c:v>23.315463440990257</c:v>
                </c:pt>
                <c:pt idx="346">
                  <c:v>21.841241602977078</c:v>
                </c:pt>
                <c:pt idx="347">
                  <c:v>21.027968876718656</c:v>
                </c:pt>
                <c:pt idx="348">
                  <c:v>19.850670202777412</c:v>
                </c:pt>
                <c:pt idx="349">
                  <c:v>18.962915456659513</c:v>
                </c:pt>
                <c:pt idx="350">
                  <c:v>13.282182380115559</c:v>
                </c:pt>
                <c:pt idx="351">
                  <c:v>12.686369594114296</c:v>
                </c:pt>
                <c:pt idx="352">
                  <c:v>12.411559846185353</c:v>
                </c:pt>
                <c:pt idx="353">
                  <c:v>11.647028864467584</c:v>
                </c:pt>
                <c:pt idx="354">
                  <c:v>11.070251683760798</c:v>
                </c:pt>
                <c:pt idx="355">
                  <c:v>10.52881733220795</c:v>
                </c:pt>
                <c:pt idx="356">
                  <c:v>9.8377634549836905</c:v>
                </c:pt>
                <c:pt idx="357">
                  <c:v>9.2392222875474133</c:v>
                </c:pt>
                <c:pt idx="358">
                  <c:v>8.7467726723235728</c:v>
                </c:pt>
                <c:pt idx="359">
                  <c:v>8.1020382147439172</c:v>
                </c:pt>
                <c:pt idx="360">
                  <c:v>7.454575375729247</c:v>
                </c:pt>
                <c:pt idx="361">
                  <c:v>6.7799548518656758</c:v>
                </c:pt>
                <c:pt idx="362">
                  <c:v>6.1569843810155085</c:v>
                </c:pt>
                <c:pt idx="363">
                  <c:v>5.661869449107269</c:v>
                </c:pt>
                <c:pt idx="364">
                  <c:v>5.2130108720930206</c:v>
                </c:pt>
                <c:pt idx="365">
                  <c:v>3.7425532210110211</c:v>
                </c:pt>
                <c:pt idx="366">
                  <c:v>3.5767902566897689</c:v>
                </c:pt>
                <c:pt idx="367">
                  <c:v>3.3325493047815828</c:v>
                </c:pt>
                <c:pt idx="368">
                  <c:v>3.1421232898616185</c:v>
                </c:pt>
                <c:pt idx="369">
                  <c:v>2.9123729399310818</c:v>
                </c:pt>
                <c:pt idx="370">
                  <c:v>2.7267771256703344</c:v>
                </c:pt>
                <c:pt idx="371">
                  <c:v>2.4627033238226517</c:v>
                </c:pt>
                <c:pt idx="372">
                  <c:v>2.5961910254372778</c:v>
                </c:pt>
                <c:pt idx="373">
                  <c:v>2.3022826074632463</c:v>
                </c:pt>
                <c:pt idx="374">
                  <c:v>2.0328665576537177</c:v>
                </c:pt>
                <c:pt idx="375">
                  <c:v>1.7144657715151836</c:v>
                </c:pt>
                <c:pt idx="376">
                  <c:v>1.371572617212147</c:v>
                </c:pt>
                <c:pt idx="377">
                  <c:v>0.9552023584156023</c:v>
                </c:pt>
              </c:numCache>
            </c:numRef>
          </c:yVal>
          <c:smooth val="0"/>
        </c:ser>
        <c:ser>
          <c:idx val="3"/>
          <c:order val="3"/>
          <c:tx>
            <c:v>3.6165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Sortierung_gesamt!$Q$2:$Q$379</c:f>
              <c:numCache>
                <c:formatCode>General</c:formatCode>
                <c:ptCount val="378"/>
                <c:pt idx="0">
                  <c:v>82.735223792555644</c:v>
                </c:pt>
                <c:pt idx="1">
                  <c:v>74.881153267915678</c:v>
                </c:pt>
                <c:pt idx="2">
                  <c:v>73.728536077964932</c:v>
                </c:pt>
                <c:pt idx="3">
                  <c:v>70.623392920004264</c:v>
                </c:pt>
                <c:pt idx="4">
                  <c:v>68.597009582680997</c:v>
                </c:pt>
                <c:pt idx="5">
                  <c:v>66.187666256582759</c:v>
                </c:pt>
                <c:pt idx="6">
                  <c:v>65.679463954145874</c:v>
                </c:pt>
                <c:pt idx="7">
                  <c:v>64.126772442441862</c:v>
                </c:pt>
                <c:pt idx="8">
                  <c:v>62.182693669274684</c:v>
                </c:pt>
                <c:pt idx="9">
                  <c:v>61.356295593096362</c:v>
                </c:pt>
                <c:pt idx="10">
                  <c:v>60.115673569356396</c:v>
                </c:pt>
                <c:pt idx="11">
                  <c:v>59.30940331765806</c:v>
                </c:pt>
                <c:pt idx="12">
                  <c:v>56.890076037538158</c:v>
                </c:pt>
                <c:pt idx="13">
                  <c:v>55.697044732624867</c:v>
                </c:pt>
                <c:pt idx="14">
                  <c:v>52.893394736631173</c:v>
                </c:pt>
                <c:pt idx="15">
                  <c:v>50.753343478557113</c:v>
                </c:pt>
                <c:pt idx="16">
                  <c:v>49.297532665671838</c:v>
                </c:pt>
                <c:pt idx="17">
                  <c:v>47.112261234568216</c:v>
                </c:pt>
                <c:pt idx="18">
                  <c:v>45.642723734653231</c:v>
                </c:pt>
                <c:pt idx="19">
                  <c:v>44.139775442346028</c:v>
                </c:pt>
                <c:pt idx="20">
                  <c:v>42.660953951857593</c:v>
                </c:pt>
                <c:pt idx="21">
                  <c:v>41.567421842235568</c:v>
                </c:pt>
                <c:pt idx="22">
                  <c:v>40.058753707215963</c:v>
                </c:pt>
                <c:pt idx="23">
                  <c:v>38.770581625501073</c:v>
                </c:pt>
                <c:pt idx="24">
                  <c:v>36.952021519559928</c:v>
                </c:pt>
                <c:pt idx="25">
                  <c:v>35.633865150817797</c:v>
                </c:pt>
                <c:pt idx="26">
                  <c:v>34.545076411002931</c:v>
                </c:pt>
                <c:pt idx="27">
                  <c:v>33.54587294382231</c:v>
                </c:pt>
                <c:pt idx="28">
                  <c:v>32.25027580336868</c:v>
                </c:pt>
                <c:pt idx="29">
                  <c:v>32.171016450190898</c:v>
                </c:pt>
                <c:pt idx="30">
                  <c:v>30.813097597057567</c:v>
                </c:pt>
                <c:pt idx="31">
                  <c:v>29.683161324867822</c:v>
                </c:pt>
                <c:pt idx="32">
                  <c:v>28.701651235423412</c:v>
                </c:pt>
                <c:pt idx="33">
                  <c:v>27.570171155920377</c:v>
                </c:pt>
                <c:pt idx="34">
                  <c:v>26.566447123788141</c:v>
                </c:pt>
                <c:pt idx="35">
                  <c:v>25.609461650727628</c:v>
                </c:pt>
                <c:pt idx="36">
                  <c:v>25.44707238478626</c:v>
                </c:pt>
                <c:pt idx="37">
                  <c:v>24.466686846080595</c:v>
                </c:pt>
                <c:pt idx="38">
                  <c:v>24.361589423811246</c:v>
                </c:pt>
                <c:pt idx="39">
                  <c:v>23.272801468374414</c:v>
                </c:pt>
                <c:pt idx="40">
                  <c:v>22.462356509175862</c:v>
                </c:pt>
                <c:pt idx="41">
                  <c:v>22.388944527176566</c:v>
                </c:pt>
                <c:pt idx="42">
                  <c:v>21.666443930004462</c:v>
                </c:pt>
                <c:pt idx="43">
                  <c:v>21.615373494993587</c:v>
                </c:pt>
                <c:pt idx="44">
                  <c:v>21.098424644224817</c:v>
                </c:pt>
                <c:pt idx="45">
                  <c:v>20.47758111330285</c:v>
                </c:pt>
                <c:pt idx="46">
                  <c:v>19.616659631620585</c:v>
                </c:pt>
                <c:pt idx="47">
                  <c:v>19.531152038151593</c:v>
                </c:pt>
                <c:pt idx="48">
                  <c:v>18.941850056951917</c:v>
                </c:pt>
                <c:pt idx="49">
                  <c:v>18.645492038626575</c:v>
                </c:pt>
                <c:pt idx="50">
                  <c:v>17.914224323493361</c:v>
                </c:pt>
                <c:pt idx="51">
                  <c:v>17.246739945911198</c:v>
                </c:pt>
                <c:pt idx="52">
                  <c:v>17.173205117041224</c:v>
                </c:pt>
                <c:pt idx="53">
                  <c:v>16.466579200950104</c:v>
                </c:pt>
                <c:pt idx="54">
                  <c:v>16.14359656169249</c:v>
                </c:pt>
                <c:pt idx="55">
                  <c:v>15.733706890544543</c:v>
                </c:pt>
                <c:pt idx="56">
                  <c:v>14.926185746057929</c:v>
                </c:pt>
                <c:pt idx="57">
                  <c:v>14.925272794758937</c:v>
                </c:pt>
                <c:pt idx="58">
                  <c:v>14.263432899390427</c:v>
                </c:pt>
                <c:pt idx="59">
                  <c:v>14.238991893154084</c:v>
                </c:pt>
                <c:pt idx="60">
                  <c:v>13.698700276527543</c:v>
                </c:pt>
                <c:pt idx="61">
                  <c:v>13.476358258352194</c:v>
                </c:pt>
                <c:pt idx="62">
                  <c:v>13.141003411618987</c:v>
                </c:pt>
                <c:pt idx="63">
                  <c:v>12.980027029100048</c:v>
                </c:pt>
                <c:pt idx="64">
                  <c:v>12.323269011292918</c:v>
                </c:pt>
                <c:pt idx="65">
                  <c:v>12.308779476584412</c:v>
                </c:pt>
                <c:pt idx="66">
                  <c:v>11.673784764254512</c:v>
                </c:pt>
                <c:pt idx="67">
                  <c:v>11.517984760350357</c:v>
                </c:pt>
                <c:pt idx="68">
                  <c:v>11.038853325707073</c:v>
                </c:pt>
                <c:pt idx="69">
                  <c:v>10.969597175129238</c:v>
                </c:pt>
                <c:pt idx="70">
                  <c:v>10.499499795671039</c:v>
                </c:pt>
                <c:pt idx="71">
                  <c:v>10.468886509492755</c:v>
                </c:pt>
                <c:pt idx="72">
                  <c:v>9.9293850522928366</c:v>
                </c:pt>
                <c:pt idx="73">
                  <c:v>9.9160861717056683</c:v>
                </c:pt>
                <c:pt idx="74">
                  <c:v>9.5467502480483617</c:v>
                </c:pt>
                <c:pt idx="75">
                  <c:v>9.4878274696785905</c:v>
                </c:pt>
                <c:pt idx="76">
                  <c:v>9.4037926918511641</c:v>
                </c:pt>
                <c:pt idx="77">
                  <c:v>8.8793490661700947</c:v>
                </c:pt>
                <c:pt idx="78">
                  <c:v>8.8233541088898892</c:v>
                </c:pt>
                <c:pt idx="79">
                  <c:v>8.4633902464399053</c:v>
                </c:pt>
                <c:pt idx="80">
                  <c:v>8.4157839605703302</c:v>
                </c:pt>
                <c:pt idx="81">
                  <c:v>8.0034215805230211</c:v>
                </c:pt>
                <c:pt idx="82">
                  <c:v>7.9065549387116585</c:v>
                </c:pt>
                <c:pt idx="83">
                  <c:v>7.5064354476279247</c:v>
                </c:pt>
                <c:pt idx="84">
                  <c:v>7.4442651608873449</c:v>
                </c:pt>
                <c:pt idx="85">
                  <c:v>7.1072509647245843</c:v>
                </c:pt>
                <c:pt idx="86">
                  <c:v>7.0287249680983237</c:v>
                </c:pt>
                <c:pt idx="87">
                  <c:v>6.9209293889589043</c:v>
                </c:pt>
                <c:pt idx="88">
                  <c:v>6.6624083968003767</c:v>
                </c:pt>
                <c:pt idx="89">
                  <c:v>6.6189246973608045</c:v>
                </c:pt>
                <c:pt idx="90">
                  <c:v>6.5533654240556407</c:v>
                </c:pt>
                <c:pt idx="91">
                  <c:v>6.2538378766349405</c:v>
                </c:pt>
                <c:pt idx="92">
                  <c:v>6.2264884669514213</c:v>
                </c:pt>
                <c:pt idx="93">
                  <c:v>5.9253038221021912</c:v>
                </c:pt>
                <c:pt idx="94">
                  <c:v>5.8967967678793123</c:v>
                </c:pt>
                <c:pt idx="95">
                  <c:v>5.8153612382359103</c:v>
                </c:pt>
                <c:pt idx="96">
                  <c:v>5.6403924932671412</c:v>
                </c:pt>
                <c:pt idx="97">
                  <c:v>5.5182357891866616</c:v>
                </c:pt>
                <c:pt idx="98">
                  <c:v>5.4974427545501987</c:v>
                </c:pt>
                <c:pt idx="99">
                  <c:v>5.4875005369142542</c:v>
                </c:pt>
                <c:pt idx="100">
                  <c:v>5.2021210760093943</c:v>
                </c:pt>
                <c:pt idx="101">
                  <c:v>5.1546408090340963</c:v>
                </c:pt>
                <c:pt idx="102">
                  <c:v>5.01711141992131</c:v>
                </c:pt>
                <c:pt idx="103">
                  <c:v>4.9509872921744256</c:v>
                </c:pt>
                <c:pt idx="104">
                  <c:v>4.8275154800447497</c:v>
                </c:pt>
                <c:pt idx="105">
                  <c:v>4.8049788922564307</c:v>
                </c:pt>
                <c:pt idx="106">
                  <c:v>4.514119683668925</c:v>
                </c:pt>
                <c:pt idx="107">
                  <c:v>4.5087376576925839</c:v>
                </c:pt>
                <c:pt idx="108">
                  <c:v>4.4133821543551131</c:v>
                </c:pt>
                <c:pt idx="109">
                  <c:v>4.2212066141802795</c:v>
                </c:pt>
                <c:pt idx="110">
                  <c:v>4.2165821385407538</c:v>
                </c:pt>
                <c:pt idx="111">
                  <c:v>4.0882063281683729</c:v>
                </c:pt>
                <c:pt idx="112">
                  <c:v>3.974250247479397</c:v>
                </c:pt>
                <c:pt idx="113">
                  <c:v>3.9275825634963857</c:v>
                </c:pt>
                <c:pt idx="114">
                  <c:v>3.8785218869162232</c:v>
                </c:pt>
                <c:pt idx="115">
                  <c:v>3.7260256000457725</c:v>
                </c:pt>
                <c:pt idx="116">
                  <c:v>3.6473407074213031</c:v>
                </c:pt>
                <c:pt idx="117">
                  <c:v>3.6409778085609479</c:v>
                </c:pt>
                <c:pt idx="118">
                  <c:v>3.4632073241232901</c:v>
                </c:pt>
                <c:pt idx="119">
                  <c:v>3.4345806374802859</c:v>
                </c:pt>
                <c:pt idx="120">
                  <c:v>3.3934252639216007</c:v>
                </c:pt>
                <c:pt idx="121">
                  <c:v>3.1465131954224654</c:v>
                </c:pt>
                <c:pt idx="122">
                  <c:v>3.1447133847185791</c:v>
                </c:pt>
                <c:pt idx="123">
                  <c:v>3.141347496170432</c:v>
                </c:pt>
                <c:pt idx="124">
                  <c:v>2.95406513088377</c:v>
                </c:pt>
                <c:pt idx="125">
                  <c:v>2.9346727151681837</c:v>
                </c:pt>
                <c:pt idx="126">
                  <c:v>2.9105617622802922</c:v>
                </c:pt>
                <c:pt idx="127">
                  <c:v>2.7747581400048178</c:v>
                </c:pt>
                <c:pt idx="128">
                  <c:v>2.6953958707301755</c:v>
                </c:pt>
                <c:pt idx="129">
                  <c:v>2.6640367902425344</c:v>
                </c:pt>
                <c:pt idx="130">
                  <c:v>2.4998826235209797</c:v>
                </c:pt>
                <c:pt idx="131">
                  <c:v>2.4970892594046625</c:v>
                </c:pt>
                <c:pt idx="132">
                  <c:v>2.479935615812134</c:v>
                </c:pt>
                <c:pt idx="133">
                  <c:v>2.2900762799555152</c:v>
                </c:pt>
                <c:pt idx="134">
                  <c:v>2.282708655013244</c:v>
                </c:pt>
                <c:pt idx="135">
                  <c:v>2.2803853740310847</c:v>
                </c:pt>
                <c:pt idx="136">
                  <c:v>2.1130973859736675</c:v>
                </c:pt>
                <c:pt idx="137">
                  <c:v>2.0981472209149787</c:v>
                </c:pt>
                <c:pt idx="138">
                  <c:v>2.0970845857999367</c:v>
                </c:pt>
                <c:pt idx="139">
                  <c:v>1.9342975456025118</c:v>
                </c:pt>
                <c:pt idx="140">
                  <c:v>1.9223150371635116</c:v>
                </c:pt>
                <c:pt idx="141">
                  <c:v>1.9179747236454885</c:v>
                </c:pt>
                <c:pt idx="142">
                  <c:v>1.7635346143510329</c:v>
                </c:pt>
                <c:pt idx="143">
                  <c:v>1.758025985617536</c:v>
                </c:pt>
                <c:pt idx="144">
                  <c:v>1.7442127817228059</c:v>
                </c:pt>
                <c:pt idx="145">
                  <c:v>1.618820296663535</c:v>
                </c:pt>
                <c:pt idx="146">
                  <c:v>1.6078064619322898</c:v>
                </c:pt>
                <c:pt idx="147">
                  <c:v>1.6042464080761345</c:v>
                </c:pt>
                <c:pt idx="148">
                  <c:v>1.5049737363609221</c:v>
                </c:pt>
                <c:pt idx="149">
                  <c:v>1.4734260867219764</c:v>
                </c:pt>
                <c:pt idx="150">
                  <c:v>1.4603630832657082</c:v>
                </c:pt>
                <c:pt idx="151">
                  <c:v>1.3506317970356083</c:v>
                </c:pt>
                <c:pt idx="152">
                  <c:v>1.33651564273029</c:v>
                </c:pt>
                <c:pt idx="153">
                  <c:v>1.3204640723107497</c:v>
                </c:pt>
                <c:pt idx="154">
                  <c:v>1.1993634658651886</c:v>
                </c:pt>
                <c:pt idx="155">
                  <c:v>1.1983155999955915</c:v>
                </c:pt>
                <c:pt idx="156">
                  <c:v>1.1925266025635344</c:v>
                </c:pt>
                <c:pt idx="157">
                  <c:v>1.081863828413522</c:v>
                </c:pt>
                <c:pt idx="158">
                  <c:v>1.0809408805051544</c:v>
                </c:pt>
                <c:pt idx="159">
                  <c:v>1.0675069676288045</c:v>
                </c:pt>
                <c:pt idx="160">
                  <c:v>0.97952605688756511</c:v>
                </c:pt>
                <c:pt idx="161">
                  <c:v>0.97864931284363565</c:v>
                </c:pt>
                <c:pt idx="162">
                  <c:v>0.97187674139530666</c:v>
                </c:pt>
                <c:pt idx="163">
                  <c:v>0.87149713486921965</c:v>
                </c:pt>
                <c:pt idx="164">
                  <c:v>0.87077453063757537</c:v>
                </c:pt>
                <c:pt idx="165">
                  <c:v>0.86301703041497624</c:v>
                </c:pt>
                <c:pt idx="166">
                  <c:v>0.78694367753695504</c:v>
                </c:pt>
                <c:pt idx="167">
                  <c:v>0.77728951145557101</c:v>
                </c:pt>
                <c:pt idx="168">
                  <c:v>0.75708322534873607</c:v>
                </c:pt>
                <c:pt idx="169">
                  <c:v>0.69704048829386822</c:v>
                </c:pt>
                <c:pt idx="170">
                  <c:v>0.69108094671838916</c:v>
                </c:pt>
                <c:pt idx="171">
                  <c:v>0.67639914604091811</c:v>
                </c:pt>
                <c:pt idx="172">
                  <c:v>0.61505025926210111</c:v>
                </c:pt>
                <c:pt idx="173">
                  <c:v>0.61181218811213334</c:v>
                </c:pt>
                <c:pt idx="174">
                  <c:v>0.53915077053972471</c:v>
                </c:pt>
                <c:pt idx="175">
                  <c:v>0.53443153194220294</c:v>
                </c:pt>
                <c:pt idx="176">
                  <c:v>0.47841146552617531</c:v>
                </c:pt>
                <c:pt idx="177">
                  <c:v>0.47276851225969385</c:v>
                </c:pt>
                <c:pt idx="178">
                  <c:v>0.45166130063657683</c:v>
                </c:pt>
                <c:pt idx="179">
                  <c:v>0.4163773027822682</c:v>
                </c:pt>
                <c:pt idx="180">
                  <c:v>0.41234162134605923</c:v>
                </c:pt>
                <c:pt idx="181">
                  <c:v>0.35755080913598791</c:v>
                </c:pt>
                <c:pt idx="182">
                  <c:v>0.35076621549053172</c:v>
                </c:pt>
                <c:pt idx="183">
                  <c:v>0.31133726196364436</c:v>
                </c:pt>
                <c:pt idx="184">
                  <c:v>0.30808141143288692</c:v>
                </c:pt>
                <c:pt idx="185">
                  <c:v>0.26785252193156711</c:v>
                </c:pt>
                <c:pt idx="186">
                  <c:v>0.25330224778410926</c:v>
                </c:pt>
                <c:pt idx="187">
                  <c:v>0.2238721138568342</c:v>
                </c:pt>
                <c:pt idx="188">
                  <c:v>0.20039733241137972</c:v>
                </c:pt>
                <c:pt idx="189">
                  <c:v>0.1952579074284653</c:v>
                </c:pt>
                <c:pt idx="190">
                  <c:v>0.15729409051014792</c:v>
                </c:pt>
                <c:pt idx="191">
                  <c:v>0.13336359523395341</c:v>
                </c:pt>
                <c:pt idx="192">
                  <c:v>0.12185886426218434</c:v>
                </c:pt>
                <c:pt idx="193">
                  <c:v>0.10601112820135702</c:v>
                </c:pt>
                <c:pt idx="194">
                  <c:v>6.9214077881040739E-2</c:v>
                </c:pt>
                <c:pt idx="195">
                  <c:v>6.777639014433498E-2</c:v>
                </c:pt>
                <c:pt idx="196">
                  <c:v>62.029377645727784</c:v>
                </c:pt>
                <c:pt idx="197">
                  <c:v>60.134479018343477</c:v>
                </c:pt>
                <c:pt idx="198">
                  <c:v>60.027569859295923</c:v>
                </c:pt>
                <c:pt idx="199">
                  <c:v>59.674505791591706</c:v>
                </c:pt>
                <c:pt idx="200">
                  <c:v>58.787042470862595</c:v>
                </c:pt>
                <c:pt idx="201">
                  <c:v>58.693339952118826</c:v>
                </c:pt>
                <c:pt idx="202">
                  <c:v>58.553544990757622</c:v>
                </c:pt>
                <c:pt idx="203">
                  <c:v>58.174595889659855</c:v>
                </c:pt>
                <c:pt idx="204">
                  <c:v>57.489880332595369</c:v>
                </c:pt>
                <c:pt idx="205">
                  <c:v>57.192831037992967</c:v>
                </c:pt>
                <c:pt idx="206">
                  <c:v>56.322329748850841</c:v>
                </c:pt>
                <c:pt idx="207">
                  <c:v>55.963906918240355</c:v>
                </c:pt>
                <c:pt idx="208">
                  <c:v>55.504484782103788</c:v>
                </c:pt>
                <c:pt idx="209">
                  <c:v>54.817674497543152</c:v>
                </c:pt>
                <c:pt idx="210">
                  <c:v>53.259438400394551</c:v>
                </c:pt>
                <c:pt idx="211">
                  <c:v>53.158099299628105</c:v>
                </c:pt>
                <c:pt idx="212">
                  <c:v>52.906778684846032</c:v>
                </c:pt>
                <c:pt idx="213">
                  <c:v>51.733633188211243</c:v>
                </c:pt>
                <c:pt idx="214">
                  <c:v>51.209244666653298</c:v>
                </c:pt>
                <c:pt idx="215">
                  <c:v>50.919265280920087</c:v>
                </c:pt>
                <c:pt idx="216">
                  <c:v>50.590865397388249</c:v>
                </c:pt>
                <c:pt idx="217">
                  <c:v>49.698477656733829</c:v>
                </c:pt>
                <c:pt idx="218">
                  <c:v>49.005890489231739</c:v>
                </c:pt>
                <c:pt idx="219">
                  <c:v>48.321689230078313</c:v>
                </c:pt>
                <c:pt idx="220">
                  <c:v>47.653335991362837</c:v>
                </c:pt>
                <c:pt idx="221">
                  <c:v>47.166435258373482</c:v>
                </c:pt>
                <c:pt idx="222">
                  <c:v>47.058098975246452</c:v>
                </c:pt>
                <c:pt idx="223">
                  <c:v>46.943092376270158</c:v>
                </c:pt>
                <c:pt idx="224">
                  <c:v>46.391851588370884</c:v>
                </c:pt>
                <c:pt idx="225">
                  <c:v>45.730229187243765</c:v>
                </c:pt>
                <c:pt idx="226">
                  <c:v>45.422601301331738</c:v>
                </c:pt>
                <c:pt idx="227">
                  <c:v>45.32724497861966</c:v>
                </c:pt>
                <c:pt idx="228">
                  <c:v>44.811907800535394</c:v>
                </c:pt>
                <c:pt idx="229">
                  <c:v>44.313617506944716</c:v>
                </c:pt>
                <c:pt idx="230">
                  <c:v>43.641257014154554</c:v>
                </c:pt>
                <c:pt idx="231">
                  <c:v>43.148598040339664</c:v>
                </c:pt>
                <c:pt idx="232">
                  <c:v>42.857244478785077</c:v>
                </c:pt>
                <c:pt idx="233">
                  <c:v>42.367193541436492</c:v>
                </c:pt>
                <c:pt idx="234">
                  <c:v>42.0678670618857</c:v>
                </c:pt>
                <c:pt idx="235">
                  <c:v>41.376429312117338</c:v>
                </c:pt>
                <c:pt idx="236">
                  <c:v>41.07612875397944</c:v>
                </c:pt>
                <c:pt idx="237">
                  <c:v>40.786773461729823</c:v>
                </c:pt>
                <c:pt idx="238">
                  <c:v>40.704591089214652</c:v>
                </c:pt>
                <c:pt idx="239">
                  <c:v>40.574382150941076</c:v>
                </c:pt>
                <c:pt idx="240">
                  <c:v>40.235668655443689</c:v>
                </c:pt>
                <c:pt idx="241">
                  <c:v>40.162612827518849</c:v>
                </c:pt>
                <c:pt idx="242">
                  <c:v>39.590222530361622</c:v>
                </c:pt>
                <c:pt idx="243">
                  <c:v>38.952193047674506</c:v>
                </c:pt>
                <c:pt idx="244">
                  <c:v>38.581235007460094</c:v>
                </c:pt>
                <c:pt idx="245">
                  <c:v>37.9717358595721</c:v>
                </c:pt>
                <c:pt idx="246">
                  <c:v>37.808260147454739</c:v>
                </c:pt>
                <c:pt idx="247">
                  <c:v>37.211999177122649</c:v>
                </c:pt>
                <c:pt idx="248">
                  <c:v>37.031297981615126</c:v>
                </c:pt>
                <c:pt idx="249">
                  <c:v>35.992236791380726</c:v>
                </c:pt>
                <c:pt idx="250">
                  <c:v>35.432007966611081</c:v>
                </c:pt>
                <c:pt idx="251">
                  <c:v>35.058669201512721</c:v>
                </c:pt>
                <c:pt idx="252">
                  <c:v>34.290867273457408</c:v>
                </c:pt>
                <c:pt idx="253">
                  <c:v>33.078910607905684</c:v>
                </c:pt>
                <c:pt idx="254">
                  <c:v>32.688664756831464</c:v>
                </c:pt>
                <c:pt idx="255">
                  <c:v>32.010119356484317</c:v>
                </c:pt>
                <c:pt idx="256">
                  <c:v>31.904935337326158</c:v>
                </c:pt>
                <c:pt idx="257">
                  <c:v>31.53193951617753</c:v>
                </c:pt>
                <c:pt idx="258">
                  <c:v>31.377645791352744</c:v>
                </c:pt>
                <c:pt idx="259">
                  <c:v>31.251306726008579</c:v>
                </c:pt>
                <c:pt idx="260">
                  <c:v>30.484549271189358</c:v>
                </c:pt>
                <c:pt idx="261">
                  <c:v>30.347784198301042</c:v>
                </c:pt>
                <c:pt idx="262">
                  <c:v>29.794171649482756</c:v>
                </c:pt>
                <c:pt idx="263">
                  <c:v>29.440164528364342</c:v>
                </c:pt>
                <c:pt idx="264">
                  <c:v>28.917274134535582</c:v>
                </c:pt>
                <c:pt idx="265">
                  <c:v>28.592814620756442</c:v>
                </c:pt>
                <c:pt idx="266">
                  <c:v>27.851043093211054</c:v>
                </c:pt>
                <c:pt idx="267">
                  <c:v>27.771396494133267</c:v>
                </c:pt>
                <c:pt idx="268">
                  <c:v>27.432263866001065</c:v>
                </c:pt>
                <c:pt idx="269">
                  <c:v>27.116895536060412</c:v>
                </c:pt>
                <c:pt idx="270">
                  <c:v>26.793137151642693</c:v>
                </c:pt>
                <c:pt idx="271">
                  <c:v>26.484372202859326</c:v>
                </c:pt>
                <c:pt idx="272">
                  <c:v>26.142246138212109</c:v>
                </c:pt>
                <c:pt idx="273">
                  <c:v>25.850774209548963</c:v>
                </c:pt>
                <c:pt idx="274">
                  <c:v>25.723594880885454</c:v>
                </c:pt>
                <c:pt idx="275">
                  <c:v>25.409379317182253</c:v>
                </c:pt>
                <c:pt idx="276">
                  <c:v>24.742904087713622</c:v>
                </c:pt>
                <c:pt idx="277">
                  <c:v>24.438549137699617</c:v>
                </c:pt>
                <c:pt idx="278">
                  <c:v>24.338055957993696</c:v>
                </c:pt>
                <c:pt idx="279">
                  <c:v>23.963055006622227</c:v>
                </c:pt>
                <c:pt idx="280">
                  <c:v>23.162473518530081</c:v>
                </c:pt>
                <c:pt idx="281">
                  <c:v>22.232509948285802</c:v>
                </c:pt>
                <c:pt idx="282">
                  <c:v>21.529487101135508</c:v>
                </c:pt>
                <c:pt idx="283">
                  <c:v>20.398646689238234</c:v>
                </c:pt>
                <c:pt idx="284">
                  <c:v>19.450978262010754</c:v>
                </c:pt>
                <c:pt idx="285">
                  <c:v>18.655291490478049</c:v>
                </c:pt>
                <c:pt idx="286">
                  <c:v>17.967814239943586</c:v>
                </c:pt>
                <c:pt idx="287">
                  <c:v>17.115733125110239</c:v>
                </c:pt>
                <c:pt idx="288">
                  <c:v>16.48144894468053</c:v>
                </c:pt>
                <c:pt idx="289">
                  <c:v>15.573308568088615</c:v>
                </c:pt>
                <c:pt idx="290">
                  <c:v>14.993728314113717</c:v>
                </c:pt>
                <c:pt idx="291">
                  <c:v>14.269410521870299</c:v>
                </c:pt>
                <c:pt idx="292">
                  <c:v>13.479407314254798</c:v>
                </c:pt>
                <c:pt idx="293">
                  <c:v>13.00123373868605</c:v>
                </c:pt>
                <c:pt idx="294">
                  <c:v>12.228279276405081</c:v>
                </c:pt>
                <c:pt idx="295">
                  <c:v>11.675715272027508</c:v>
                </c:pt>
                <c:pt idx="296">
                  <c:v>11.110835131171179</c:v>
                </c:pt>
                <c:pt idx="297">
                  <c:v>10.44719653860496</c:v>
                </c:pt>
                <c:pt idx="298">
                  <c:v>9.9283148669326291</c:v>
                </c:pt>
                <c:pt idx="299">
                  <c:v>9.3670823184798628</c:v>
                </c:pt>
                <c:pt idx="300">
                  <c:v>8.8886504242886417</c:v>
                </c:pt>
                <c:pt idx="301">
                  <c:v>8.4060565208957829</c:v>
                </c:pt>
                <c:pt idx="302">
                  <c:v>7.9325603427374842</c:v>
                </c:pt>
                <c:pt idx="303">
                  <c:v>7.5200899337983493</c:v>
                </c:pt>
                <c:pt idx="304">
                  <c:v>7.0976884305326884</c:v>
                </c:pt>
                <c:pt idx="305">
                  <c:v>6.6745028757874509</c:v>
                </c:pt>
                <c:pt idx="306">
                  <c:v>6.2423818477792192</c:v>
                </c:pt>
                <c:pt idx="307">
                  <c:v>5.9030723414737034</c:v>
                </c:pt>
                <c:pt idx="308">
                  <c:v>5.4896436959927915</c:v>
                </c:pt>
                <c:pt idx="309">
                  <c:v>5.1695060221740388</c:v>
                </c:pt>
                <c:pt idx="310">
                  <c:v>4.8231840925320828</c:v>
                </c:pt>
                <c:pt idx="311">
                  <c:v>4.5591311009751188</c:v>
                </c:pt>
                <c:pt idx="312">
                  <c:v>4.1941558929283573</c:v>
                </c:pt>
                <c:pt idx="313">
                  <c:v>3.9503830828947168</c:v>
                </c:pt>
                <c:pt idx="314">
                  <c:v>3.6234832508570336</c:v>
                </c:pt>
                <c:pt idx="315">
                  <c:v>3.3878725539556043</c:v>
                </c:pt>
                <c:pt idx="316">
                  <c:v>3.1468780317873444</c:v>
                </c:pt>
                <c:pt idx="317">
                  <c:v>2.8917588268954275</c:v>
                </c:pt>
                <c:pt idx="318">
                  <c:v>2.6974862702930631</c:v>
                </c:pt>
                <c:pt idx="319">
                  <c:v>2.469940408121543</c:v>
                </c:pt>
                <c:pt idx="320">
                  <c:v>2.3394877938792833</c:v>
                </c:pt>
                <c:pt idx="321">
                  <c:v>25.012037621405316</c:v>
                </c:pt>
                <c:pt idx="322">
                  <c:v>24.170199909561852</c:v>
                </c:pt>
                <c:pt idx="323">
                  <c:v>22.010683592600667</c:v>
                </c:pt>
                <c:pt idx="324">
                  <c:v>21.475530298597924</c:v>
                </c:pt>
                <c:pt idx="325">
                  <c:v>20.235549067499242</c:v>
                </c:pt>
                <c:pt idx="326">
                  <c:v>19.792146822703934</c:v>
                </c:pt>
                <c:pt idx="327">
                  <c:v>18.932815792424691</c:v>
                </c:pt>
                <c:pt idx="328">
                  <c:v>17.958531525438516</c:v>
                </c:pt>
                <c:pt idx="329">
                  <c:v>17.362958359807237</c:v>
                </c:pt>
                <c:pt idx="330">
                  <c:v>16.50069041905018</c:v>
                </c:pt>
                <c:pt idx="331">
                  <c:v>15.659911400500118</c:v>
                </c:pt>
                <c:pt idx="332">
                  <c:v>14.783104747120877</c:v>
                </c:pt>
                <c:pt idx="333">
                  <c:v>14.25374182391139</c:v>
                </c:pt>
                <c:pt idx="334">
                  <c:v>13.519596635525476</c:v>
                </c:pt>
                <c:pt idx="335">
                  <c:v>12.865554527816393</c:v>
                </c:pt>
                <c:pt idx="336">
                  <c:v>12.183722221513715</c:v>
                </c:pt>
                <c:pt idx="337">
                  <c:v>11.602304193451619</c:v>
                </c:pt>
                <c:pt idx="338">
                  <c:v>11.038583994733782</c:v>
                </c:pt>
                <c:pt idx="339">
                  <c:v>10.456193292435719</c:v>
                </c:pt>
                <c:pt idx="340">
                  <c:v>9.9309597165527315</c:v>
                </c:pt>
                <c:pt idx="341">
                  <c:v>9.3791763588709198</c:v>
                </c:pt>
                <c:pt idx="342">
                  <c:v>8.853300586592777</c:v>
                </c:pt>
                <c:pt idx="343">
                  <c:v>8.4276532501441732</c:v>
                </c:pt>
                <c:pt idx="344">
                  <c:v>7.9090905533716098</c:v>
                </c:pt>
                <c:pt idx="345">
                  <c:v>7.4602315923752878</c:v>
                </c:pt>
                <c:pt idx="346">
                  <c:v>7.0506075698456279</c:v>
                </c:pt>
                <c:pt idx="347">
                  <c:v>6.6991765964110197</c:v>
                </c:pt>
                <c:pt idx="348">
                  <c:v>6.2346924906343686</c:v>
                </c:pt>
                <c:pt idx="349">
                  <c:v>5.8731670375195701</c:v>
                </c:pt>
                <c:pt idx="350">
                  <c:v>5.4510785074395542</c:v>
                </c:pt>
                <c:pt idx="351">
                  <c:v>5.1463168648891768</c:v>
                </c:pt>
                <c:pt idx="352">
                  <c:v>4.879954295652654</c:v>
                </c:pt>
                <c:pt idx="353">
                  <c:v>4.5023315681320133</c:v>
                </c:pt>
                <c:pt idx="354">
                  <c:v>4.2334274546336932</c:v>
                </c:pt>
                <c:pt idx="355">
                  <c:v>3.9846731938831161</c:v>
                </c:pt>
                <c:pt idx="356">
                  <c:v>3.6631332979530038</c:v>
                </c:pt>
                <c:pt idx="357">
                  <c:v>3.3913791574876773</c:v>
                </c:pt>
                <c:pt idx="358">
                  <c:v>3.1800140564718258</c:v>
                </c:pt>
                <c:pt idx="359">
                  <c:v>2.9228991378571934</c:v>
                </c:pt>
                <c:pt idx="360">
                  <c:v>2.7119681436033489</c:v>
                </c:pt>
                <c:pt idx="361">
                  <c:v>2.4748961137147099</c:v>
                </c:pt>
                <c:pt idx="362">
                  <c:v>2.2748676571429436</c:v>
                </c:pt>
                <c:pt idx="363">
                  <c:v>2.1058989351716928</c:v>
                </c:pt>
                <c:pt idx="364">
                  <c:v>1.9312726729719083</c:v>
                </c:pt>
                <c:pt idx="365">
                  <c:v>1.7575171468110189</c:v>
                </c:pt>
                <c:pt idx="366">
                  <c:v>1.600846171119056</c:v>
                </c:pt>
                <c:pt idx="367">
                  <c:v>1.4557341868760147</c:v>
                </c:pt>
                <c:pt idx="368">
                  <c:v>1.3263130607044502</c:v>
                </c:pt>
                <c:pt idx="369">
                  <c:v>1.2072496501041572</c:v>
                </c:pt>
                <c:pt idx="370">
                  <c:v>1.0967269970267555</c:v>
                </c:pt>
                <c:pt idx="371">
                  <c:v>0.95808960160540191</c:v>
                </c:pt>
                <c:pt idx="372">
                  <c:v>0.87063303692519167</c:v>
                </c:pt>
                <c:pt idx="373">
                  <c:v>0.77763735154101987</c:v>
                </c:pt>
                <c:pt idx="374">
                  <c:v>0.69234207890115207</c:v>
                </c:pt>
                <c:pt idx="375">
                  <c:v>0.618188262891187</c:v>
                </c:pt>
                <c:pt idx="376">
                  <c:v>0.52744827377417924</c:v>
                </c:pt>
                <c:pt idx="377">
                  <c:v>0.41280594082699446</c:v>
                </c:pt>
              </c:numCache>
            </c:numRef>
          </c:yVal>
          <c:smooth val="0"/>
        </c:ser>
        <c:ser>
          <c:idx val="4"/>
          <c:order val="4"/>
          <c:tx>
            <c:v>lo_index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Sortierung_gesamt!$O$2:$O$379</c:f>
              <c:numCache>
                <c:formatCode>General</c:formatCode>
                <c:ptCount val="378"/>
                <c:pt idx="0">
                  <c:v>86.506093686253735</c:v>
                </c:pt>
                <c:pt idx="1">
                  <c:v>81.949617375915921</c:v>
                </c:pt>
                <c:pt idx="2">
                  <c:v>79.698918794350362</c:v>
                </c:pt>
                <c:pt idx="3">
                  <c:v>79.169508011726066</c:v>
                </c:pt>
                <c:pt idx="4">
                  <c:v>77.824488889303822</c:v>
                </c:pt>
                <c:pt idx="5">
                  <c:v>76.206880372216602</c:v>
                </c:pt>
                <c:pt idx="6">
                  <c:v>74.520368352981791</c:v>
                </c:pt>
                <c:pt idx="7">
                  <c:v>73.412730980684884</c:v>
                </c:pt>
                <c:pt idx="8">
                  <c:v>73.437138884209034</c:v>
                </c:pt>
                <c:pt idx="9">
                  <c:v>71.549100816653748</c:v>
                </c:pt>
                <c:pt idx="10">
                  <c:v>70.69958094684678</c:v>
                </c:pt>
                <c:pt idx="11">
                  <c:v>70.122650471704759</c:v>
                </c:pt>
                <c:pt idx="12">
                  <c:v>68.421882752727086</c:v>
                </c:pt>
                <c:pt idx="13">
                  <c:v>67.538883217744242</c:v>
                </c:pt>
                <c:pt idx="14">
                  <c:v>65.519302526114487</c:v>
                </c:pt>
                <c:pt idx="15">
                  <c:v>51.919938655388329</c:v>
                </c:pt>
                <c:pt idx="16">
                  <c:v>51.259904034006261</c:v>
                </c:pt>
                <c:pt idx="17">
                  <c:v>49.933224490612503</c:v>
                </c:pt>
                <c:pt idx="18">
                  <c:v>49.386331656759822</c:v>
                </c:pt>
                <c:pt idx="19">
                  <c:v>48.431195902595626</c:v>
                </c:pt>
                <c:pt idx="20">
                  <c:v>47.69054948476947</c:v>
                </c:pt>
                <c:pt idx="21">
                  <c:v>47.142943469647562</c:v>
                </c:pt>
                <c:pt idx="22">
                  <c:v>46.176726658031853</c:v>
                </c:pt>
                <c:pt idx="23">
                  <c:v>45.364108340580188</c:v>
                </c:pt>
                <c:pt idx="24">
                  <c:v>44.436318639410167</c:v>
                </c:pt>
                <c:pt idx="25">
                  <c:v>43.699128180311448</c:v>
                </c:pt>
                <c:pt idx="26">
                  <c:v>42.95949656057978</c:v>
                </c:pt>
                <c:pt idx="27">
                  <c:v>42.433339479091678</c:v>
                </c:pt>
                <c:pt idx="28">
                  <c:v>30.449084680096739</c:v>
                </c:pt>
                <c:pt idx="29">
                  <c:v>36.60851820192719</c:v>
                </c:pt>
                <c:pt idx="30">
                  <c:v>35.619747663433969</c:v>
                </c:pt>
                <c:pt idx="31">
                  <c:v>34.782122928446732</c:v>
                </c:pt>
                <c:pt idx="32">
                  <c:v>33.929077290686195</c:v>
                </c:pt>
                <c:pt idx="33">
                  <c:v>33.087996596971536</c:v>
                </c:pt>
                <c:pt idx="34">
                  <c:v>32.3224233492598</c:v>
                </c:pt>
                <c:pt idx="35">
                  <c:v>26.44614274994035</c:v>
                </c:pt>
                <c:pt idx="36">
                  <c:v>31.49849153768216</c:v>
                </c:pt>
                <c:pt idx="37">
                  <c:v>25.556940457041932</c:v>
                </c:pt>
                <c:pt idx="38">
                  <c:v>30.619657120966032</c:v>
                </c:pt>
                <c:pt idx="39">
                  <c:v>29.663587278883259</c:v>
                </c:pt>
                <c:pt idx="40">
                  <c:v>24.245535293672535</c:v>
                </c:pt>
                <c:pt idx="41">
                  <c:v>28.898014031171531</c:v>
                </c:pt>
                <c:pt idx="42">
                  <c:v>28.338489192104273</c:v>
                </c:pt>
                <c:pt idx="43">
                  <c:v>23.658493696285973</c:v>
                </c:pt>
                <c:pt idx="44">
                  <c:v>23.304886354363063</c:v>
                </c:pt>
                <c:pt idx="45">
                  <c:v>27.159352970740134</c:v>
                </c:pt>
                <c:pt idx="46">
                  <c:v>15.655928676177798</c:v>
                </c:pt>
                <c:pt idx="47">
                  <c:v>13.188066521152383</c:v>
                </c:pt>
                <c:pt idx="48">
                  <c:v>12.920823217538409</c:v>
                </c:pt>
                <c:pt idx="49">
                  <c:v>15.143478544489346</c:v>
                </c:pt>
                <c:pt idx="50">
                  <c:v>14.700593798146828</c:v>
                </c:pt>
                <c:pt idx="51">
                  <c:v>12.186930712678702</c:v>
                </c:pt>
                <c:pt idx="52">
                  <c:v>14.308693920338168</c:v>
                </c:pt>
                <c:pt idx="53">
                  <c:v>13.926084300935548</c:v>
                </c:pt>
                <c:pt idx="54">
                  <c:v>11.683770839396285</c:v>
                </c:pt>
                <c:pt idx="55">
                  <c:v>13.484927533956743</c:v>
                </c:pt>
                <c:pt idx="56">
                  <c:v>12.999047454311476</c:v>
                </c:pt>
                <c:pt idx="57">
                  <c:v>11.055954391919188</c:v>
                </c:pt>
                <c:pt idx="58">
                  <c:v>12.530019912114565</c:v>
                </c:pt>
                <c:pt idx="59">
                  <c:v>10.641367676983567</c:v>
                </c:pt>
                <c:pt idx="60">
                  <c:v>10.383414631775626</c:v>
                </c:pt>
                <c:pt idx="61">
                  <c:v>12.07438894863858</c:v>
                </c:pt>
                <c:pt idx="62">
                  <c:v>9.9446362057480009</c:v>
                </c:pt>
                <c:pt idx="63">
                  <c:v>11.785109169485105</c:v>
                </c:pt>
                <c:pt idx="64">
                  <c:v>9.6935950779949192</c:v>
                </c:pt>
                <c:pt idx="65">
                  <c:v>11.375279136451837</c:v>
                </c:pt>
                <c:pt idx="66">
                  <c:v>10.978195320552034</c:v>
                </c:pt>
                <c:pt idx="67">
                  <c:v>9.2338577942040452</c:v>
                </c:pt>
                <c:pt idx="68">
                  <c:v>3.8491708676570493</c:v>
                </c:pt>
                <c:pt idx="69">
                  <c:v>3.3019718714518227</c:v>
                </c:pt>
                <c:pt idx="70">
                  <c:v>3.7232787344838951</c:v>
                </c:pt>
                <c:pt idx="71">
                  <c:v>3.198908769775163</c:v>
                </c:pt>
                <c:pt idx="72">
                  <c:v>3.5845929860540995</c:v>
                </c:pt>
                <c:pt idx="73">
                  <c:v>3.0827031729865415</c:v>
                </c:pt>
                <c:pt idx="74">
                  <c:v>3.000392243587342</c:v>
                </c:pt>
                <c:pt idx="75">
                  <c:v>2.0277655057377446</c:v>
                </c:pt>
                <c:pt idx="76">
                  <c:v>3.4396766599672</c:v>
                </c:pt>
                <c:pt idx="77">
                  <c:v>2.8478662403349446</c:v>
                </c:pt>
                <c:pt idx="78">
                  <c:v>3.2968371930993352</c:v>
                </c:pt>
                <c:pt idx="79">
                  <c:v>2.7541407951874981</c:v>
                </c:pt>
                <c:pt idx="80">
                  <c:v>3.1913483523483213</c:v>
                </c:pt>
                <c:pt idx="81">
                  <c:v>3.0744449958490598</c:v>
                </c:pt>
                <c:pt idx="82">
                  <c:v>2.6074964897368837</c:v>
                </c:pt>
                <c:pt idx="83">
                  <c:v>2.9298775496174807</c:v>
                </c:pt>
                <c:pt idx="84">
                  <c:v>2.498551690258441</c:v>
                </c:pt>
                <c:pt idx="85">
                  <c:v>2.4100101832021377</c:v>
                </c:pt>
                <c:pt idx="86">
                  <c:v>2.7887660621133308</c:v>
                </c:pt>
                <c:pt idx="87">
                  <c:v>1.6404189897466357</c:v>
                </c:pt>
                <c:pt idx="88">
                  <c:v>2.2934557065581966</c:v>
                </c:pt>
                <c:pt idx="89">
                  <c:v>2.6448799556795057</c:v>
                </c:pt>
                <c:pt idx="90">
                  <c:v>1.5823161913523252</c:v>
                </c:pt>
                <c:pt idx="91">
                  <c:v>2.190392604881537</c:v>
                </c:pt>
                <c:pt idx="92">
                  <c:v>2.4888979936996796</c:v>
                </c:pt>
                <c:pt idx="93">
                  <c:v>2.1018510978252336</c:v>
                </c:pt>
                <c:pt idx="94">
                  <c:v>1.4681874537827384</c:v>
                </c:pt>
                <c:pt idx="95">
                  <c:v>2.3232294953353199</c:v>
                </c:pt>
                <c:pt idx="96">
                  <c:v>1.3334496646603611</c:v>
                </c:pt>
                <c:pt idx="97">
                  <c:v>1.860197069647463</c:v>
                </c:pt>
                <c:pt idx="98">
                  <c:v>1.3123094754944109</c:v>
                </c:pt>
                <c:pt idx="99">
                  <c:v>2.0300465692175407</c:v>
                </c:pt>
                <c:pt idx="100">
                  <c:v>1.9100364643164225</c:v>
                </c:pt>
                <c:pt idx="101">
                  <c:v>1.7631360206362852</c:v>
                </c:pt>
                <c:pt idx="102">
                  <c:v>1.2525066414445398</c:v>
                </c:pt>
                <c:pt idx="103">
                  <c:v>1.2418961031814271</c:v>
                </c:pt>
                <c:pt idx="104">
                  <c:v>1.7937249802235593</c:v>
                </c:pt>
                <c:pt idx="105">
                  <c:v>1.7050611659501287</c:v>
                </c:pt>
                <c:pt idx="106">
                  <c:v>1.6701780292347375</c:v>
                </c:pt>
                <c:pt idx="107">
                  <c:v>1.6275741014617364</c:v>
                </c:pt>
                <c:pt idx="108">
                  <c:v>1.1485336749785036</c:v>
                </c:pt>
                <c:pt idx="109">
                  <c:v>1.5553518624247633</c:v>
                </c:pt>
                <c:pt idx="110">
                  <c:v>1.5393147239896818</c:v>
                </c:pt>
                <c:pt idx="111">
                  <c:v>1.0886499535683576</c:v>
                </c:pt>
                <c:pt idx="112">
                  <c:v>1.0675097644024074</c:v>
                </c:pt>
                <c:pt idx="113">
                  <c:v>1.454673079965606</c:v>
                </c:pt>
                <c:pt idx="114">
                  <c:v>1.4336946655202063</c:v>
                </c:pt>
                <c:pt idx="115">
                  <c:v>1.0146188478073945</c:v>
                </c:pt>
                <c:pt idx="116">
                  <c:v>1.3752962613929489</c:v>
                </c:pt>
                <c:pt idx="117">
                  <c:v>1.3384424832330177</c:v>
                </c:pt>
                <c:pt idx="118">
                  <c:v>0.96353679793637126</c:v>
                </c:pt>
                <c:pt idx="119">
                  <c:v>1.2448373929492691</c:v>
                </c:pt>
                <c:pt idx="120">
                  <c:v>2.090870837489252</c:v>
                </c:pt>
                <c:pt idx="121">
                  <c:v>1.1353569389509885</c:v>
                </c:pt>
                <c:pt idx="122">
                  <c:v>1.2218883370593292</c:v>
                </c:pt>
                <c:pt idx="123">
                  <c:v>0.898145588993981</c:v>
                </c:pt>
                <c:pt idx="124">
                  <c:v>0.85940205674978487</c:v>
                </c:pt>
                <c:pt idx="125">
                  <c:v>1.0432371659501289</c:v>
                </c:pt>
                <c:pt idx="126">
                  <c:v>1.1369231435941527</c:v>
                </c:pt>
                <c:pt idx="127">
                  <c:v>0.82057763714531373</c:v>
                </c:pt>
                <c:pt idx="128">
                  <c:v>0.94774232158211502</c:v>
                </c:pt>
                <c:pt idx="129">
                  <c:v>1.0359208116938949</c:v>
                </c:pt>
                <c:pt idx="130">
                  <c:v>0.74252436113499554</c:v>
                </c:pt>
                <c:pt idx="131">
                  <c:v>0.97736063284608754</c:v>
                </c:pt>
                <c:pt idx="132">
                  <c:v>0.8573505279449698</c:v>
                </c:pt>
                <c:pt idx="133">
                  <c:v>0.89239543938091137</c:v>
                </c:pt>
                <c:pt idx="134">
                  <c:v>0.68577304901117786</c:v>
                </c:pt>
                <c:pt idx="135">
                  <c:v>0.7723044471195184</c:v>
                </c:pt>
                <c:pt idx="136">
                  <c:v>0.81968787618228711</c:v>
                </c:pt>
                <c:pt idx="137">
                  <c:v>0.69959688392089414</c:v>
                </c:pt>
                <c:pt idx="138">
                  <c:v>0.62548489079965597</c:v>
                </c:pt>
                <c:pt idx="139">
                  <c:v>0.74698031298366274</c:v>
                </c:pt>
                <c:pt idx="140">
                  <c:v>0.57753525021496122</c:v>
                </c:pt>
                <c:pt idx="141">
                  <c:v>0.62343336199484078</c:v>
                </c:pt>
                <c:pt idx="142">
                  <c:v>0.12787047291487535</c:v>
                </c:pt>
                <c:pt idx="143">
                  <c:v>0.10713472055030097</c:v>
                </c:pt>
                <c:pt idx="144">
                  <c:v>0.11577461736887364</c:v>
                </c:pt>
                <c:pt idx="145">
                  <c:v>0.1140466380051591</c:v>
                </c:pt>
                <c:pt idx="146">
                  <c:v>0.14342228718830613</c:v>
                </c:pt>
                <c:pt idx="147">
                  <c:v>0.12614249355116081</c:v>
                </c:pt>
                <c:pt idx="148">
                  <c:v>0.12441451418744627</c:v>
                </c:pt>
                <c:pt idx="149">
                  <c:v>0.12268653482373175</c:v>
                </c:pt>
                <c:pt idx="150">
                  <c:v>0.14342228718830613</c:v>
                </c:pt>
                <c:pt idx="151">
                  <c:v>0.12441451418744627</c:v>
                </c:pt>
                <c:pt idx="152">
                  <c:v>0.13305441100601895</c:v>
                </c:pt>
                <c:pt idx="153">
                  <c:v>0.1468782459157352</c:v>
                </c:pt>
                <c:pt idx="154">
                  <c:v>0.15033420464316424</c:v>
                </c:pt>
                <c:pt idx="155">
                  <c:v>0.12959845227858988</c:v>
                </c:pt>
                <c:pt idx="156">
                  <c:v>0.1313264316423044</c:v>
                </c:pt>
                <c:pt idx="157">
                  <c:v>0.1468782459157352</c:v>
                </c:pt>
                <c:pt idx="158">
                  <c:v>0.1313264316423044</c:v>
                </c:pt>
                <c:pt idx="159">
                  <c:v>0.1313264316423044</c:v>
                </c:pt>
                <c:pt idx="160">
                  <c:v>1.2787047291487534</c:v>
                </c:pt>
                <c:pt idx="161">
                  <c:v>0.14860622527944972</c:v>
                </c:pt>
                <c:pt idx="162">
                  <c:v>0.13478239036973347</c:v>
                </c:pt>
                <c:pt idx="163">
                  <c:v>0.19180570937231303</c:v>
                </c:pt>
                <c:pt idx="164">
                  <c:v>0.18316581255374037</c:v>
                </c:pt>
                <c:pt idx="165">
                  <c:v>0.17106995700773867</c:v>
                </c:pt>
                <c:pt idx="166">
                  <c:v>0.17106995700773867</c:v>
                </c:pt>
                <c:pt idx="167">
                  <c:v>0.16243006018916598</c:v>
                </c:pt>
                <c:pt idx="168">
                  <c:v>0.14860622527944972</c:v>
                </c:pt>
                <c:pt idx="169">
                  <c:v>0.14860622527944972</c:v>
                </c:pt>
                <c:pt idx="170">
                  <c:v>0.14515026655202068</c:v>
                </c:pt>
                <c:pt idx="171">
                  <c:v>0.12614249355116081</c:v>
                </c:pt>
                <c:pt idx="172">
                  <c:v>0.12614249355116081</c:v>
                </c:pt>
                <c:pt idx="173">
                  <c:v>0.12441451418744627</c:v>
                </c:pt>
                <c:pt idx="174">
                  <c:v>0.10540674118658644</c:v>
                </c:pt>
                <c:pt idx="175">
                  <c:v>0.1036787618228719</c:v>
                </c:pt>
                <c:pt idx="176">
                  <c:v>8.8126947549441115E-2</c:v>
                </c:pt>
                <c:pt idx="177">
                  <c:v>8.8126947549441115E-2</c:v>
                </c:pt>
                <c:pt idx="178">
                  <c:v>7.257513327601034E-2</c:v>
                </c:pt>
                <c:pt idx="179">
                  <c:v>7.257513327601034E-2</c:v>
                </c:pt>
                <c:pt idx="180">
                  <c:v>7.257513327601034E-2</c:v>
                </c:pt>
                <c:pt idx="181">
                  <c:v>5.7023319002579551E-2</c:v>
                </c:pt>
                <c:pt idx="182">
                  <c:v>5.1839380911435952E-2</c:v>
                </c:pt>
                <c:pt idx="183">
                  <c:v>4.1471504729148762E-2</c:v>
                </c:pt>
                <c:pt idx="184">
                  <c:v>4.3199484092863297E-2</c:v>
                </c:pt>
                <c:pt idx="185">
                  <c:v>3.1103628546861568E-2</c:v>
                </c:pt>
                <c:pt idx="186">
                  <c:v>2.2463731728288912E-2</c:v>
                </c:pt>
                <c:pt idx="187">
                  <c:v>2.0735752364574381E-2</c:v>
                </c:pt>
                <c:pt idx="188">
                  <c:v>3.9743525365434226E-2</c:v>
                </c:pt>
                <c:pt idx="189">
                  <c:v>4.1471504729148762E-2</c:v>
                </c:pt>
                <c:pt idx="190">
                  <c:v>3.1103628546861568E-2</c:v>
                </c:pt>
                <c:pt idx="191">
                  <c:v>2.0735752364574381E-2</c:v>
                </c:pt>
                <c:pt idx="192">
                  <c:v>1.9007773000859849E-2</c:v>
                </c:pt>
                <c:pt idx="193">
                  <c:v>1.5551814273430784E-2</c:v>
                </c:pt>
                <c:pt idx="194">
                  <c:v>6.9119174548581269E-3</c:v>
                </c:pt>
                <c:pt idx="195">
                  <c:v>5.1839380911435952E-3</c:v>
                </c:pt>
                <c:pt idx="196">
                  <c:v>73.384003388767027</c:v>
                </c:pt>
                <c:pt idx="197">
                  <c:v>72.044168204435906</c:v>
                </c:pt>
                <c:pt idx="198">
                  <c:v>71.994488667721313</c:v>
                </c:pt>
                <c:pt idx="199">
                  <c:v>71.748467020777383</c:v>
                </c:pt>
                <c:pt idx="200">
                  <c:v>71.118401050193341</c:v>
                </c:pt>
                <c:pt idx="201">
                  <c:v>71.36269471777355</c:v>
                </c:pt>
                <c:pt idx="202">
                  <c:v>71.265711680973382</c:v>
                </c:pt>
                <c:pt idx="203">
                  <c:v>70.991394306944727</c:v>
                </c:pt>
                <c:pt idx="204">
                  <c:v>70.501078992420588</c:v>
                </c:pt>
                <c:pt idx="205">
                  <c:v>70.311648799646107</c:v>
                </c:pt>
                <c:pt idx="206">
                  <c:v>69.685038787789466</c:v>
                </c:pt>
                <c:pt idx="207">
                  <c:v>68.838974876709926</c:v>
                </c:pt>
                <c:pt idx="208">
                  <c:v>69.141587977823306</c:v>
                </c:pt>
                <c:pt idx="209">
                  <c:v>68.628160874305578</c:v>
                </c:pt>
                <c:pt idx="210">
                  <c:v>67.479483862112659</c:v>
                </c:pt>
                <c:pt idx="211">
                  <c:v>67.709953694783167</c:v>
                </c:pt>
                <c:pt idx="212">
                  <c:v>66.495397274336923</c:v>
                </c:pt>
                <c:pt idx="213">
                  <c:v>54.280336153201389</c:v>
                </c:pt>
                <c:pt idx="214">
                  <c:v>53.955859371236123</c:v>
                </c:pt>
                <c:pt idx="215">
                  <c:v>53.780811943438252</c:v>
                </c:pt>
                <c:pt idx="216">
                  <c:v>53.582587602642853</c:v>
                </c:pt>
                <c:pt idx="217">
                  <c:v>53.052261381158097</c:v>
                </c:pt>
                <c:pt idx="218">
                  <c:v>52.6326357865698</c:v>
                </c:pt>
                <c:pt idx="219">
                  <c:v>52.392226759776015</c:v>
                </c:pt>
                <c:pt idx="220">
                  <c:v>51.97432914455144</c:v>
                </c:pt>
                <c:pt idx="221">
                  <c:v>51.690309069220817</c:v>
                </c:pt>
                <c:pt idx="222">
                  <c:v>51.629418227046841</c:v>
                </c:pt>
                <c:pt idx="223">
                  <c:v>51.58997631850665</c:v>
                </c:pt>
                <c:pt idx="224">
                  <c:v>51.238153483547194</c:v>
                </c:pt>
                <c:pt idx="225">
                  <c:v>50.81852788895889</c:v>
                </c:pt>
                <c:pt idx="226">
                  <c:v>50.82269702895556</c:v>
                </c:pt>
                <c:pt idx="227">
                  <c:v>50.744526393144426</c:v>
                </c:pt>
                <c:pt idx="228">
                  <c:v>50.435601425452568</c:v>
                </c:pt>
                <c:pt idx="229">
                  <c:v>50.105227524126924</c:v>
                </c:pt>
                <c:pt idx="230">
                  <c:v>49.669336933995957</c:v>
                </c:pt>
                <c:pt idx="231">
                  <c:v>49.385316858665348</c:v>
                </c:pt>
                <c:pt idx="232">
                  <c:v>49.213725389594906</c:v>
                </c:pt>
                <c:pt idx="233">
                  <c:v>48.904800421903055</c:v>
                </c:pt>
                <c:pt idx="234">
                  <c:v>48.711760019198813</c:v>
                </c:pt>
                <c:pt idx="235">
                  <c:v>48.258589635430702</c:v>
                </c:pt>
                <c:pt idx="236">
                  <c:v>48.085270186996546</c:v>
                </c:pt>
                <c:pt idx="237">
                  <c:v>47.888773825564869</c:v>
                </c:pt>
                <c:pt idx="238">
                  <c:v>47.820971065936021</c:v>
                </c:pt>
                <c:pt idx="239">
                  <c:v>47.756624265034603</c:v>
                </c:pt>
                <c:pt idx="240">
                  <c:v>47.483685247155506</c:v>
                </c:pt>
                <c:pt idx="241">
                  <c:v>47.419338446254088</c:v>
                </c:pt>
                <c:pt idx="242">
                  <c:v>47.019433805935883</c:v>
                </c:pt>
                <c:pt idx="243">
                  <c:v>46.599808211347579</c:v>
                </c:pt>
                <c:pt idx="244">
                  <c:v>46.308876218562112</c:v>
                </c:pt>
                <c:pt idx="245">
                  <c:v>45.864345731612573</c:v>
                </c:pt>
                <c:pt idx="246">
                  <c:v>45.755373084079835</c:v>
                </c:pt>
                <c:pt idx="247">
                  <c:v>45.335747489491531</c:v>
                </c:pt>
                <c:pt idx="248">
                  <c:v>45.225046862595079</c:v>
                </c:pt>
                <c:pt idx="249">
                  <c:v>44.449127676225395</c:v>
                </c:pt>
                <c:pt idx="250">
                  <c:v>44.04922303590719</c:v>
                </c:pt>
                <c:pt idx="251">
                  <c:v>43.738570088851631</c:v>
                </c:pt>
                <c:pt idx="252">
                  <c:v>43.188522913096783</c:v>
                </c:pt>
                <c:pt idx="253">
                  <c:v>42.281468964291328</c:v>
                </c:pt>
                <c:pt idx="254">
                  <c:v>37.071930754127067</c:v>
                </c:pt>
                <c:pt idx="255">
                  <c:v>36.587782449562617</c:v>
                </c:pt>
                <c:pt idx="256">
                  <c:v>36.556940644016009</c:v>
                </c:pt>
                <c:pt idx="257">
                  <c:v>36.302901547687902</c:v>
                </c:pt>
                <c:pt idx="258">
                  <c:v>36.206789260820528</c:v>
                </c:pt>
                <c:pt idx="259">
                  <c:v>36.141518779499762</c:v>
                </c:pt>
                <c:pt idx="260">
                  <c:v>35.616291704706541</c:v>
                </c:pt>
                <c:pt idx="261">
                  <c:v>35.54078425870361</c:v>
                </c:pt>
                <c:pt idx="262">
                  <c:v>35.171756014007393</c:v>
                </c:pt>
                <c:pt idx="263">
                  <c:v>34.921172876406715</c:v>
                </c:pt>
                <c:pt idx="264">
                  <c:v>34.584714416620827</c:v>
                </c:pt>
                <c:pt idx="265">
                  <c:v>34.354736119884606</c:v>
                </c:pt>
                <c:pt idx="266">
                  <c:v>33.815685210181677</c:v>
                </c:pt>
                <c:pt idx="267">
                  <c:v>33.801992286772084</c:v>
                </c:pt>
                <c:pt idx="268">
                  <c:v>33.572013990035856</c:v>
                </c:pt>
                <c:pt idx="269">
                  <c:v>33.3522726579818</c:v>
                </c:pt>
                <c:pt idx="270">
                  <c:v>33.141171222746308</c:v>
                </c:pt>
                <c:pt idx="271">
                  <c:v>32.931797766874531</c:v>
                </c:pt>
                <c:pt idx="272">
                  <c:v>32.712056434820461</c:v>
                </c:pt>
                <c:pt idx="273">
                  <c:v>32.490587123402683</c:v>
                </c:pt>
                <c:pt idx="274">
                  <c:v>32.439140476991625</c:v>
                </c:pt>
                <c:pt idx="275">
                  <c:v>32.229767021119855</c:v>
                </c:pt>
                <c:pt idx="276">
                  <c:v>31.766354468919975</c:v>
                </c:pt>
                <c:pt idx="277">
                  <c:v>31.544885157502197</c:v>
                </c:pt>
                <c:pt idx="278">
                  <c:v>31.447044891271105</c:v>
                </c:pt>
                <c:pt idx="279">
                  <c:v>31.162163989396401</c:v>
                </c:pt>
                <c:pt idx="280">
                  <c:v>30.492703028552047</c:v>
                </c:pt>
                <c:pt idx="281">
                  <c:v>29.74946260106848</c:v>
                </c:pt>
                <c:pt idx="282">
                  <c:v>29.162421003681917</c:v>
                </c:pt>
                <c:pt idx="283">
                  <c:v>28.202895202871716</c:v>
                </c:pt>
                <c:pt idx="284">
                  <c:v>27.356630571065907</c:v>
                </c:pt>
                <c:pt idx="285">
                  <c:v>15.786419550051088</c:v>
                </c:pt>
                <c:pt idx="286">
                  <c:v>15.432758323642824</c:v>
                </c:pt>
                <c:pt idx="287">
                  <c:v>14.967837101760805</c:v>
                </c:pt>
                <c:pt idx="288">
                  <c:v>14.616554216303719</c:v>
                </c:pt>
                <c:pt idx="289">
                  <c:v>14.08962988811809</c:v>
                </c:pt>
                <c:pt idx="290">
                  <c:v>13.754549178521897</c:v>
                </c:pt>
                <c:pt idx="291">
                  <c:v>13.331972928355164</c:v>
                </c:pt>
                <c:pt idx="292">
                  <c:v>12.848471189661073</c:v>
                </c:pt>
                <c:pt idx="293">
                  <c:v>12.557463431143884</c:v>
                </c:pt>
                <c:pt idx="294">
                  <c:v>12.075689671813507</c:v>
                </c:pt>
                <c:pt idx="295">
                  <c:v>11.740608962217316</c:v>
                </c:pt>
                <c:pt idx="296">
                  <c:v>11.372473539311871</c:v>
                </c:pt>
                <c:pt idx="297">
                  <c:v>3.9864939364913354</c:v>
                </c:pt>
                <c:pt idx="298">
                  <c:v>3.8547201055163987</c:v>
                </c:pt>
                <c:pt idx="299">
                  <c:v>3.6970101641728572</c:v>
                </c:pt>
                <c:pt idx="300">
                  <c:v>3.5520938380859581</c:v>
                </c:pt>
                <c:pt idx="301">
                  <c:v>3.3940350168870967</c:v>
                </c:pt>
                <c:pt idx="302">
                  <c:v>3.2148751435554557</c:v>
                </c:pt>
                <c:pt idx="303">
                  <c:v>3.042976067533993</c:v>
                </c:pt>
                <c:pt idx="304">
                  <c:v>2.8700467718594558</c:v>
                </c:pt>
                <c:pt idx="305">
                  <c:v>2.6732418051224642</c:v>
                </c:pt>
                <c:pt idx="306">
                  <c:v>2.5099990458324588</c:v>
                </c:pt>
                <c:pt idx="307">
                  <c:v>2.3664618192539542</c:v>
                </c:pt>
                <c:pt idx="308">
                  <c:v>2.0760255683576956</c:v>
                </c:pt>
                <c:pt idx="309">
                  <c:v>1.9365223662940667</c:v>
                </c:pt>
                <c:pt idx="310">
                  <c:v>1.8520424969905411</c:v>
                </c:pt>
                <c:pt idx="311">
                  <c:v>1.8380568873602747</c:v>
                </c:pt>
                <c:pt idx="312">
                  <c:v>1.5837275184866719</c:v>
                </c:pt>
                <c:pt idx="313">
                  <c:v>1.5008947411865863</c:v>
                </c:pt>
                <c:pt idx="314">
                  <c:v>1.3773477901977642</c:v>
                </c:pt>
                <c:pt idx="315">
                  <c:v>1.2961621049011174</c:v>
                </c:pt>
                <c:pt idx="316">
                  <c:v>1.1847918968185724</c:v>
                </c:pt>
                <c:pt idx="317">
                  <c:v>1.0749878933791917</c:v>
                </c:pt>
                <c:pt idx="318">
                  <c:v>0.99347865864144436</c:v>
                </c:pt>
                <c:pt idx="319">
                  <c:v>0.89782203955288042</c:v>
                </c:pt>
                <c:pt idx="320">
                  <c:v>0.83942363542562326</c:v>
                </c:pt>
                <c:pt idx="321">
                  <c:v>27.791452943083399</c:v>
                </c:pt>
                <c:pt idx="322">
                  <c:v>27.204411345696837</c:v>
                </c:pt>
                <c:pt idx="323">
                  <c:v>25.676720809000809</c:v>
                </c:pt>
                <c:pt idx="324">
                  <c:v>25.275122779394273</c:v>
                </c:pt>
                <c:pt idx="325">
                  <c:v>24.356806660312966</c:v>
                </c:pt>
                <c:pt idx="326">
                  <c:v>14.253806882279532</c:v>
                </c:pt>
                <c:pt idx="327">
                  <c:v>13.810271774349548</c:v>
                </c:pt>
                <c:pt idx="328">
                  <c:v>13.351184852146138</c:v>
                </c:pt>
                <c:pt idx="329">
                  <c:v>13.056721134901517</c:v>
                </c:pt>
                <c:pt idx="330">
                  <c:v>12.579053695886033</c:v>
                </c:pt>
                <c:pt idx="331">
                  <c:v>12.227770810428947</c:v>
                </c:pt>
                <c:pt idx="332">
                  <c:v>11.733250833965107</c:v>
                </c:pt>
                <c:pt idx="333">
                  <c:v>11.451533333853952</c:v>
                </c:pt>
                <c:pt idx="334">
                  <c:v>11.013832525602577</c:v>
                </c:pt>
                <c:pt idx="335">
                  <c:v>10.664277619509205</c:v>
                </c:pt>
                <c:pt idx="336">
                  <c:v>10.225926449670368</c:v>
                </c:pt>
                <c:pt idx="337">
                  <c:v>9.8984080191164967</c:v>
                </c:pt>
                <c:pt idx="338">
                  <c:v>3.5108891136477012</c:v>
                </c:pt>
                <c:pt idx="339">
                  <c:v>3.3870738396935822</c:v>
                </c:pt>
                <c:pt idx="340">
                  <c:v>3.2653354249584972</c:v>
                </c:pt>
                <c:pt idx="341">
                  <c:v>3.1245728173096667</c:v>
                </c:pt>
                <c:pt idx="342">
                  <c:v>2.9865684086776256</c:v>
                </c:pt>
                <c:pt idx="343">
                  <c:v>2.8817773276372516</c:v>
                </c:pt>
                <c:pt idx="344">
                  <c:v>2.7558851944640979</c:v>
                </c:pt>
                <c:pt idx="345">
                  <c:v>2.70746893245432</c:v>
                </c:pt>
                <c:pt idx="346">
                  <c:v>2.5334929972138225</c:v>
                </c:pt>
                <c:pt idx="347">
                  <c:v>2.4435723906491247</c:v>
                </c:pt>
                <c:pt idx="348">
                  <c:v>2.3100705803104731</c:v>
                </c:pt>
                <c:pt idx="349">
                  <c:v>2.2083865781422083</c:v>
                </c:pt>
                <c:pt idx="350">
                  <c:v>1.955772801375752</c:v>
                </c:pt>
                <c:pt idx="351">
                  <c:v>1.8657045571797071</c:v>
                </c:pt>
                <c:pt idx="352">
                  <c:v>1.8323067377472051</c:v>
                </c:pt>
                <c:pt idx="353">
                  <c:v>1.7283337712811691</c:v>
                </c:pt>
                <c:pt idx="354">
                  <c:v>1.6436112398968181</c:v>
                </c:pt>
                <c:pt idx="355">
                  <c:v>1.571389000859845</c:v>
                </c:pt>
                <c:pt idx="356">
                  <c:v>1.4725999724849526</c:v>
                </c:pt>
                <c:pt idx="357">
                  <c:v>1.3843405950128973</c:v>
                </c:pt>
                <c:pt idx="358">
                  <c:v>1.3155743147033532</c:v>
                </c:pt>
                <c:pt idx="359">
                  <c:v>1.2040423319002578</c:v>
                </c:pt>
                <c:pt idx="360">
                  <c:v>1.0943192158211519</c:v>
                </c:pt>
                <c:pt idx="361">
                  <c:v>0.96666920722269978</c:v>
                </c:pt>
                <c:pt idx="362">
                  <c:v>0.8586740705073086</c:v>
                </c:pt>
                <c:pt idx="363">
                  <c:v>0.7737088770421322</c:v>
                </c:pt>
                <c:pt idx="364">
                  <c:v>0.69400850902837474</c:v>
                </c:pt>
                <c:pt idx="365">
                  <c:v>0.11923057609630271</c:v>
                </c:pt>
                <c:pt idx="366">
                  <c:v>0.1313264316423044</c:v>
                </c:pt>
                <c:pt idx="367">
                  <c:v>0.13478239036973347</c:v>
                </c:pt>
                <c:pt idx="368">
                  <c:v>0.13996632846087709</c:v>
                </c:pt>
                <c:pt idx="369">
                  <c:v>0.13823834909716254</c:v>
                </c:pt>
                <c:pt idx="370">
                  <c:v>0.14169430782459161</c:v>
                </c:pt>
                <c:pt idx="371">
                  <c:v>0.13651036973344802</c:v>
                </c:pt>
                <c:pt idx="372">
                  <c:v>0.18316581255374037</c:v>
                </c:pt>
                <c:pt idx="373">
                  <c:v>0.16243006018916598</c:v>
                </c:pt>
                <c:pt idx="374">
                  <c:v>0.14342228718830613</c:v>
                </c:pt>
                <c:pt idx="375">
                  <c:v>0.12095855546001723</c:v>
                </c:pt>
                <c:pt idx="376">
                  <c:v>9.6766844368013777E-2</c:v>
                </c:pt>
                <c:pt idx="377">
                  <c:v>6.7391195184866734E-2</c:v>
                </c:pt>
              </c:numCache>
            </c:numRef>
          </c:yVal>
          <c:smooth val="0"/>
        </c:ser>
        <c:ser>
          <c:idx val="5"/>
          <c:order val="5"/>
          <c:tx>
            <c:v>hi_index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Sortierung_gesamt!$A$2:$A$379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Sortierung_gesamt!$P$2:$P$379</c:f>
              <c:numCache>
                <c:formatCode>General</c:formatCode>
                <c:ptCount val="378"/>
                <c:pt idx="0">
                  <c:v>214.27633283796797</c:v>
                </c:pt>
                <c:pt idx="1">
                  <c:v>202.24284004959293</c:v>
                </c:pt>
                <c:pt idx="2">
                  <c:v>197.03025534474423</c:v>
                </c:pt>
                <c:pt idx="3">
                  <c:v>194.99619427361699</c:v>
                </c:pt>
                <c:pt idx="4">
                  <c:v>191.53012967393423</c:v>
                </c:pt>
                <c:pt idx="5">
                  <c:v>187.38193171512899</c:v>
                </c:pt>
                <c:pt idx="6">
                  <c:v>183.78541419886054</c:v>
                </c:pt>
                <c:pt idx="7">
                  <c:v>180.82797124388409</c:v>
                </c:pt>
                <c:pt idx="8">
                  <c:v>180.27263165024505</c:v>
                </c:pt>
                <c:pt idx="9">
                  <c:v>176.05669688112917</c:v>
                </c:pt>
                <c:pt idx="10">
                  <c:v>173.88256699304304</c:v>
                </c:pt>
                <c:pt idx="11">
                  <c:v>172.39057046407939</c:v>
                </c:pt>
                <c:pt idx="12">
                  <c:v>168.0194197360585</c:v>
                </c:pt>
                <c:pt idx="13">
                  <c:v>165.69466908540491</c:v>
                </c:pt>
                <c:pt idx="14">
                  <c:v>160.61483489531068</c:v>
                </c:pt>
                <c:pt idx="15">
                  <c:v>139.13631536442733</c:v>
                </c:pt>
                <c:pt idx="16">
                  <c:v>137.1375396129022</c:v>
                </c:pt>
                <c:pt idx="17">
                  <c:v>133.51758259447703</c:v>
                </c:pt>
                <c:pt idx="18">
                  <c:v>131.62213478890445</c:v>
                </c:pt>
                <c:pt idx="19">
                  <c:v>128.97022336354729</c:v>
                </c:pt>
                <c:pt idx="20">
                  <c:v>126.8338894591744</c:v>
                </c:pt>
                <c:pt idx="21">
                  <c:v>125.16157532368739</c:v>
                </c:pt>
                <c:pt idx="22">
                  <c:v>122.59545185732381</c:v>
                </c:pt>
                <c:pt idx="23">
                  <c:v>120.43601455934653</c:v>
                </c:pt>
                <c:pt idx="24">
                  <c:v>117.6812000715482</c:v>
                </c:pt>
                <c:pt idx="25">
                  <c:v>115.59064807087267</c:v>
                </c:pt>
                <c:pt idx="26">
                  <c:v>113.70033878843404</c:v>
                </c:pt>
                <c:pt idx="27">
                  <c:v>112.07958240504547</c:v>
                </c:pt>
                <c:pt idx="28">
                  <c:v>86.190512546229385</c:v>
                </c:pt>
                <c:pt idx="29">
                  <c:v>102.44940635898632</c:v>
                </c:pt>
                <c:pt idx="30">
                  <c:v>99.464950659496054</c:v>
                </c:pt>
                <c:pt idx="31">
                  <c:v>97.06679616354063</c:v>
                </c:pt>
                <c:pt idx="32">
                  <c:v>94.666637752254033</c:v>
                </c:pt>
                <c:pt idx="33">
                  <c:v>92.222701352601277</c:v>
                </c:pt>
                <c:pt idx="34">
                  <c:v>89.969908229062497</c:v>
                </c:pt>
                <c:pt idx="35">
                  <c:v>74.427801701733046</c:v>
                </c:pt>
                <c:pt idx="36">
                  <c:v>87.550866696589566</c:v>
                </c:pt>
                <c:pt idx="37">
                  <c:v>71.750947952931284</c:v>
                </c:pt>
                <c:pt idx="38">
                  <c:v>85.0113586588798</c:v>
                </c:pt>
                <c:pt idx="39">
                  <c:v>82.257816393207392</c:v>
                </c:pt>
                <c:pt idx="40">
                  <c:v>67.931242378107896</c:v>
                </c:pt>
                <c:pt idx="41">
                  <c:v>80.005023269668612</c:v>
                </c:pt>
                <c:pt idx="42">
                  <c:v>78.458997854901497</c:v>
                </c:pt>
                <c:pt idx="43">
                  <c:v>66.222976385068932</c:v>
                </c:pt>
                <c:pt idx="44">
                  <c:v>65.179704027766633</c:v>
                </c:pt>
                <c:pt idx="45">
                  <c:v>75.177807664584435</c:v>
                </c:pt>
                <c:pt idx="46">
                  <c:v>56.115740415789965</c:v>
                </c:pt>
                <c:pt idx="47">
                  <c:v>47.8451055277378</c:v>
                </c:pt>
                <c:pt idx="48">
                  <c:v>46.846497114453754</c:v>
                </c:pt>
                <c:pt idx="49">
                  <c:v>54.189434963004004</c:v>
                </c:pt>
                <c:pt idx="50">
                  <c:v>52.521645535261825</c:v>
                </c:pt>
                <c:pt idx="51">
                  <c:v>44.086296947796711</c:v>
                </c:pt>
                <c:pt idx="52">
                  <c:v>51.087242662478616</c:v>
                </c:pt>
                <c:pt idx="53">
                  <c:v>49.665404524737824</c:v>
                </c:pt>
                <c:pt idx="54">
                  <c:v>42.172556230053146</c:v>
                </c:pt>
                <c:pt idx="55">
                  <c:v>48.020506048844311</c:v>
                </c:pt>
                <c:pt idx="56">
                  <c:v>46.335674849587434</c:v>
                </c:pt>
                <c:pt idx="57">
                  <c:v>39.823021052810446</c:v>
                </c:pt>
                <c:pt idx="58">
                  <c:v>44.653082168566705</c:v>
                </c:pt>
                <c:pt idx="59">
                  <c:v>38.419596830446018</c:v>
                </c:pt>
                <c:pt idx="60">
                  <c:v>37.433553152204375</c:v>
                </c:pt>
                <c:pt idx="61">
                  <c:v>42.926946102084784</c:v>
                </c:pt>
                <c:pt idx="62">
                  <c:v>35.709655603958609</c:v>
                </c:pt>
                <c:pt idx="63">
                  <c:v>41.857426315018586</c:v>
                </c:pt>
                <c:pt idx="64">
                  <c:v>34.81517573311163</c:v>
                </c:pt>
                <c:pt idx="65">
                  <c:v>40.296003947949629</c:v>
                </c:pt>
                <c:pt idx="66">
                  <c:v>38.792928219620421</c:v>
                </c:pt>
                <c:pt idx="67">
                  <c:v>33.145147787133304</c:v>
                </c:pt>
                <c:pt idx="68">
                  <c:v>26.131955691648237</c:v>
                </c:pt>
                <c:pt idx="69">
                  <c:v>22.70339157922167</c:v>
                </c:pt>
                <c:pt idx="70">
                  <c:v>25.244437062714983</c:v>
                </c:pt>
                <c:pt idx="71">
                  <c:v>21.956872963177087</c:v>
                </c:pt>
                <c:pt idx="72">
                  <c:v>24.241245573939505</c:v>
                </c:pt>
                <c:pt idx="73">
                  <c:v>21.116963388839501</c:v>
                </c:pt>
                <c:pt idx="74">
                  <c:v>20.510835735384148</c:v>
                </c:pt>
                <c:pt idx="75">
                  <c:v>14.271407119675818</c:v>
                </c:pt>
                <c:pt idx="76">
                  <c:v>23.236226934265694</c:v>
                </c:pt>
                <c:pt idx="77">
                  <c:v>19.458817091414115</c:v>
                </c:pt>
                <c:pt idx="78">
                  <c:v>22.231817344891326</c:v>
                </c:pt>
                <c:pt idx="79">
                  <c:v>18.782189431514425</c:v>
                </c:pt>
                <c:pt idx="80">
                  <c:v>21.506971580096526</c:v>
                </c:pt>
                <c:pt idx="81">
                  <c:v>20.711625808857384</c:v>
                </c:pt>
                <c:pt idx="82">
                  <c:v>17.754279839991945</c:v>
                </c:pt>
                <c:pt idx="83">
                  <c:v>19.68432526763435</c:v>
                </c:pt>
                <c:pt idx="84">
                  <c:v>16.983652171499809</c:v>
                </c:pt>
                <c:pt idx="85">
                  <c:v>16.37569736714612</c:v>
                </c:pt>
                <c:pt idx="86">
                  <c:v>18.70280663010865</c:v>
                </c:pt>
                <c:pt idx="87">
                  <c:v>11.426941718685612</c:v>
                </c:pt>
                <c:pt idx="88">
                  <c:v>15.55806969435776</c:v>
                </c:pt>
                <c:pt idx="89">
                  <c:v>17.765242745381951</c:v>
                </c:pt>
                <c:pt idx="90">
                  <c:v>11.006986931516821</c:v>
                </c:pt>
                <c:pt idx="91">
                  <c:v>14.81155107831318</c:v>
                </c:pt>
                <c:pt idx="92">
                  <c:v>16.667442197714578</c:v>
                </c:pt>
                <c:pt idx="93">
                  <c:v>14.203596273959493</c:v>
                </c:pt>
                <c:pt idx="94">
                  <c:v>10.16768640747868</c:v>
                </c:pt>
                <c:pt idx="95">
                  <c:v>15.52203259545154</c:v>
                </c:pt>
                <c:pt idx="96">
                  <c:v>10.449875217540841</c:v>
                </c:pt>
                <c:pt idx="97">
                  <c:v>14.283528362510745</c:v>
                </c:pt>
                <c:pt idx="98">
                  <c:v>10.277507442820291</c:v>
                </c:pt>
                <c:pt idx="99">
                  <c:v>15.478287994840928</c:v>
                </c:pt>
                <c:pt idx="100">
                  <c:v>14.556109883404986</c:v>
                </c:pt>
                <c:pt idx="101">
                  <c:v>13.536144248151331</c:v>
                </c:pt>
                <c:pt idx="102">
                  <c:v>9.7652565633705919</c:v>
                </c:pt>
                <c:pt idx="103">
                  <c:v>9.689305040756663</c:v>
                </c:pt>
                <c:pt idx="104">
                  <c:v>13.618319487188304</c:v>
                </c:pt>
                <c:pt idx="105">
                  <c:v>13.0467843205503</c:v>
                </c:pt>
                <c:pt idx="106">
                  <c:v>12.670824201547719</c:v>
                </c:pt>
                <c:pt idx="107">
                  <c:v>12.407947570077384</c:v>
                </c:pt>
                <c:pt idx="108">
                  <c:v>8.9263086416165081</c:v>
                </c:pt>
                <c:pt idx="109">
                  <c:v>11.81731894565778</c:v>
                </c:pt>
                <c:pt idx="110">
                  <c:v>11.734088755975923</c:v>
                </c:pt>
                <c:pt idx="111">
                  <c:v>8.4345224916595001</c:v>
                </c:pt>
                <c:pt idx="112">
                  <c:v>8.2621547169389515</c:v>
                </c:pt>
                <c:pt idx="113">
                  <c:v>11.065082386586413</c:v>
                </c:pt>
                <c:pt idx="114">
                  <c:v>10.851785152880479</c:v>
                </c:pt>
                <c:pt idx="115">
                  <c:v>7.8414676448839193</c:v>
                </c:pt>
                <c:pt idx="116">
                  <c:v>10.444284143250213</c:v>
                </c:pt>
                <c:pt idx="117">
                  <c:v>10.10682726087704</c:v>
                </c:pt>
                <c:pt idx="118">
                  <c:v>7.4232067951848659</c:v>
                </c:pt>
                <c:pt idx="119">
                  <c:v>9.4052250502149608</c:v>
                </c:pt>
                <c:pt idx="120">
                  <c:v>20.332859020808254</c:v>
                </c:pt>
                <c:pt idx="121">
                  <c:v>8.5794631908856385</c:v>
                </c:pt>
                <c:pt idx="122">
                  <c:v>9.2304310531384335</c:v>
                </c:pt>
                <c:pt idx="123">
                  <c:v>6.9446067076526212</c:v>
                </c:pt>
                <c:pt idx="124">
                  <c:v>6.6251883324161644</c:v>
                </c:pt>
                <c:pt idx="125">
                  <c:v>7.9621461205503001</c:v>
                </c:pt>
                <c:pt idx="126">
                  <c:v>8.6432836017196895</c:v>
                </c:pt>
                <c:pt idx="127">
                  <c:v>6.3262346866723975</c:v>
                </c:pt>
                <c:pt idx="128">
                  <c:v>7.2785824170249347</c:v>
                </c:pt>
                <c:pt idx="129">
                  <c:v>7.9729059606190873</c:v>
                </c:pt>
                <c:pt idx="130">
                  <c:v>5.8306510426483218</c:v>
                </c:pt>
                <c:pt idx="131">
                  <c:v>7.6063344099742043</c:v>
                </c:pt>
                <c:pt idx="132">
                  <c:v>6.6841562985382623</c:v>
                </c:pt>
                <c:pt idx="133">
                  <c:v>7.0191869585554585</c:v>
                </c:pt>
                <c:pt idx="134">
                  <c:v>5.4665057143594149</c:v>
                </c:pt>
                <c:pt idx="135">
                  <c:v>6.117473576612209</c:v>
                </c:pt>
                <c:pt idx="136">
                  <c:v>6.5513467110920036</c:v>
                </c:pt>
                <c:pt idx="137">
                  <c:v>5.6496333291487533</c:v>
                </c:pt>
                <c:pt idx="138">
                  <c:v>5.0770432118658633</c:v>
                </c:pt>
                <c:pt idx="139">
                  <c:v>6.0835064636285461</c:v>
                </c:pt>
                <c:pt idx="140">
                  <c:v>4.7864231838349092</c:v>
                </c:pt>
                <c:pt idx="141">
                  <c:v>5.1360111779879611</c:v>
                </c:pt>
                <c:pt idx="142">
                  <c:v>3.4160485680710808</c:v>
                </c:pt>
                <c:pt idx="143">
                  <c:v>2.7499666615075955</c:v>
                </c:pt>
                <c:pt idx="144">
                  <c:v>2.9091517618228719</c:v>
                </c:pt>
                <c:pt idx="145">
                  <c:v>2.684974275150473</c:v>
                </c:pt>
                <c:pt idx="146">
                  <c:v>3.3089547472055036</c:v>
                </c:pt>
                <c:pt idx="147">
                  <c:v>2.8340283528231587</c:v>
                </c:pt>
                <c:pt idx="148">
                  <c:v>2.7216767188306106</c:v>
                </c:pt>
                <c:pt idx="149">
                  <c:v>2.6205076701060475</c:v>
                </c:pt>
                <c:pt idx="150">
                  <c:v>3.0741204565778162</c:v>
                </c:pt>
                <c:pt idx="151">
                  <c:v>2.520390184006879</c:v>
                </c:pt>
                <c:pt idx="152">
                  <c:v>2.5677494316423046</c:v>
                </c:pt>
                <c:pt idx="153">
                  <c:v>2.8627028991114938</c:v>
                </c:pt>
                <c:pt idx="154">
                  <c:v>2.7183808532530813</c:v>
                </c:pt>
                <c:pt idx="155">
                  <c:v>2.3989590899971338</c:v>
                </c:pt>
                <c:pt idx="156">
                  <c:v>2.4106674565778161</c:v>
                </c:pt>
                <c:pt idx="157">
                  <c:v>2.527225341071941</c:v>
                </c:pt>
                <c:pt idx="158">
                  <c:v>2.2876590186299803</c:v>
                </c:pt>
                <c:pt idx="159">
                  <c:v>2.2429286775580399</c:v>
                </c:pt>
                <c:pt idx="160">
                  <c:v>17.341877437661221</c:v>
                </c:pt>
                <c:pt idx="161">
                  <c:v>2.3823775139008312</c:v>
                </c:pt>
                <c:pt idx="162">
                  <c:v>2.1880673138435083</c:v>
                </c:pt>
                <c:pt idx="163">
                  <c:v>2.5408956552020641</c:v>
                </c:pt>
                <c:pt idx="164">
                  <c:v>2.4264408959587276</c:v>
                </c:pt>
                <c:pt idx="165">
                  <c:v>2.266204233018057</c:v>
                </c:pt>
                <c:pt idx="166">
                  <c:v>2.266204233018057</c:v>
                </c:pt>
                <c:pt idx="167">
                  <c:v>2.1517494737747209</c:v>
                </c:pt>
                <c:pt idx="168">
                  <c:v>1.9686218589853828</c:v>
                </c:pt>
                <c:pt idx="169">
                  <c:v>1.9686218589853828</c:v>
                </c:pt>
                <c:pt idx="170">
                  <c:v>1.9228399552880484</c:v>
                </c:pt>
                <c:pt idx="171">
                  <c:v>1.6710394849527086</c:v>
                </c:pt>
                <c:pt idx="172">
                  <c:v>1.6710394849527086</c:v>
                </c:pt>
                <c:pt idx="173">
                  <c:v>1.6481485331040413</c:v>
                </c:pt>
                <c:pt idx="174">
                  <c:v>1.3963480627687017</c:v>
                </c:pt>
                <c:pt idx="175">
                  <c:v>1.3734571109200344</c:v>
                </c:pt>
                <c:pt idx="176">
                  <c:v>1.1674385442820292</c:v>
                </c:pt>
                <c:pt idx="177">
                  <c:v>1.1674385442820292</c:v>
                </c:pt>
                <c:pt idx="178">
                  <c:v>0.9614199776440242</c:v>
                </c:pt>
                <c:pt idx="179">
                  <c:v>0.9614199776440242</c:v>
                </c:pt>
                <c:pt idx="180">
                  <c:v>0.9614199776440242</c:v>
                </c:pt>
                <c:pt idx="181">
                  <c:v>0.75540141100601899</c:v>
                </c:pt>
                <c:pt idx="182">
                  <c:v>0.68672855546001721</c:v>
                </c:pt>
                <c:pt idx="183">
                  <c:v>0.54938284436801388</c:v>
                </c:pt>
                <c:pt idx="184">
                  <c:v>0.57227379621668106</c:v>
                </c:pt>
                <c:pt idx="185">
                  <c:v>0.41203713327601033</c:v>
                </c:pt>
                <c:pt idx="186">
                  <c:v>0.29758237403267412</c:v>
                </c:pt>
                <c:pt idx="187">
                  <c:v>0.27469142218400694</c:v>
                </c:pt>
                <c:pt idx="188">
                  <c:v>0.52649189251934658</c:v>
                </c:pt>
                <c:pt idx="189">
                  <c:v>0.54938284436801388</c:v>
                </c:pt>
                <c:pt idx="190">
                  <c:v>0.41203713327601033</c:v>
                </c:pt>
                <c:pt idx="191">
                  <c:v>0.27469142218400694</c:v>
                </c:pt>
                <c:pt idx="192">
                  <c:v>0.25180047033533964</c:v>
                </c:pt>
                <c:pt idx="193">
                  <c:v>0.20601856663800516</c:v>
                </c:pt>
                <c:pt idx="194">
                  <c:v>9.1563807394668975E-2</c:v>
                </c:pt>
                <c:pt idx="195">
                  <c:v>6.8672855546001735E-2</c:v>
                </c:pt>
                <c:pt idx="196">
                  <c:v>180.15451773989952</c:v>
                </c:pt>
                <c:pt idx="197">
                  <c:v>176.75712599576269</c:v>
                </c:pt>
                <c:pt idx="198">
                  <c:v>176.6847939891145</c:v>
                </c:pt>
                <c:pt idx="199">
                  <c:v>176.06171758516484</c:v>
                </c:pt>
                <c:pt idx="200">
                  <c:v>174.4516071458556</c:v>
                </c:pt>
                <c:pt idx="201">
                  <c:v>175.05179259795659</c:v>
                </c:pt>
                <c:pt idx="202">
                  <c:v>174.64571221395158</c:v>
                </c:pt>
                <c:pt idx="203">
                  <c:v>173.94068790298047</c:v>
                </c:pt>
                <c:pt idx="204">
                  <c:v>172.71742604692983</c:v>
                </c:pt>
                <c:pt idx="205">
                  <c:v>172.25824545702304</c:v>
                </c:pt>
                <c:pt idx="206">
                  <c:v>170.69391692141113</c:v>
                </c:pt>
                <c:pt idx="207">
                  <c:v>168.56556893702236</c:v>
                </c:pt>
                <c:pt idx="208">
                  <c:v>169.3525411550149</c:v>
                </c:pt>
                <c:pt idx="209">
                  <c:v>168.1160042474888</c:v>
                </c:pt>
                <c:pt idx="210">
                  <c:v>165.20068404510747</c:v>
                </c:pt>
                <c:pt idx="211">
                  <c:v>165.61774188241912</c:v>
                </c:pt>
                <c:pt idx="212">
                  <c:v>162.70837842930877</c:v>
                </c:pt>
                <c:pt idx="213">
                  <c:v>145.05369271718894</c:v>
                </c:pt>
                <c:pt idx="214">
                  <c:v>144.01141086192956</c:v>
                </c:pt>
                <c:pt idx="215">
                  <c:v>143.55316694144477</c:v>
                </c:pt>
                <c:pt idx="216">
                  <c:v>143.02047431701288</c:v>
                </c:pt>
                <c:pt idx="217">
                  <c:v>141.57706970001257</c:v>
                </c:pt>
                <c:pt idx="218">
                  <c:v>140.43723574720173</c:v>
                </c:pt>
                <c:pt idx="219">
                  <c:v>139.57829394848741</c:v>
                </c:pt>
                <c:pt idx="220">
                  <c:v>138.46135094752526</c:v>
                </c:pt>
                <c:pt idx="221">
                  <c:v>137.72242731469964</c:v>
                </c:pt>
                <c:pt idx="222">
                  <c:v>137.61353596210168</c:v>
                </c:pt>
                <c:pt idx="223">
                  <c:v>137.55620236160217</c:v>
                </c:pt>
                <c:pt idx="224">
                  <c:v>136.61682356878393</c:v>
                </c:pt>
                <c:pt idx="225">
                  <c:v>135.47698961597308</c:v>
                </c:pt>
                <c:pt idx="226">
                  <c:v>135.29963784958488</c:v>
                </c:pt>
                <c:pt idx="227">
                  <c:v>134.96183697850023</c:v>
                </c:pt>
                <c:pt idx="228">
                  <c:v>134.12557368987885</c:v>
                </c:pt>
                <c:pt idx="229">
                  <c:v>133.23775264915909</c:v>
                </c:pt>
                <c:pt idx="230">
                  <c:v>132.11503379979581</c:v>
                </c:pt>
                <c:pt idx="231">
                  <c:v>131.37611016697022</c:v>
                </c:pt>
                <c:pt idx="232">
                  <c:v>130.96364815018276</c:v>
                </c:pt>
                <c:pt idx="233">
                  <c:v>130.12738486156141</c:v>
                </c:pt>
                <c:pt idx="234">
                  <c:v>129.66336509267555</c:v>
                </c:pt>
                <c:pt idx="235">
                  <c:v>128.31173672482561</c:v>
                </c:pt>
                <c:pt idx="236">
                  <c:v>127.87638375618948</c:v>
                </c:pt>
                <c:pt idx="237">
                  <c:v>127.36658208360629</c:v>
                </c:pt>
                <c:pt idx="238">
                  <c:v>127.16612692361366</c:v>
                </c:pt>
                <c:pt idx="239">
                  <c:v>127.01145366731836</c:v>
                </c:pt>
                <c:pt idx="240">
                  <c:v>126.18674207549918</c:v>
                </c:pt>
                <c:pt idx="241">
                  <c:v>126.03206881920389</c:v>
                </c:pt>
                <c:pt idx="242">
                  <c:v>124.92090166664282</c:v>
                </c:pt>
                <c:pt idx="243">
                  <c:v>123.78106771383196</c:v>
                </c:pt>
                <c:pt idx="244">
                  <c:v>122.95058027361171</c:v>
                </c:pt>
                <c:pt idx="245">
                  <c:v>121.7134066650051</c:v>
                </c:pt>
                <c:pt idx="246">
                  <c:v>121.43272695266428</c:v>
                </c:pt>
                <c:pt idx="247">
                  <c:v>120.29289299985342</c:v>
                </c:pt>
                <c:pt idx="248">
                  <c:v>119.98932233566396</c:v>
                </c:pt>
                <c:pt idx="249">
                  <c:v>117.61830306440331</c:v>
                </c:pt>
                <c:pt idx="250">
                  <c:v>116.50713591184223</c:v>
                </c:pt>
                <c:pt idx="251">
                  <c:v>115.64798167137221</c:v>
                </c:pt>
                <c:pt idx="252">
                  <c:v>114.17591025412212</c:v>
                </c:pt>
                <c:pt idx="253">
                  <c:v>111.69578718850778</c:v>
                </c:pt>
                <c:pt idx="254">
                  <c:v>103.73361172676228</c:v>
                </c:pt>
                <c:pt idx="255">
                  <c:v>102.1747149368023</c:v>
                </c:pt>
                <c:pt idx="256">
                  <c:v>102.17070710613999</c:v>
                </c:pt>
                <c:pt idx="257">
                  <c:v>101.43503669952615</c:v>
                </c:pt>
                <c:pt idx="258">
                  <c:v>101.173216652535</c:v>
                </c:pt>
                <c:pt idx="259">
                  <c:v>100.91540443620619</c:v>
                </c:pt>
                <c:pt idx="260">
                  <c:v>99.419168755798722</c:v>
                </c:pt>
                <c:pt idx="261">
                  <c:v>99.228025479684732</c:v>
                </c:pt>
                <c:pt idx="262">
                  <c:v>98.182749207051273</c:v>
                </c:pt>
                <c:pt idx="263">
                  <c:v>97.49286070413477</c:v>
                </c:pt>
                <c:pt idx="264">
                  <c:v>96.474483214012309</c:v>
                </c:pt>
                <c:pt idx="265">
                  <c:v>95.855271481972991</c:v>
                </c:pt>
                <c:pt idx="266">
                  <c:v>94.175908186776212</c:v>
                </c:pt>
                <c:pt idx="267">
                  <c:v>94.196795223293705</c:v>
                </c:pt>
                <c:pt idx="268">
                  <c:v>93.577583491254401</c:v>
                </c:pt>
                <c:pt idx="269">
                  <c:v>92.891702819000244</c:v>
                </c:pt>
                <c:pt idx="270">
                  <c:v>92.320276905989431</c:v>
                </c:pt>
                <c:pt idx="271">
                  <c:v>91.771741944827284</c:v>
                </c:pt>
                <c:pt idx="272">
                  <c:v>91.085861272573126</c:v>
                </c:pt>
                <c:pt idx="273">
                  <c:v>90.377089648470331</c:v>
                </c:pt>
                <c:pt idx="274">
                  <c:v>90.302405046930829</c:v>
                </c:pt>
                <c:pt idx="275">
                  <c:v>89.753870085768682</c:v>
                </c:pt>
                <c:pt idx="276">
                  <c:v>88.469664717992714</c:v>
                </c:pt>
                <c:pt idx="277">
                  <c:v>87.760893093889891</c:v>
                </c:pt>
                <c:pt idx="278">
                  <c:v>87.476182095050063</c:v>
                </c:pt>
                <c:pt idx="279">
                  <c:v>86.73650385777394</c:v>
                </c:pt>
                <c:pt idx="280">
                  <c:v>84.745530781226321</c:v>
                </c:pt>
                <c:pt idx="281">
                  <c:v>82.586305380413378</c:v>
                </c:pt>
                <c:pt idx="282">
                  <c:v>80.878039387374429</c:v>
                </c:pt>
                <c:pt idx="283">
                  <c:v>78.078715218004675</c:v>
                </c:pt>
                <c:pt idx="284">
                  <c:v>75.566105962805906</c:v>
                </c:pt>
                <c:pt idx="285">
                  <c:v>56.518317706634193</c:v>
                </c:pt>
                <c:pt idx="286">
                  <c:v>55.25895475007021</c:v>
                </c:pt>
                <c:pt idx="287">
                  <c:v>53.520253948545886</c:v>
                </c:pt>
                <c:pt idx="288">
                  <c:v>52.181891919629635</c:v>
                </c:pt>
                <c:pt idx="289">
                  <c:v>50.174348876255273</c:v>
                </c:pt>
                <c:pt idx="290">
                  <c:v>48.940115389776103</c:v>
                </c:pt>
                <c:pt idx="291">
                  <c:v>47.320346383967411</c:v>
                </c:pt>
                <c:pt idx="292">
                  <c:v>45.556516112358267</c:v>
                </c:pt>
                <c:pt idx="293">
                  <c:v>44.464105373443402</c:v>
                </c:pt>
                <c:pt idx="294">
                  <c:v>42.723166053682924</c:v>
                </c:pt>
                <c:pt idx="295">
                  <c:v>41.488932567203761</c:v>
                </c:pt>
                <c:pt idx="296">
                  <c:v>40.14833202005137</c:v>
                </c:pt>
                <c:pt idx="297">
                  <c:v>26.955673867431045</c:v>
                </c:pt>
                <c:pt idx="298">
                  <c:v>26.044046186050238</c:v>
                </c:pt>
                <c:pt idx="299">
                  <c:v>24.9233546865342</c:v>
                </c:pt>
                <c:pt idx="300">
                  <c:v>23.918336046860382</c:v>
                </c:pt>
                <c:pt idx="301">
                  <c:v>22.819926448893568</c:v>
                </c:pt>
                <c:pt idx="302">
                  <c:v>21.603407789886749</c:v>
                </c:pt>
                <c:pt idx="303">
                  <c:v>20.456171036725376</c:v>
                </c:pt>
                <c:pt idx="304">
                  <c:v>19.241479528616892</c:v>
                </c:pt>
                <c:pt idx="305">
                  <c:v>17.952633712267403</c:v>
                </c:pt>
                <c:pt idx="306">
                  <c:v>16.785551258754584</c:v>
                </c:pt>
                <c:pt idx="307">
                  <c:v>15.82570547247866</c:v>
                </c:pt>
                <c:pt idx="308">
                  <c:v>15.807411259501288</c:v>
                </c:pt>
                <c:pt idx="309">
                  <c:v>14.756221054686154</c:v>
                </c:pt>
                <c:pt idx="310">
                  <c:v>14.046285226311261</c:v>
                </c:pt>
                <c:pt idx="311">
                  <c:v>13.904087070507305</c:v>
                </c:pt>
                <c:pt idx="312">
                  <c:v>11.999391609802233</c:v>
                </c:pt>
                <c:pt idx="313">
                  <c:v>11.332811462768699</c:v>
                </c:pt>
                <c:pt idx="314">
                  <c:v>10.385316177128114</c:v>
                </c:pt>
                <c:pt idx="315">
                  <c:v>9.7620917114359393</c:v>
                </c:pt>
                <c:pt idx="316">
                  <c:v>8.9543683592433343</c:v>
                </c:pt>
                <c:pt idx="317">
                  <c:v>8.2104654178847802</c:v>
                </c:pt>
                <c:pt idx="318">
                  <c:v>7.669099870163369</c:v>
                </c:pt>
                <c:pt idx="319">
                  <c:v>7.0264656256233868</c:v>
                </c:pt>
                <c:pt idx="320">
                  <c:v>6.6189646159931197</c:v>
                </c:pt>
                <c:pt idx="321">
                  <c:v>77.685253056995577</c:v>
                </c:pt>
                <c:pt idx="322">
                  <c:v>75.976987063956628</c:v>
                </c:pt>
                <c:pt idx="323">
                  <c:v>71.517182720576415</c:v>
                </c:pt>
                <c:pt idx="324">
                  <c:v>70.445007665431945</c:v>
                </c:pt>
                <c:pt idx="325">
                  <c:v>67.787037037816532</c:v>
                </c:pt>
                <c:pt idx="326">
                  <c:v>51.465196252725228</c:v>
                </c:pt>
                <c:pt idx="327">
                  <c:v>49.899296849183983</c:v>
                </c:pt>
                <c:pt idx="328">
                  <c:v>48.127378879004731</c:v>
                </c:pt>
                <c:pt idx="329">
                  <c:v>46.989186236392527</c:v>
                </c:pt>
                <c:pt idx="330">
                  <c:v>45.192138796128461</c:v>
                </c:pt>
                <c:pt idx="331">
                  <c:v>43.853776767212217</c:v>
                </c:pt>
                <c:pt idx="332">
                  <c:v>42.054490808712004</c:v>
                </c:pt>
                <c:pt idx="333">
                  <c:v>40.974644804839542</c:v>
                </c:pt>
                <c:pt idx="334">
                  <c:v>39.375528232643362</c:v>
                </c:pt>
                <c:pt idx="335">
                  <c:v>38.060057155575791</c:v>
                </c:pt>
                <c:pt idx="336">
                  <c:v>36.562830607580544</c:v>
                </c:pt>
                <c:pt idx="337">
                  <c:v>35.318270904295112</c:v>
                </c:pt>
                <c:pt idx="338">
                  <c:v>24.018173598917048</c:v>
                </c:pt>
                <c:pt idx="339">
                  <c:v>23.13126402028324</c:v>
                </c:pt>
                <c:pt idx="340">
                  <c:v>22.244963491948877</c:v>
                </c:pt>
                <c:pt idx="341">
                  <c:v>21.241162952873953</c:v>
                </c:pt>
                <c:pt idx="342">
                  <c:v>20.32770812059481</c:v>
                </c:pt>
                <c:pt idx="343">
                  <c:v>19.558298552701565</c:v>
                </c:pt>
                <c:pt idx="344">
                  <c:v>18.670779923768315</c:v>
                </c:pt>
                <c:pt idx="345">
                  <c:v>18.298434191195192</c:v>
                </c:pt>
                <c:pt idx="346">
                  <c:v>17.15058838773437</c:v>
                </c:pt>
                <c:pt idx="347">
                  <c:v>16.497460729982791</c:v>
                </c:pt>
                <c:pt idx="348">
                  <c:v>15.562942096753318</c:v>
                </c:pt>
                <c:pt idx="349">
                  <c:v>14.861596334106627</c:v>
                </c:pt>
                <c:pt idx="350">
                  <c:v>14.94662733654342</c:v>
                </c:pt>
                <c:pt idx="351">
                  <c:v>14.270342300085982</c:v>
                </c:pt>
                <c:pt idx="352">
                  <c:v>13.978667321410143</c:v>
                </c:pt>
                <c:pt idx="353">
                  <c:v>13.139719399656059</c:v>
                </c:pt>
                <c:pt idx="354">
                  <c:v>12.491177759759241</c:v>
                </c:pt>
                <c:pt idx="355">
                  <c:v>11.900549135339636</c:v>
                </c:pt>
                <c:pt idx="356">
                  <c:v>11.130274069131554</c:v>
                </c:pt>
                <c:pt idx="357">
                  <c:v>10.456415255030091</c:v>
                </c:pt>
                <c:pt idx="358">
                  <c:v>9.9115685343078219</c:v>
                </c:pt>
                <c:pt idx="359">
                  <c:v>9.1447746411006001</c:v>
                </c:pt>
                <c:pt idx="360">
                  <c:v>8.3804069702493535</c:v>
                </c:pt>
                <c:pt idx="361">
                  <c:v>7.5508476168529652</c:v>
                </c:pt>
                <c:pt idx="362">
                  <c:v>6.8093708978503864</c:v>
                </c:pt>
                <c:pt idx="363">
                  <c:v>6.2222234464316415</c:v>
                </c:pt>
                <c:pt idx="364">
                  <c:v>5.6832841210662073</c:v>
                </c:pt>
                <c:pt idx="365">
                  <c:v>3.1450376150759536</c:v>
                </c:pt>
                <c:pt idx="366">
                  <c:v>3.0480748168529672</c:v>
                </c:pt>
                <c:pt idx="367">
                  <c:v>2.8702050151905993</c:v>
                </c:pt>
                <c:pt idx="368">
                  <c:v>2.7375913359128692</c:v>
                </c:pt>
                <c:pt idx="369">
                  <c:v>2.5581441903124107</c:v>
                </c:pt>
                <c:pt idx="370">
                  <c:v>2.4250047297219837</c:v>
                </c:pt>
                <c:pt idx="371">
                  <c:v>2.2109582656921756</c:v>
                </c:pt>
                <c:pt idx="372">
                  <c:v>2.4264408959587276</c:v>
                </c:pt>
                <c:pt idx="373">
                  <c:v>2.1517494737747209</c:v>
                </c:pt>
                <c:pt idx="374">
                  <c:v>1.8999490034393813</c:v>
                </c:pt>
                <c:pt idx="375">
                  <c:v>1.6023666294067072</c:v>
                </c:pt>
                <c:pt idx="376">
                  <c:v>1.2818933035253657</c:v>
                </c:pt>
                <c:pt idx="377">
                  <c:v>0.89274712209802243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47264"/>
        <c:axId val="363752752"/>
      </c:scatterChart>
      <c:valAx>
        <c:axId val="3637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diameter at breast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52752"/>
        <c:crosses val="autoZero"/>
        <c:crossBetween val="midCat"/>
      </c:valAx>
      <c:valAx>
        <c:axId val="3637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Euro</a:t>
                </a:r>
                <a:r>
                  <a:rPr lang="de-DE" baseline="0"/>
                  <a:t> per tree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4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'wood price development'!$A$3:$A$42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xVal>
          <c:yVal>
            <c:numRef>
              <c:f>'wood price development'!$B$3:$B$42</c:f>
              <c:numCache>
                <c:formatCode>General</c:formatCode>
                <c:ptCount val="40"/>
                <c:pt idx="0">
                  <c:v>70</c:v>
                </c:pt>
                <c:pt idx="1">
                  <c:v>76.7</c:v>
                </c:pt>
                <c:pt idx="2">
                  <c:v>80.2</c:v>
                </c:pt>
                <c:pt idx="3">
                  <c:v>88.8</c:v>
                </c:pt>
                <c:pt idx="4">
                  <c:v>97.1</c:v>
                </c:pt>
                <c:pt idx="5">
                  <c:v>92.2</c:v>
                </c:pt>
                <c:pt idx="6">
                  <c:v>86.6</c:v>
                </c:pt>
                <c:pt idx="7">
                  <c:v>87.7</c:v>
                </c:pt>
                <c:pt idx="8">
                  <c:v>82.3</c:v>
                </c:pt>
                <c:pt idx="9">
                  <c:v>82.3</c:v>
                </c:pt>
                <c:pt idx="10">
                  <c:v>81.3</c:v>
                </c:pt>
                <c:pt idx="11">
                  <c:v>80.8</c:v>
                </c:pt>
                <c:pt idx="12">
                  <c:v>87</c:v>
                </c:pt>
                <c:pt idx="13">
                  <c:v>95.5</c:v>
                </c:pt>
                <c:pt idx="14">
                  <c:v>62.6</c:v>
                </c:pt>
                <c:pt idx="15">
                  <c:v>74.8</c:v>
                </c:pt>
                <c:pt idx="16">
                  <c:v>64.599999999999994</c:v>
                </c:pt>
                <c:pt idx="17">
                  <c:v>71.400000000000006</c:v>
                </c:pt>
                <c:pt idx="18">
                  <c:v>81</c:v>
                </c:pt>
                <c:pt idx="19">
                  <c:v>72.599999999999994</c:v>
                </c:pt>
                <c:pt idx="20">
                  <c:v>75.7</c:v>
                </c:pt>
                <c:pt idx="21">
                  <c:v>82.2</c:v>
                </c:pt>
                <c:pt idx="22">
                  <c:v>85.4</c:v>
                </c:pt>
                <c:pt idx="23">
                  <c:v>74.7</c:v>
                </c:pt>
                <c:pt idx="24">
                  <c:v>73.599999999999994</c:v>
                </c:pt>
                <c:pt idx="25">
                  <c:v>73.3</c:v>
                </c:pt>
                <c:pt idx="26">
                  <c:v>73.599999999999994</c:v>
                </c:pt>
                <c:pt idx="27">
                  <c:v>68</c:v>
                </c:pt>
                <c:pt idx="28">
                  <c:v>68.7</c:v>
                </c:pt>
                <c:pt idx="29">
                  <c:v>75.8</c:v>
                </c:pt>
                <c:pt idx="30">
                  <c:v>89.7</c:v>
                </c:pt>
                <c:pt idx="31">
                  <c:v>94.8</c:v>
                </c:pt>
                <c:pt idx="32">
                  <c:v>88.7</c:v>
                </c:pt>
                <c:pt idx="33">
                  <c:v>93.4</c:v>
                </c:pt>
                <c:pt idx="34">
                  <c:v>113.8</c:v>
                </c:pt>
                <c:pt idx="35">
                  <c:v>119.9</c:v>
                </c:pt>
                <c:pt idx="36">
                  <c:v>117.9</c:v>
                </c:pt>
                <c:pt idx="37">
                  <c:v>123.6</c:v>
                </c:pt>
                <c:pt idx="38">
                  <c:v>122.3</c:v>
                </c:pt>
                <c:pt idx="39">
                  <c:v>116.3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 price development'!$A$3:$A$42</c:f>
              <c:numCache>
                <c:formatCode>General</c:formatCode>
                <c:ptCount val="40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</c:numCache>
            </c:numRef>
          </c:xVal>
          <c:yVal>
            <c:numRef>
              <c:f>'wood price development'!$C$3:$C$42</c:f>
              <c:numCache>
                <c:formatCode>General</c:formatCode>
                <c:ptCount val="40"/>
                <c:pt idx="0">
                  <c:v>74.400000000000006</c:v>
                </c:pt>
                <c:pt idx="1">
                  <c:v>82.3</c:v>
                </c:pt>
                <c:pt idx="2">
                  <c:v>86.7</c:v>
                </c:pt>
                <c:pt idx="3">
                  <c:v>94.3</c:v>
                </c:pt>
                <c:pt idx="4">
                  <c:v>101.7</c:v>
                </c:pt>
                <c:pt idx="5">
                  <c:v>95.1</c:v>
                </c:pt>
                <c:pt idx="6">
                  <c:v>89.8</c:v>
                </c:pt>
                <c:pt idx="7">
                  <c:v>91.3</c:v>
                </c:pt>
                <c:pt idx="8">
                  <c:v>83.4</c:v>
                </c:pt>
                <c:pt idx="9">
                  <c:v>82.5</c:v>
                </c:pt>
                <c:pt idx="10">
                  <c:v>81.2</c:v>
                </c:pt>
                <c:pt idx="11">
                  <c:v>81.2</c:v>
                </c:pt>
                <c:pt idx="12">
                  <c:v>89.2</c:v>
                </c:pt>
                <c:pt idx="13">
                  <c:v>101.6</c:v>
                </c:pt>
                <c:pt idx="14">
                  <c:v>63.6</c:v>
                </c:pt>
                <c:pt idx="15">
                  <c:v>78.900000000000006</c:v>
                </c:pt>
                <c:pt idx="16">
                  <c:v>69.7</c:v>
                </c:pt>
                <c:pt idx="17">
                  <c:v>78.900000000000006</c:v>
                </c:pt>
                <c:pt idx="18">
                  <c:v>86.7</c:v>
                </c:pt>
                <c:pt idx="19">
                  <c:v>77.3</c:v>
                </c:pt>
                <c:pt idx="20">
                  <c:v>83</c:v>
                </c:pt>
                <c:pt idx="21">
                  <c:v>90</c:v>
                </c:pt>
                <c:pt idx="22">
                  <c:v>93.5</c:v>
                </c:pt>
                <c:pt idx="23">
                  <c:v>80.3</c:v>
                </c:pt>
                <c:pt idx="24">
                  <c:v>79</c:v>
                </c:pt>
                <c:pt idx="25">
                  <c:v>78</c:v>
                </c:pt>
                <c:pt idx="26">
                  <c:v>78.400000000000006</c:v>
                </c:pt>
                <c:pt idx="27">
                  <c:v>70.900000000000006</c:v>
                </c:pt>
                <c:pt idx="28">
                  <c:v>72.8</c:v>
                </c:pt>
                <c:pt idx="29">
                  <c:v>79.099999999999994</c:v>
                </c:pt>
                <c:pt idx="30">
                  <c:v>89.8</c:v>
                </c:pt>
                <c:pt idx="31">
                  <c:v>93.3</c:v>
                </c:pt>
                <c:pt idx="32">
                  <c:v>88.9</c:v>
                </c:pt>
                <c:pt idx="33">
                  <c:v>93.4</c:v>
                </c:pt>
                <c:pt idx="34">
                  <c:v>114.2</c:v>
                </c:pt>
                <c:pt idx="35">
                  <c:v>120.6</c:v>
                </c:pt>
                <c:pt idx="36">
                  <c:v>118.9</c:v>
                </c:pt>
                <c:pt idx="37">
                  <c:v>124.8</c:v>
                </c:pt>
                <c:pt idx="38">
                  <c:v>123</c:v>
                </c:pt>
                <c:pt idx="39">
                  <c:v>116.8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46872"/>
        <c:axId val="363751968"/>
      </c:scatterChart>
      <c:valAx>
        <c:axId val="3637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51968"/>
        <c:crosses val="autoZero"/>
        <c:crossBetween val="midCat"/>
      </c:valAx>
      <c:valAx>
        <c:axId val="3637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'C-price development'!$B$1</c:f>
              <c:strCache>
                <c:ptCount val="1"/>
                <c:pt idx="0">
                  <c:v>€/tC02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'C-price development'!$A$2:$A$139</c:f>
              <c:numCache>
                <c:formatCode>[$-407]mmmm\ yy;@</c:formatCode>
                <c:ptCount val="138"/>
                <c:pt idx="0">
                  <c:v>38565</c:v>
                </c:pt>
                <c:pt idx="1">
                  <c:v>38596</c:v>
                </c:pt>
                <c:pt idx="2">
                  <c:v>38626</c:v>
                </c:pt>
                <c:pt idx="3">
                  <c:v>38657</c:v>
                </c:pt>
                <c:pt idx="4">
                  <c:v>38687</c:v>
                </c:pt>
                <c:pt idx="5">
                  <c:v>38718</c:v>
                </c:pt>
                <c:pt idx="6">
                  <c:v>38749</c:v>
                </c:pt>
                <c:pt idx="7">
                  <c:v>38777</c:v>
                </c:pt>
                <c:pt idx="8">
                  <c:v>38808</c:v>
                </c:pt>
                <c:pt idx="9">
                  <c:v>38838</c:v>
                </c:pt>
                <c:pt idx="10">
                  <c:v>38869</c:v>
                </c:pt>
                <c:pt idx="11">
                  <c:v>38899</c:v>
                </c:pt>
                <c:pt idx="12">
                  <c:v>38930</c:v>
                </c:pt>
                <c:pt idx="13">
                  <c:v>38961</c:v>
                </c:pt>
                <c:pt idx="14">
                  <c:v>38991</c:v>
                </c:pt>
                <c:pt idx="15">
                  <c:v>39022</c:v>
                </c:pt>
                <c:pt idx="16">
                  <c:v>39052</c:v>
                </c:pt>
                <c:pt idx="17">
                  <c:v>39083</c:v>
                </c:pt>
                <c:pt idx="18">
                  <c:v>39142</c:v>
                </c:pt>
                <c:pt idx="19">
                  <c:v>39234</c:v>
                </c:pt>
                <c:pt idx="20">
                  <c:v>39264</c:v>
                </c:pt>
                <c:pt idx="21">
                  <c:v>39295</c:v>
                </c:pt>
                <c:pt idx="22">
                  <c:v>39326</c:v>
                </c:pt>
                <c:pt idx="23">
                  <c:v>39356</c:v>
                </c:pt>
                <c:pt idx="24">
                  <c:v>39387</c:v>
                </c:pt>
                <c:pt idx="25">
                  <c:v>39417</c:v>
                </c:pt>
                <c:pt idx="26">
                  <c:v>39448</c:v>
                </c:pt>
                <c:pt idx="27">
                  <c:v>39479</c:v>
                </c:pt>
                <c:pt idx="28">
                  <c:v>39508</c:v>
                </c:pt>
                <c:pt idx="29">
                  <c:v>39539</c:v>
                </c:pt>
                <c:pt idx="30">
                  <c:v>39569</c:v>
                </c:pt>
                <c:pt idx="31">
                  <c:v>39600</c:v>
                </c:pt>
                <c:pt idx="32">
                  <c:v>39630</c:v>
                </c:pt>
                <c:pt idx="33">
                  <c:v>39661</c:v>
                </c:pt>
                <c:pt idx="34">
                  <c:v>39692</c:v>
                </c:pt>
                <c:pt idx="35">
                  <c:v>39722</c:v>
                </c:pt>
                <c:pt idx="36">
                  <c:v>39753</c:v>
                </c:pt>
                <c:pt idx="37">
                  <c:v>39783</c:v>
                </c:pt>
                <c:pt idx="38">
                  <c:v>39814</c:v>
                </c:pt>
                <c:pt idx="39">
                  <c:v>39845</c:v>
                </c:pt>
                <c:pt idx="40">
                  <c:v>39873</c:v>
                </c:pt>
                <c:pt idx="41">
                  <c:v>40026</c:v>
                </c:pt>
                <c:pt idx="42">
                  <c:v>40057</c:v>
                </c:pt>
                <c:pt idx="43">
                  <c:v>40087</c:v>
                </c:pt>
                <c:pt idx="44">
                  <c:v>40118</c:v>
                </c:pt>
                <c:pt idx="45">
                  <c:v>40148</c:v>
                </c:pt>
                <c:pt idx="46">
                  <c:v>40179</c:v>
                </c:pt>
                <c:pt idx="47">
                  <c:v>40210</c:v>
                </c:pt>
                <c:pt idx="48">
                  <c:v>40238</c:v>
                </c:pt>
                <c:pt idx="49">
                  <c:v>40269</c:v>
                </c:pt>
                <c:pt idx="50">
                  <c:v>40299</c:v>
                </c:pt>
                <c:pt idx="51">
                  <c:v>40330</c:v>
                </c:pt>
                <c:pt idx="52">
                  <c:v>40360</c:v>
                </c:pt>
                <c:pt idx="53">
                  <c:v>40391</c:v>
                </c:pt>
                <c:pt idx="54">
                  <c:v>40422</c:v>
                </c:pt>
                <c:pt idx="55">
                  <c:v>40452</c:v>
                </c:pt>
                <c:pt idx="56">
                  <c:v>40483</c:v>
                </c:pt>
                <c:pt idx="57">
                  <c:v>40513</c:v>
                </c:pt>
                <c:pt idx="58">
                  <c:v>40544</c:v>
                </c:pt>
                <c:pt idx="59">
                  <c:v>40575</c:v>
                </c:pt>
                <c:pt idx="60">
                  <c:v>40603</c:v>
                </c:pt>
                <c:pt idx="61">
                  <c:v>40634</c:v>
                </c:pt>
                <c:pt idx="62">
                  <c:v>40664</c:v>
                </c:pt>
                <c:pt idx="63">
                  <c:v>40695</c:v>
                </c:pt>
                <c:pt idx="64">
                  <c:v>40725</c:v>
                </c:pt>
                <c:pt idx="65">
                  <c:v>40756</c:v>
                </c:pt>
                <c:pt idx="66">
                  <c:v>40787</c:v>
                </c:pt>
                <c:pt idx="67">
                  <c:v>40817</c:v>
                </c:pt>
                <c:pt idx="68">
                  <c:v>40848</c:v>
                </c:pt>
                <c:pt idx="69">
                  <c:v>40878</c:v>
                </c:pt>
                <c:pt idx="70">
                  <c:v>40909</c:v>
                </c:pt>
                <c:pt idx="71">
                  <c:v>40940</c:v>
                </c:pt>
                <c:pt idx="72">
                  <c:v>40969</c:v>
                </c:pt>
                <c:pt idx="73">
                  <c:v>41000</c:v>
                </c:pt>
                <c:pt idx="74">
                  <c:v>41030</c:v>
                </c:pt>
                <c:pt idx="75">
                  <c:v>41061</c:v>
                </c:pt>
                <c:pt idx="76">
                  <c:v>41091</c:v>
                </c:pt>
                <c:pt idx="77">
                  <c:v>41122</c:v>
                </c:pt>
                <c:pt idx="78">
                  <c:v>41153</c:v>
                </c:pt>
                <c:pt idx="79">
                  <c:v>41183</c:v>
                </c:pt>
                <c:pt idx="80">
                  <c:v>41214</c:v>
                </c:pt>
                <c:pt idx="81">
                  <c:v>41244</c:v>
                </c:pt>
                <c:pt idx="82">
                  <c:v>41275</c:v>
                </c:pt>
                <c:pt idx="83">
                  <c:v>41306</c:v>
                </c:pt>
                <c:pt idx="84">
                  <c:v>41334</c:v>
                </c:pt>
                <c:pt idx="85">
                  <c:v>41365</c:v>
                </c:pt>
                <c:pt idx="86">
                  <c:v>41395</c:v>
                </c:pt>
                <c:pt idx="87">
                  <c:v>41426</c:v>
                </c:pt>
                <c:pt idx="88">
                  <c:v>41456</c:v>
                </c:pt>
                <c:pt idx="89">
                  <c:v>41487</c:v>
                </c:pt>
                <c:pt idx="90">
                  <c:v>41518</c:v>
                </c:pt>
                <c:pt idx="91">
                  <c:v>41548</c:v>
                </c:pt>
                <c:pt idx="92">
                  <c:v>41579</c:v>
                </c:pt>
                <c:pt idx="93">
                  <c:v>41609</c:v>
                </c:pt>
                <c:pt idx="94">
                  <c:v>41640</c:v>
                </c:pt>
                <c:pt idx="95">
                  <c:v>41671</c:v>
                </c:pt>
                <c:pt idx="96">
                  <c:v>41699</c:v>
                </c:pt>
                <c:pt idx="97">
                  <c:v>41730</c:v>
                </c:pt>
                <c:pt idx="98">
                  <c:v>41760</c:v>
                </c:pt>
                <c:pt idx="99">
                  <c:v>41791</c:v>
                </c:pt>
                <c:pt idx="100">
                  <c:v>41821</c:v>
                </c:pt>
                <c:pt idx="101">
                  <c:v>41852</c:v>
                </c:pt>
                <c:pt idx="102">
                  <c:v>41883</c:v>
                </c:pt>
                <c:pt idx="103">
                  <c:v>41913</c:v>
                </c:pt>
                <c:pt idx="104">
                  <c:v>41944</c:v>
                </c:pt>
                <c:pt idx="105">
                  <c:v>41974</c:v>
                </c:pt>
                <c:pt idx="106">
                  <c:v>42005</c:v>
                </c:pt>
                <c:pt idx="107">
                  <c:v>42036</c:v>
                </c:pt>
                <c:pt idx="108">
                  <c:v>42064</c:v>
                </c:pt>
                <c:pt idx="109">
                  <c:v>42095</c:v>
                </c:pt>
                <c:pt idx="110">
                  <c:v>42125</c:v>
                </c:pt>
                <c:pt idx="111">
                  <c:v>42156</c:v>
                </c:pt>
                <c:pt idx="112">
                  <c:v>42186</c:v>
                </c:pt>
                <c:pt idx="113">
                  <c:v>42217</c:v>
                </c:pt>
                <c:pt idx="114">
                  <c:v>42248</c:v>
                </c:pt>
                <c:pt idx="115">
                  <c:v>42278</c:v>
                </c:pt>
                <c:pt idx="116">
                  <c:v>42309</c:v>
                </c:pt>
                <c:pt idx="117">
                  <c:v>42339</c:v>
                </c:pt>
                <c:pt idx="118">
                  <c:v>42370</c:v>
                </c:pt>
                <c:pt idx="119">
                  <c:v>42401</c:v>
                </c:pt>
                <c:pt idx="120">
                  <c:v>42430</c:v>
                </c:pt>
                <c:pt idx="121">
                  <c:v>42461</c:v>
                </c:pt>
                <c:pt idx="122">
                  <c:v>42491</c:v>
                </c:pt>
                <c:pt idx="123">
                  <c:v>42522</c:v>
                </c:pt>
                <c:pt idx="124">
                  <c:v>42552</c:v>
                </c:pt>
                <c:pt idx="125">
                  <c:v>42583</c:v>
                </c:pt>
                <c:pt idx="126">
                  <c:v>42614</c:v>
                </c:pt>
                <c:pt idx="127">
                  <c:v>42644</c:v>
                </c:pt>
                <c:pt idx="128">
                  <c:v>42675</c:v>
                </c:pt>
                <c:pt idx="129">
                  <c:v>42705</c:v>
                </c:pt>
                <c:pt idx="130">
                  <c:v>42736</c:v>
                </c:pt>
                <c:pt idx="131">
                  <c:v>42767</c:v>
                </c:pt>
                <c:pt idx="132">
                  <c:v>42795</c:v>
                </c:pt>
                <c:pt idx="133">
                  <c:v>42826</c:v>
                </c:pt>
                <c:pt idx="134">
                  <c:v>42856</c:v>
                </c:pt>
                <c:pt idx="135">
                  <c:v>42887</c:v>
                </c:pt>
                <c:pt idx="136">
                  <c:v>42917</c:v>
                </c:pt>
                <c:pt idx="137">
                  <c:v>42948</c:v>
                </c:pt>
              </c:numCache>
            </c:numRef>
          </c:xVal>
          <c:yVal>
            <c:numRef>
              <c:f>'C-price development'!$B$2:$B$139</c:f>
              <c:numCache>
                <c:formatCode>General</c:formatCode>
                <c:ptCount val="138"/>
                <c:pt idx="0">
                  <c:v>23.65</c:v>
                </c:pt>
                <c:pt idx="1">
                  <c:v>22.65</c:v>
                </c:pt>
                <c:pt idx="2">
                  <c:v>21.95</c:v>
                </c:pt>
                <c:pt idx="3">
                  <c:v>19.600000000000001</c:v>
                </c:pt>
                <c:pt idx="4">
                  <c:v>21.1</c:v>
                </c:pt>
                <c:pt idx="5">
                  <c:v>26.05</c:v>
                </c:pt>
                <c:pt idx="6">
                  <c:v>25.95</c:v>
                </c:pt>
                <c:pt idx="7">
                  <c:v>26.95</c:v>
                </c:pt>
                <c:pt idx="8">
                  <c:v>13.3</c:v>
                </c:pt>
                <c:pt idx="9">
                  <c:v>17.05</c:v>
                </c:pt>
                <c:pt idx="10">
                  <c:v>15.65</c:v>
                </c:pt>
                <c:pt idx="11">
                  <c:v>16.05</c:v>
                </c:pt>
                <c:pt idx="12">
                  <c:v>15.8</c:v>
                </c:pt>
                <c:pt idx="13">
                  <c:v>12.85</c:v>
                </c:pt>
                <c:pt idx="14">
                  <c:v>11</c:v>
                </c:pt>
                <c:pt idx="15">
                  <c:v>8.1</c:v>
                </c:pt>
                <c:pt idx="16">
                  <c:v>6.45</c:v>
                </c:pt>
                <c:pt idx="17">
                  <c:v>2.2999999999999998</c:v>
                </c:pt>
                <c:pt idx="18">
                  <c:v>1.26</c:v>
                </c:pt>
                <c:pt idx="19">
                  <c:v>0.12</c:v>
                </c:pt>
                <c:pt idx="20">
                  <c:v>21.15</c:v>
                </c:pt>
                <c:pt idx="21">
                  <c:v>19.399999999999999</c:v>
                </c:pt>
                <c:pt idx="22">
                  <c:v>21.68</c:v>
                </c:pt>
                <c:pt idx="23">
                  <c:v>22.27</c:v>
                </c:pt>
                <c:pt idx="24">
                  <c:v>22.35</c:v>
                </c:pt>
                <c:pt idx="25">
                  <c:v>22.41</c:v>
                </c:pt>
                <c:pt idx="26">
                  <c:v>19.100000000000001</c:v>
                </c:pt>
                <c:pt idx="27">
                  <c:v>21.31</c:v>
                </c:pt>
                <c:pt idx="28">
                  <c:v>22.27</c:v>
                </c:pt>
                <c:pt idx="29">
                  <c:v>23.88</c:v>
                </c:pt>
                <c:pt idx="30">
                  <c:v>26.1</c:v>
                </c:pt>
                <c:pt idx="31">
                  <c:v>28.77</c:v>
                </c:pt>
                <c:pt idx="32">
                  <c:v>22.06</c:v>
                </c:pt>
                <c:pt idx="33">
                  <c:v>25.19</c:v>
                </c:pt>
                <c:pt idx="34">
                  <c:v>22.35</c:v>
                </c:pt>
                <c:pt idx="35">
                  <c:v>17.940000000000001</c:v>
                </c:pt>
                <c:pt idx="36">
                  <c:v>15.52</c:v>
                </c:pt>
                <c:pt idx="37">
                  <c:v>15.45</c:v>
                </c:pt>
                <c:pt idx="38">
                  <c:v>11.57</c:v>
                </c:pt>
                <c:pt idx="39">
                  <c:v>9.9600000000000009</c:v>
                </c:pt>
                <c:pt idx="40">
                  <c:v>11.45</c:v>
                </c:pt>
                <c:pt idx="41">
                  <c:v>14.89</c:v>
                </c:pt>
                <c:pt idx="42">
                  <c:v>13.36</c:v>
                </c:pt>
                <c:pt idx="43">
                  <c:v>14.54</c:v>
                </c:pt>
                <c:pt idx="44">
                  <c:v>13.14</c:v>
                </c:pt>
                <c:pt idx="45">
                  <c:v>12.31</c:v>
                </c:pt>
                <c:pt idx="46">
                  <c:v>12.71</c:v>
                </c:pt>
                <c:pt idx="47">
                  <c:v>12.86</c:v>
                </c:pt>
                <c:pt idx="48">
                  <c:v>12.82</c:v>
                </c:pt>
                <c:pt idx="49">
                  <c:v>15.95</c:v>
                </c:pt>
                <c:pt idx="50">
                  <c:v>15.15</c:v>
                </c:pt>
                <c:pt idx="51">
                  <c:v>15.19</c:v>
                </c:pt>
                <c:pt idx="52">
                  <c:v>14.13</c:v>
                </c:pt>
                <c:pt idx="53">
                  <c:v>19.899999999999999</c:v>
                </c:pt>
                <c:pt idx="54">
                  <c:v>20.14</c:v>
                </c:pt>
                <c:pt idx="55">
                  <c:v>19.149999999999999</c:v>
                </c:pt>
                <c:pt idx="56">
                  <c:v>19.14</c:v>
                </c:pt>
                <c:pt idx="57">
                  <c:v>18.16</c:v>
                </c:pt>
                <c:pt idx="58">
                  <c:v>19.03</c:v>
                </c:pt>
                <c:pt idx="59">
                  <c:v>19.899999999999999</c:v>
                </c:pt>
                <c:pt idx="60">
                  <c:v>22.63</c:v>
                </c:pt>
                <c:pt idx="61">
                  <c:v>22.9</c:v>
                </c:pt>
                <c:pt idx="62">
                  <c:v>22.27</c:v>
                </c:pt>
                <c:pt idx="63">
                  <c:v>18.46</c:v>
                </c:pt>
                <c:pt idx="64">
                  <c:v>16.25</c:v>
                </c:pt>
                <c:pt idx="65">
                  <c:v>17.170000000000002</c:v>
                </c:pt>
                <c:pt idx="66">
                  <c:v>14.42</c:v>
                </c:pt>
                <c:pt idx="67">
                  <c:v>13.77</c:v>
                </c:pt>
                <c:pt idx="68">
                  <c:v>11.38</c:v>
                </c:pt>
                <c:pt idx="69">
                  <c:v>9.92</c:v>
                </c:pt>
                <c:pt idx="70">
                  <c:v>10.92</c:v>
                </c:pt>
                <c:pt idx="71">
                  <c:v>11.87</c:v>
                </c:pt>
                <c:pt idx="72">
                  <c:v>9.34</c:v>
                </c:pt>
                <c:pt idx="73">
                  <c:v>9.77</c:v>
                </c:pt>
                <c:pt idx="74">
                  <c:v>8.1300000000000008</c:v>
                </c:pt>
                <c:pt idx="75">
                  <c:v>10.38</c:v>
                </c:pt>
                <c:pt idx="76">
                  <c:v>8.67</c:v>
                </c:pt>
                <c:pt idx="77">
                  <c:v>10.039999999999999</c:v>
                </c:pt>
                <c:pt idx="78">
                  <c:v>9.7100000000000009</c:v>
                </c:pt>
                <c:pt idx="79">
                  <c:v>9.89</c:v>
                </c:pt>
                <c:pt idx="80">
                  <c:v>7.65</c:v>
                </c:pt>
                <c:pt idx="81">
                  <c:v>7.69</c:v>
                </c:pt>
                <c:pt idx="82">
                  <c:v>3.97</c:v>
                </c:pt>
                <c:pt idx="83">
                  <c:v>5.59</c:v>
                </c:pt>
                <c:pt idx="84">
                  <c:v>5.46</c:v>
                </c:pt>
                <c:pt idx="85">
                  <c:v>3.54</c:v>
                </c:pt>
                <c:pt idx="86">
                  <c:v>4.51</c:v>
                </c:pt>
                <c:pt idx="87">
                  <c:v>4.74</c:v>
                </c:pt>
                <c:pt idx="88">
                  <c:v>4.87</c:v>
                </c:pt>
                <c:pt idx="89">
                  <c:v>5.08</c:v>
                </c:pt>
                <c:pt idx="90">
                  <c:v>5.67</c:v>
                </c:pt>
                <c:pt idx="91">
                  <c:v>5.39</c:v>
                </c:pt>
                <c:pt idx="92">
                  <c:v>4.8899999999999997</c:v>
                </c:pt>
                <c:pt idx="93">
                  <c:v>5.33</c:v>
                </c:pt>
                <c:pt idx="94">
                  <c:v>6.11</c:v>
                </c:pt>
                <c:pt idx="95">
                  <c:v>7.86</c:v>
                </c:pt>
                <c:pt idx="96">
                  <c:v>5.08</c:v>
                </c:pt>
                <c:pt idx="97">
                  <c:v>5.9</c:v>
                </c:pt>
                <c:pt idx="98">
                  <c:v>5.48</c:v>
                </c:pt>
                <c:pt idx="99">
                  <c:v>6.25</c:v>
                </c:pt>
                <c:pt idx="100">
                  <c:v>6.57</c:v>
                </c:pt>
                <c:pt idx="101">
                  <c:v>6.73</c:v>
                </c:pt>
                <c:pt idx="102">
                  <c:v>6.06</c:v>
                </c:pt>
                <c:pt idx="103">
                  <c:v>6.59</c:v>
                </c:pt>
                <c:pt idx="104">
                  <c:v>7.29</c:v>
                </c:pt>
                <c:pt idx="105">
                  <c:v>7.48</c:v>
                </c:pt>
                <c:pt idx="106">
                  <c:v>7.28</c:v>
                </c:pt>
                <c:pt idx="107">
                  <c:v>7.25</c:v>
                </c:pt>
                <c:pt idx="108">
                  <c:v>7.05</c:v>
                </c:pt>
                <c:pt idx="109">
                  <c:v>7.51</c:v>
                </c:pt>
                <c:pt idx="110">
                  <c:v>7.44</c:v>
                </c:pt>
                <c:pt idx="111">
                  <c:v>7.54</c:v>
                </c:pt>
                <c:pt idx="112">
                  <c:v>7.96</c:v>
                </c:pt>
                <c:pt idx="113">
                  <c:v>8.16</c:v>
                </c:pt>
                <c:pt idx="114">
                  <c:v>8.23</c:v>
                </c:pt>
                <c:pt idx="115">
                  <c:v>8.7100000000000009</c:v>
                </c:pt>
                <c:pt idx="116">
                  <c:v>8.65</c:v>
                </c:pt>
                <c:pt idx="117">
                  <c:v>8.2899999999999991</c:v>
                </c:pt>
                <c:pt idx="118">
                  <c:v>6.07</c:v>
                </c:pt>
                <c:pt idx="119">
                  <c:v>5.01</c:v>
                </c:pt>
                <c:pt idx="120">
                  <c:v>5.22</c:v>
                </c:pt>
                <c:pt idx="121">
                  <c:v>6.18</c:v>
                </c:pt>
                <c:pt idx="122">
                  <c:v>6.1</c:v>
                </c:pt>
                <c:pt idx="123">
                  <c:v>4.47</c:v>
                </c:pt>
                <c:pt idx="124">
                  <c:v>4.43</c:v>
                </c:pt>
                <c:pt idx="125">
                  <c:v>4.47</c:v>
                </c:pt>
                <c:pt idx="126">
                  <c:v>4.99</c:v>
                </c:pt>
                <c:pt idx="127">
                  <c:v>5.93</c:v>
                </c:pt>
                <c:pt idx="128">
                  <c:v>4.6100000000000003</c:v>
                </c:pt>
                <c:pt idx="129">
                  <c:v>6.57</c:v>
                </c:pt>
                <c:pt idx="130">
                  <c:v>5.36</c:v>
                </c:pt>
                <c:pt idx="131">
                  <c:v>5.24</c:v>
                </c:pt>
                <c:pt idx="132">
                  <c:v>4.6900000000000004</c:v>
                </c:pt>
                <c:pt idx="133">
                  <c:v>4.57</c:v>
                </c:pt>
                <c:pt idx="134">
                  <c:v>4.9800000000000004</c:v>
                </c:pt>
                <c:pt idx="135">
                  <c:v>5.03</c:v>
                </c:pt>
                <c:pt idx="136">
                  <c:v>5.23</c:v>
                </c:pt>
                <c:pt idx="137">
                  <c:v>5.94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45304"/>
        <c:axId val="363752360"/>
      </c:scatterChart>
      <c:valAx>
        <c:axId val="36374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7]mmmm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52360"/>
        <c:crosses val="autoZero"/>
        <c:crossBetween val="midCat"/>
      </c:valAx>
      <c:valAx>
        <c:axId val="3637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4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'discount rate development'!$A$1:$A$105</c:f>
              <c:strCache>
                <c:ptCount val="105"/>
                <c:pt idx="0">
                  <c:v>2008-12</c:v>
                </c:pt>
                <c:pt idx="1">
                  <c:v>2009-01</c:v>
                </c:pt>
                <c:pt idx="2">
                  <c:v>2009-02</c:v>
                </c:pt>
                <c:pt idx="3">
                  <c:v>2009-03</c:v>
                </c:pt>
                <c:pt idx="4">
                  <c:v>2009-04</c:v>
                </c:pt>
                <c:pt idx="5">
                  <c:v>2009-05</c:v>
                </c:pt>
                <c:pt idx="6">
                  <c:v>2009-06</c:v>
                </c:pt>
                <c:pt idx="7">
                  <c:v>2009-07</c:v>
                </c:pt>
                <c:pt idx="8">
                  <c:v>2009-08</c:v>
                </c:pt>
                <c:pt idx="9">
                  <c:v>2009-09</c:v>
                </c:pt>
                <c:pt idx="10">
                  <c:v>2009-10</c:v>
                </c:pt>
                <c:pt idx="11">
                  <c:v>2009-11</c:v>
                </c:pt>
                <c:pt idx="12">
                  <c:v>2009-12</c:v>
                </c:pt>
                <c:pt idx="13">
                  <c:v>2010-01</c:v>
                </c:pt>
                <c:pt idx="14">
                  <c:v>2010-02</c:v>
                </c:pt>
                <c:pt idx="15">
                  <c:v>2010-03</c:v>
                </c:pt>
                <c:pt idx="16">
                  <c:v>2010-04</c:v>
                </c:pt>
                <c:pt idx="17">
                  <c:v>2010-05</c:v>
                </c:pt>
                <c:pt idx="18">
                  <c:v>2010-06</c:v>
                </c:pt>
                <c:pt idx="19">
                  <c:v>2010-07</c:v>
                </c:pt>
                <c:pt idx="20">
                  <c:v>2010-08</c:v>
                </c:pt>
                <c:pt idx="21">
                  <c:v>2010-09</c:v>
                </c:pt>
                <c:pt idx="22">
                  <c:v>2010-10</c:v>
                </c:pt>
                <c:pt idx="23">
                  <c:v>2010-11</c:v>
                </c:pt>
                <c:pt idx="24">
                  <c:v>2010-12</c:v>
                </c:pt>
                <c:pt idx="25">
                  <c:v>2011-01</c:v>
                </c:pt>
                <c:pt idx="26">
                  <c:v>2011-02</c:v>
                </c:pt>
                <c:pt idx="27">
                  <c:v>2011-03</c:v>
                </c:pt>
                <c:pt idx="28">
                  <c:v>2011-04</c:v>
                </c:pt>
                <c:pt idx="29">
                  <c:v>2011-05</c:v>
                </c:pt>
                <c:pt idx="30">
                  <c:v>2011-06</c:v>
                </c:pt>
                <c:pt idx="31">
                  <c:v>2011-07</c:v>
                </c:pt>
                <c:pt idx="32">
                  <c:v>2011-08</c:v>
                </c:pt>
                <c:pt idx="33">
                  <c:v>2011-09</c:v>
                </c:pt>
                <c:pt idx="34">
                  <c:v>2011-10</c:v>
                </c:pt>
                <c:pt idx="35">
                  <c:v>2011-11</c:v>
                </c:pt>
                <c:pt idx="36">
                  <c:v>2011-12</c:v>
                </c:pt>
                <c:pt idx="37">
                  <c:v>2012-01</c:v>
                </c:pt>
                <c:pt idx="38">
                  <c:v>2012-02</c:v>
                </c:pt>
                <c:pt idx="39">
                  <c:v>2012-03</c:v>
                </c:pt>
                <c:pt idx="40">
                  <c:v>2012-04</c:v>
                </c:pt>
                <c:pt idx="41">
                  <c:v>2012-05</c:v>
                </c:pt>
                <c:pt idx="42">
                  <c:v>2012-06</c:v>
                </c:pt>
                <c:pt idx="43">
                  <c:v>2012-07</c:v>
                </c:pt>
                <c:pt idx="44">
                  <c:v>2012-08</c:v>
                </c:pt>
                <c:pt idx="45">
                  <c:v>2012-09</c:v>
                </c:pt>
                <c:pt idx="46">
                  <c:v>2012-10</c:v>
                </c:pt>
                <c:pt idx="47">
                  <c:v>2012-11</c:v>
                </c:pt>
                <c:pt idx="48">
                  <c:v>2012-12</c:v>
                </c:pt>
                <c:pt idx="49">
                  <c:v>2013-01</c:v>
                </c:pt>
                <c:pt idx="50">
                  <c:v>2013-02</c:v>
                </c:pt>
                <c:pt idx="51">
                  <c:v>2013-03</c:v>
                </c:pt>
                <c:pt idx="52">
                  <c:v>2013-04</c:v>
                </c:pt>
                <c:pt idx="53">
                  <c:v>2013-05</c:v>
                </c:pt>
                <c:pt idx="54">
                  <c:v>2013-06</c:v>
                </c:pt>
                <c:pt idx="55">
                  <c:v>2013-07</c:v>
                </c:pt>
                <c:pt idx="56">
                  <c:v>2013-08</c:v>
                </c:pt>
                <c:pt idx="57">
                  <c:v>2013-09</c:v>
                </c:pt>
                <c:pt idx="58">
                  <c:v>2013-10</c:v>
                </c:pt>
                <c:pt idx="59">
                  <c:v>2013-11</c:v>
                </c:pt>
                <c:pt idx="60">
                  <c:v>2013-12</c:v>
                </c:pt>
                <c:pt idx="61">
                  <c:v>2014-01</c:v>
                </c:pt>
                <c:pt idx="62">
                  <c:v>2014-02</c:v>
                </c:pt>
                <c:pt idx="63">
                  <c:v>2014-03</c:v>
                </c:pt>
                <c:pt idx="64">
                  <c:v>2014-04</c:v>
                </c:pt>
                <c:pt idx="65">
                  <c:v>2014-05</c:v>
                </c:pt>
                <c:pt idx="66">
                  <c:v>2014-06</c:v>
                </c:pt>
                <c:pt idx="67">
                  <c:v>2014-07</c:v>
                </c:pt>
                <c:pt idx="68">
                  <c:v>2014-08</c:v>
                </c:pt>
                <c:pt idx="69">
                  <c:v>2014-09</c:v>
                </c:pt>
                <c:pt idx="70">
                  <c:v>2014-10</c:v>
                </c:pt>
                <c:pt idx="71">
                  <c:v>2014-11</c:v>
                </c:pt>
                <c:pt idx="72">
                  <c:v>2014-12</c:v>
                </c:pt>
                <c:pt idx="73">
                  <c:v>2015-01</c:v>
                </c:pt>
                <c:pt idx="74">
                  <c:v>2015-02</c:v>
                </c:pt>
                <c:pt idx="75">
                  <c:v>2015-03</c:v>
                </c:pt>
                <c:pt idx="76">
                  <c:v>2015-04</c:v>
                </c:pt>
                <c:pt idx="77">
                  <c:v>2015-05</c:v>
                </c:pt>
                <c:pt idx="78">
                  <c:v>2015-06</c:v>
                </c:pt>
                <c:pt idx="79">
                  <c:v>2015-07</c:v>
                </c:pt>
                <c:pt idx="80">
                  <c:v>2015-08</c:v>
                </c:pt>
                <c:pt idx="81">
                  <c:v>2015-09</c:v>
                </c:pt>
                <c:pt idx="82">
                  <c:v>2015-10</c:v>
                </c:pt>
                <c:pt idx="83">
                  <c:v>2015-11</c:v>
                </c:pt>
                <c:pt idx="84">
                  <c:v>2015-12</c:v>
                </c:pt>
                <c:pt idx="85">
                  <c:v>2016-01</c:v>
                </c:pt>
                <c:pt idx="86">
                  <c:v>2016-02</c:v>
                </c:pt>
                <c:pt idx="87">
                  <c:v>2016-03</c:v>
                </c:pt>
                <c:pt idx="88">
                  <c:v>2016-04</c:v>
                </c:pt>
                <c:pt idx="89">
                  <c:v>2016-05</c:v>
                </c:pt>
                <c:pt idx="90">
                  <c:v>2016-06</c:v>
                </c:pt>
                <c:pt idx="91">
                  <c:v>2016-07</c:v>
                </c:pt>
                <c:pt idx="92">
                  <c:v>2016-08</c:v>
                </c:pt>
                <c:pt idx="93">
                  <c:v>2016-09</c:v>
                </c:pt>
                <c:pt idx="94">
                  <c:v>2016-10</c:v>
                </c:pt>
                <c:pt idx="95">
                  <c:v>2016-11</c:v>
                </c:pt>
                <c:pt idx="96">
                  <c:v>2016-12</c:v>
                </c:pt>
                <c:pt idx="97">
                  <c:v>2017-01</c:v>
                </c:pt>
                <c:pt idx="98">
                  <c:v>2017-02</c:v>
                </c:pt>
                <c:pt idx="99">
                  <c:v>2017-03</c:v>
                </c:pt>
                <c:pt idx="100">
                  <c:v>2017-04</c:v>
                </c:pt>
                <c:pt idx="101">
                  <c:v>2017-05</c:v>
                </c:pt>
                <c:pt idx="102">
                  <c:v>2017-06</c:v>
                </c:pt>
                <c:pt idx="103">
                  <c:v>2017-07</c:v>
                </c:pt>
                <c:pt idx="104">
                  <c:v>2017-08</c:v>
                </c:pt>
              </c:strCache>
            </c:strRef>
          </c:cat>
          <c:val>
            <c:numRef>
              <c:f>'discount rate development'!$B$1:$B$105</c:f>
              <c:numCache>
                <c:formatCode>General</c:formatCode>
                <c:ptCount val="105"/>
                <c:pt idx="0">
                  <c:v>5.23</c:v>
                </c:pt>
                <c:pt idx="1">
                  <c:v>5.23</c:v>
                </c:pt>
                <c:pt idx="2">
                  <c:v>5.23</c:v>
                </c:pt>
                <c:pt idx="3">
                  <c:v>5.23</c:v>
                </c:pt>
                <c:pt idx="4">
                  <c:v>5.23</c:v>
                </c:pt>
                <c:pt idx="5">
                  <c:v>5.23</c:v>
                </c:pt>
                <c:pt idx="6">
                  <c:v>5.23</c:v>
                </c:pt>
                <c:pt idx="7">
                  <c:v>5.22</c:v>
                </c:pt>
                <c:pt idx="8">
                  <c:v>5.21</c:v>
                </c:pt>
                <c:pt idx="9">
                  <c:v>5.2</c:v>
                </c:pt>
                <c:pt idx="10">
                  <c:v>5.19</c:v>
                </c:pt>
                <c:pt idx="11">
                  <c:v>5.18</c:v>
                </c:pt>
                <c:pt idx="12">
                  <c:v>5.17</c:v>
                </c:pt>
                <c:pt idx="13">
                  <c:v>5.16</c:v>
                </c:pt>
                <c:pt idx="14">
                  <c:v>5.15</c:v>
                </c:pt>
                <c:pt idx="15">
                  <c:v>5.13</c:v>
                </c:pt>
                <c:pt idx="16">
                  <c:v>5.12</c:v>
                </c:pt>
                <c:pt idx="17">
                  <c:v>5.1100000000000003</c:v>
                </c:pt>
                <c:pt idx="18">
                  <c:v>5.09</c:v>
                </c:pt>
                <c:pt idx="19">
                  <c:v>5.07</c:v>
                </c:pt>
                <c:pt idx="20">
                  <c:v>5.05</c:v>
                </c:pt>
                <c:pt idx="21">
                  <c:v>5.0199999999999996</c:v>
                </c:pt>
                <c:pt idx="22">
                  <c:v>5</c:v>
                </c:pt>
                <c:pt idx="23">
                  <c:v>4.9800000000000004</c:v>
                </c:pt>
                <c:pt idx="24">
                  <c:v>4.97</c:v>
                </c:pt>
                <c:pt idx="25">
                  <c:v>4.95</c:v>
                </c:pt>
                <c:pt idx="26">
                  <c:v>4.9400000000000004</c:v>
                </c:pt>
                <c:pt idx="27">
                  <c:v>4.93</c:v>
                </c:pt>
                <c:pt idx="28">
                  <c:v>4.91</c:v>
                </c:pt>
                <c:pt idx="29">
                  <c:v>4.9000000000000004</c:v>
                </c:pt>
                <c:pt idx="30">
                  <c:v>4.8899999999999997</c:v>
                </c:pt>
                <c:pt idx="31">
                  <c:v>4.88</c:v>
                </c:pt>
                <c:pt idx="32">
                  <c:v>4.88</c:v>
                </c:pt>
                <c:pt idx="33">
                  <c:v>4.87</c:v>
                </c:pt>
                <c:pt idx="34">
                  <c:v>4.87</c:v>
                </c:pt>
                <c:pt idx="35">
                  <c:v>4.8600000000000003</c:v>
                </c:pt>
                <c:pt idx="36">
                  <c:v>4.8600000000000003</c:v>
                </c:pt>
                <c:pt idx="37">
                  <c:v>4.8499999999999996</c:v>
                </c:pt>
                <c:pt idx="38">
                  <c:v>4.84</c:v>
                </c:pt>
                <c:pt idx="39">
                  <c:v>4.83</c:v>
                </c:pt>
                <c:pt idx="40">
                  <c:v>4.8099999999999996</c:v>
                </c:pt>
                <c:pt idx="41">
                  <c:v>4.8</c:v>
                </c:pt>
                <c:pt idx="42">
                  <c:v>4.79</c:v>
                </c:pt>
                <c:pt idx="43">
                  <c:v>4.78</c:v>
                </c:pt>
                <c:pt idx="44">
                  <c:v>4.7699999999999996</c:v>
                </c:pt>
                <c:pt idx="45">
                  <c:v>4.76</c:v>
                </c:pt>
                <c:pt idx="46">
                  <c:v>4.75</c:v>
                </c:pt>
                <c:pt idx="47">
                  <c:v>4.75</c:v>
                </c:pt>
                <c:pt idx="48">
                  <c:v>4.74</c:v>
                </c:pt>
                <c:pt idx="49">
                  <c:v>4.7300000000000004</c:v>
                </c:pt>
                <c:pt idx="50">
                  <c:v>4.7300000000000004</c:v>
                </c:pt>
                <c:pt idx="51">
                  <c:v>4.71</c:v>
                </c:pt>
                <c:pt idx="52">
                  <c:v>4.7</c:v>
                </c:pt>
                <c:pt idx="53">
                  <c:v>4.68</c:v>
                </c:pt>
                <c:pt idx="54">
                  <c:v>4.67</c:v>
                </c:pt>
                <c:pt idx="55">
                  <c:v>4.6500000000000004</c:v>
                </c:pt>
                <c:pt idx="56">
                  <c:v>4.6399999999999997</c:v>
                </c:pt>
                <c:pt idx="57">
                  <c:v>4.6399999999999997</c:v>
                </c:pt>
                <c:pt idx="58">
                  <c:v>4.63</c:v>
                </c:pt>
                <c:pt idx="59">
                  <c:v>4.63</c:v>
                </c:pt>
                <c:pt idx="60">
                  <c:v>4.62</c:v>
                </c:pt>
                <c:pt idx="61">
                  <c:v>4.6100000000000003</c:v>
                </c:pt>
                <c:pt idx="62">
                  <c:v>4.5999999999999996</c:v>
                </c:pt>
                <c:pt idx="63">
                  <c:v>4.59</c:v>
                </c:pt>
                <c:pt idx="64">
                  <c:v>4.57</c:v>
                </c:pt>
                <c:pt idx="65">
                  <c:v>4.5599999999999996</c:v>
                </c:pt>
                <c:pt idx="66">
                  <c:v>4.53</c:v>
                </c:pt>
                <c:pt idx="67">
                  <c:v>4.51</c:v>
                </c:pt>
                <c:pt idx="68">
                  <c:v>4.4800000000000004</c:v>
                </c:pt>
                <c:pt idx="69">
                  <c:v>4.45</c:v>
                </c:pt>
                <c:pt idx="70">
                  <c:v>4.42</c:v>
                </c:pt>
                <c:pt idx="71">
                  <c:v>4.3899999999999997</c:v>
                </c:pt>
                <c:pt idx="72">
                  <c:v>4.3499999999999996</c:v>
                </c:pt>
                <c:pt idx="73">
                  <c:v>4.3</c:v>
                </c:pt>
                <c:pt idx="74">
                  <c:v>4.25</c:v>
                </c:pt>
                <c:pt idx="75">
                  <c:v>4.2</c:v>
                </c:pt>
                <c:pt idx="76">
                  <c:v>4.1500000000000004</c:v>
                </c:pt>
                <c:pt idx="77">
                  <c:v>4.0999999999999996</c:v>
                </c:pt>
                <c:pt idx="78">
                  <c:v>4.0599999999999996</c:v>
                </c:pt>
                <c:pt idx="79">
                  <c:v>4.0199999999999996</c:v>
                </c:pt>
                <c:pt idx="80">
                  <c:v>3.98</c:v>
                </c:pt>
                <c:pt idx="81">
                  <c:v>3.94</c:v>
                </c:pt>
                <c:pt idx="82">
                  <c:v>3.89</c:v>
                </c:pt>
                <c:pt idx="83">
                  <c:v>3.84</c:v>
                </c:pt>
                <c:pt idx="84">
                  <c:v>3.8</c:v>
                </c:pt>
                <c:pt idx="85">
                  <c:v>3.76</c:v>
                </c:pt>
                <c:pt idx="86">
                  <c:v>3.71</c:v>
                </c:pt>
                <c:pt idx="87">
                  <c:v>3.65</c:v>
                </c:pt>
                <c:pt idx="88">
                  <c:v>3.6</c:v>
                </c:pt>
                <c:pt idx="89">
                  <c:v>3.55</c:v>
                </c:pt>
                <c:pt idx="90">
                  <c:v>3.5</c:v>
                </c:pt>
                <c:pt idx="91">
                  <c:v>3.45</c:v>
                </c:pt>
                <c:pt idx="92">
                  <c:v>3.41</c:v>
                </c:pt>
                <c:pt idx="93">
                  <c:v>3.36</c:v>
                </c:pt>
                <c:pt idx="94">
                  <c:v>3.32</c:v>
                </c:pt>
                <c:pt idx="95">
                  <c:v>3.29</c:v>
                </c:pt>
                <c:pt idx="96">
                  <c:v>3.25</c:v>
                </c:pt>
                <c:pt idx="97">
                  <c:v>3.22</c:v>
                </c:pt>
                <c:pt idx="98">
                  <c:v>3.19</c:v>
                </c:pt>
                <c:pt idx="99">
                  <c:v>3.16</c:v>
                </c:pt>
                <c:pt idx="100">
                  <c:v>3.13</c:v>
                </c:pt>
                <c:pt idx="101">
                  <c:v>3.1</c:v>
                </c:pt>
                <c:pt idx="102">
                  <c:v>3.07</c:v>
                </c:pt>
                <c:pt idx="103">
                  <c:v>3.04</c:v>
                </c:pt>
                <c:pt idx="104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751576"/>
        <c:axId val="363745696"/>
      </c:lineChart>
      <c:catAx>
        <c:axId val="36375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45696"/>
        <c:crosses val="autoZero"/>
        <c:auto val="1"/>
        <c:lblAlgn val="ctr"/>
        <c:lblOffset val="100"/>
        <c:noMultiLvlLbl val="0"/>
      </c:catAx>
      <c:valAx>
        <c:axId val="3637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75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'discount rate'!$A$1:$A$606</c:f>
              <c:strCache>
                <c:ptCount val="606"/>
                <c:pt idx="0">
                  <c:v>1948-07</c:v>
                </c:pt>
                <c:pt idx="1">
                  <c:v>1948-08</c:v>
                </c:pt>
                <c:pt idx="2">
                  <c:v>1948-09</c:v>
                </c:pt>
                <c:pt idx="3">
                  <c:v>1948-10</c:v>
                </c:pt>
                <c:pt idx="4">
                  <c:v>1948-11</c:v>
                </c:pt>
                <c:pt idx="5">
                  <c:v>1948-12</c:v>
                </c:pt>
                <c:pt idx="6">
                  <c:v>1949-01</c:v>
                </c:pt>
                <c:pt idx="7">
                  <c:v>1949-02</c:v>
                </c:pt>
                <c:pt idx="8">
                  <c:v>1949-03</c:v>
                </c:pt>
                <c:pt idx="9">
                  <c:v>1949-04</c:v>
                </c:pt>
                <c:pt idx="10">
                  <c:v>1949-05</c:v>
                </c:pt>
                <c:pt idx="11">
                  <c:v>1949-06</c:v>
                </c:pt>
                <c:pt idx="12">
                  <c:v>1949-07</c:v>
                </c:pt>
                <c:pt idx="13">
                  <c:v>1949-08</c:v>
                </c:pt>
                <c:pt idx="14">
                  <c:v>1949-09</c:v>
                </c:pt>
                <c:pt idx="15">
                  <c:v>1949-10</c:v>
                </c:pt>
                <c:pt idx="16">
                  <c:v>1949-11</c:v>
                </c:pt>
                <c:pt idx="17">
                  <c:v>1949-12</c:v>
                </c:pt>
                <c:pt idx="18">
                  <c:v>1950-01</c:v>
                </c:pt>
                <c:pt idx="19">
                  <c:v>1950-02</c:v>
                </c:pt>
                <c:pt idx="20">
                  <c:v>1950-03</c:v>
                </c:pt>
                <c:pt idx="21">
                  <c:v>1950-04</c:v>
                </c:pt>
                <c:pt idx="22">
                  <c:v>1950-05</c:v>
                </c:pt>
                <c:pt idx="23">
                  <c:v>1950-06</c:v>
                </c:pt>
                <c:pt idx="24">
                  <c:v>1950-07</c:v>
                </c:pt>
                <c:pt idx="25">
                  <c:v>1950-08</c:v>
                </c:pt>
                <c:pt idx="26">
                  <c:v>1950-09</c:v>
                </c:pt>
                <c:pt idx="27">
                  <c:v>1950-10</c:v>
                </c:pt>
                <c:pt idx="28">
                  <c:v>1950-11</c:v>
                </c:pt>
                <c:pt idx="29">
                  <c:v>1950-12</c:v>
                </c:pt>
                <c:pt idx="30">
                  <c:v>1951-01</c:v>
                </c:pt>
                <c:pt idx="31">
                  <c:v>1951-02</c:v>
                </c:pt>
                <c:pt idx="32">
                  <c:v>1951-03</c:v>
                </c:pt>
                <c:pt idx="33">
                  <c:v>1951-04</c:v>
                </c:pt>
                <c:pt idx="34">
                  <c:v>1951-05</c:v>
                </c:pt>
                <c:pt idx="35">
                  <c:v>1951-06</c:v>
                </c:pt>
                <c:pt idx="36">
                  <c:v>1951-07</c:v>
                </c:pt>
                <c:pt idx="37">
                  <c:v>1951-08</c:v>
                </c:pt>
                <c:pt idx="38">
                  <c:v>1951-09</c:v>
                </c:pt>
                <c:pt idx="39">
                  <c:v>1951-10</c:v>
                </c:pt>
                <c:pt idx="40">
                  <c:v>1951-11</c:v>
                </c:pt>
                <c:pt idx="41">
                  <c:v>1951-12</c:v>
                </c:pt>
                <c:pt idx="42">
                  <c:v>1952-01</c:v>
                </c:pt>
                <c:pt idx="43">
                  <c:v>1952-02</c:v>
                </c:pt>
                <c:pt idx="44">
                  <c:v>1952-03</c:v>
                </c:pt>
                <c:pt idx="45">
                  <c:v>1952-04</c:v>
                </c:pt>
                <c:pt idx="46">
                  <c:v>1952-05</c:v>
                </c:pt>
                <c:pt idx="47">
                  <c:v>1952-06</c:v>
                </c:pt>
                <c:pt idx="48">
                  <c:v>1952-07</c:v>
                </c:pt>
                <c:pt idx="49">
                  <c:v>1952-08</c:v>
                </c:pt>
                <c:pt idx="50">
                  <c:v>1952-09</c:v>
                </c:pt>
                <c:pt idx="51">
                  <c:v>1952-10</c:v>
                </c:pt>
                <c:pt idx="52">
                  <c:v>1952-11</c:v>
                </c:pt>
                <c:pt idx="53">
                  <c:v>1952-12</c:v>
                </c:pt>
                <c:pt idx="54">
                  <c:v>1953-01</c:v>
                </c:pt>
                <c:pt idx="55">
                  <c:v>1953-02</c:v>
                </c:pt>
                <c:pt idx="56">
                  <c:v>1953-03</c:v>
                </c:pt>
                <c:pt idx="57">
                  <c:v>1953-04</c:v>
                </c:pt>
                <c:pt idx="58">
                  <c:v>1953-05</c:v>
                </c:pt>
                <c:pt idx="59">
                  <c:v>1953-06</c:v>
                </c:pt>
                <c:pt idx="60">
                  <c:v>1953-07</c:v>
                </c:pt>
                <c:pt idx="61">
                  <c:v>1953-08</c:v>
                </c:pt>
                <c:pt idx="62">
                  <c:v>1953-09</c:v>
                </c:pt>
                <c:pt idx="63">
                  <c:v>1953-10</c:v>
                </c:pt>
                <c:pt idx="64">
                  <c:v>1953-11</c:v>
                </c:pt>
                <c:pt idx="65">
                  <c:v>1953-12</c:v>
                </c:pt>
                <c:pt idx="66">
                  <c:v>1954-01</c:v>
                </c:pt>
                <c:pt idx="67">
                  <c:v>1954-02</c:v>
                </c:pt>
                <c:pt idx="68">
                  <c:v>1954-03</c:v>
                </c:pt>
                <c:pt idx="69">
                  <c:v>1954-04</c:v>
                </c:pt>
                <c:pt idx="70">
                  <c:v>1954-05</c:v>
                </c:pt>
                <c:pt idx="71">
                  <c:v>1954-06</c:v>
                </c:pt>
                <c:pt idx="72">
                  <c:v>1954-07</c:v>
                </c:pt>
                <c:pt idx="73">
                  <c:v>1954-08</c:v>
                </c:pt>
                <c:pt idx="74">
                  <c:v>1954-09</c:v>
                </c:pt>
                <c:pt idx="75">
                  <c:v>1954-10</c:v>
                </c:pt>
                <c:pt idx="76">
                  <c:v>1954-11</c:v>
                </c:pt>
                <c:pt idx="77">
                  <c:v>1954-12</c:v>
                </c:pt>
                <c:pt idx="78">
                  <c:v>1955-01</c:v>
                </c:pt>
                <c:pt idx="79">
                  <c:v>1955-02</c:v>
                </c:pt>
                <c:pt idx="80">
                  <c:v>1955-03</c:v>
                </c:pt>
                <c:pt idx="81">
                  <c:v>1955-04</c:v>
                </c:pt>
                <c:pt idx="82">
                  <c:v>1955-05</c:v>
                </c:pt>
                <c:pt idx="83">
                  <c:v>1955-06</c:v>
                </c:pt>
                <c:pt idx="84">
                  <c:v>1955-07</c:v>
                </c:pt>
                <c:pt idx="85">
                  <c:v>1955-08</c:v>
                </c:pt>
                <c:pt idx="86">
                  <c:v>1955-09</c:v>
                </c:pt>
                <c:pt idx="87">
                  <c:v>1955-10</c:v>
                </c:pt>
                <c:pt idx="88">
                  <c:v>1955-11</c:v>
                </c:pt>
                <c:pt idx="89">
                  <c:v>1955-12</c:v>
                </c:pt>
                <c:pt idx="90">
                  <c:v>1956-01</c:v>
                </c:pt>
                <c:pt idx="91">
                  <c:v>1956-02</c:v>
                </c:pt>
                <c:pt idx="92">
                  <c:v>1956-03</c:v>
                </c:pt>
                <c:pt idx="93">
                  <c:v>1956-04</c:v>
                </c:pt>
                <c:pt idx="94">
                  <c:v>1956-05</c:v>
                </c:pt>
                <c:pt idx="95">
                  <c:v>1956-06</c:v>
                </c:pt>
                <c:pt idx="96">
                  <c:v>1956-07</c:v>
                </c:pt>
                <c:pt idx="97">
                  <c:v>1956-08</c:v>
                </c:pt>
                <c:pt idx="98">
                  <c:v>1956-09</c:v>
                </c:pt>
                <c:pt idx="99">
                  <c:v>1956-10</c:v>
                </c:pt>
                <c:pt idx="100">
                  <c:v>1956-11</c:v>
                </c:pt>
                <c:pt idx="101">
                  <c:v>1956-12</c:v>
                </c:pt>
                <c:pt idx="102">
                  <c:v>1957-01</c:v>
                </c:pt>
                <c:pt idx="103">
                  <c:v>1957-02</c:v>
                </c:pt>
                <c:pt idx="104">
                  <c:v>1957-03</c:v>
                </c:pt>
                <c:pt idx="105">
                  <c:v>1957-04</c:v>
                </c:pt>
                <c:pt idx="106">
                  <c:v>1957-05</c:v>
                </c:pt>
                <c:pt idx="107">
                  <c:v>1957-06</c:v>
                </c:pt>
                <c:pt idx="108">
                  <c:v>1957-07</c:v>
                </c:pt>
                <c:pt idx="109">
                  <c:v>1957-08</c:v>
                </c:pt>
                <c:pt idx="110">
                  <c:v>1957-09</c:v>
                </c:pt>
                <c:pt idx="111">
                  <c:v>1957-10</c:v>
                </c:pt>
                <c:pt idx="112">
                  <c:v>1957-11</c:v>
                </c:pt>
                <c:pt idx="113">
                  <c:v>1957-12</c:v>
                </c:pt>
                <c:pt idx="114">
                  <c:v>1958-01</c:v>
                </c:pt>
                <c:pt idx="115">
                  <c:v>1958-02</c:v>
                </c:pt>
                <c:pt idx="116">
                  <c:v>1958-03</c:v>
                </c:pt>
                <c:pt idx="117">
                  <c:v>1958-04</c:v>
                </c:pt>
                <c:pt idx="118">
                  <c:v>1958-05</c:v>
                </c:pt>
                <c:pt idx="119">
                  <c:v>1958-06</c:v>
                </c:pt>
                <c:pt idx="120">
                  <c:v>1958-07</c:v>
                </c:pt>
                <c:pt idx="121">
                  <c:v>1958-08</c:v>
                </c:pt>
                <c:pt idx="122">
                  <c:v>1958-09</c:v>
                </c:pt>
                <c:pt idx="123">
                  <c:v>1958-10</c:v>
                </c:pt>
                <c:pt idx="124">
                  <c:v>1958-11</c:v>
                </c:pt>
                <c:pt idx="125">
                  <c:v>1958-12</c:v>
                </c:pt>
                <c:pt idx="126">
                  <c:v>1959-01</c:v>
                </c:pt>
                <c:pt idx="127">
                  <c:v>1959-02</c:v>
                </c:pt>
                <c:pt idx="128">
                  <c:v>1959-03</c:v>
                </c:pt>
                <c:pt idx="129">
                  <c:v>1959-04</c:v>
                </c:pt>
                <c:pt idx="130">
                  <c:v>1959-05</c:v>
                </c:pt>
                <c:pt idx="131">
                  <c:v>1959-06</c:v>
                </c:pt>
                <c:pt idx="132">
                  <c:v>1959-07</c:v>
                </c:pt>
                <c:pt idx="133">
                  <c:v>1959-08</c:v>
                </c:pt>
                <c:pt idx="134">
                  <c:v>1959-09</c:v>
                </c:pt>
                <c:pt idx="135">
                  <c:v>1959-10</c:v>
                </c:pt>
                <c:pt idx="136">
                  <c:v>1959-11</c:v>
                </c:pt>
                <c:pt idx="137">
                  <c:v>1959-12</c:v>
                </c:pt>
                <c:pt idx="138">
                  <c:v>1960-01</c:v>
                </c:pt>
                <c:pt idx="139">
                  <c:v>1960-02</c:v>
                </c:pt>
                <c:pt idx="140">
                  <c:v>1960-03</c:v>
                </c:pt>
                <c:pt idx="141">
                  <c:v>1960-04</c:v>
                </c:pt>
                <c:pt idx="142">
                  <c:v>1960-05</c:v>
                </c:pt>
                <c:pt idx="143">
                  <c:v>1960-06</c:v>
                </c:pt>
                <c:pt idx="144">
                  <c:v>1960-07</c:v>
                </c:pt>
                <c:pt idx="145">
                  <c:v>1960-08</c:v>
                </c:pt>
                <c:pt idx="146">
                  <c:v>1960-09</c:v>
                </c:pt>
                <c:pt idx="147">
                  <c:v>1960-10</c:v>
                </c:pt>
                <c:pt idx="148">
                  <c:v>1960-11</c:v>
                </c:pt>
                <c:pt idx="149">
                  <c:v>1960-12</c:v>
                </c:pt>
                <c:pt idx="150">
                  <c:v>1961-01</c:v>
                </c:pt>
                <c:pt idx="151">
                  <c:v>1961-02</c:v>
                </c:pt>
                <c:pt idx="152">
                  <c:v>1961-03</c:v>
                </c:pt>
                <c:pt idx="153">
                  <c:v>1961-04</c:v>
                </c:pt>
                <c:pt idx="154">
                  <c:v>1961-05</c:v>
                </c:pt>
                <c:pt idx="155">
                  <c:v>1961-06</c:v>
                </c:pt>
                <c:pt idx="156">
                  <c:v>1961-07</c:v>
                </c:pt>
                <c:pt idx="157">
                  <c:v>1961-08</c:v>
                </c:pt>
                <c:pt idx="158">
                  <c:v>1961-09</c:v>
                </c:pt>
                <c:pt idx="159">
                  <c:v>1961-10</c:v>
                </c:pt>
                <c:pt idx="160">
                  <c:v>1961-11</c:v>
                </c:pt>
                <c:pt idx="161">
                  <c:v>1961-12</c:v>
                </c:pt>
                <c:pt idx="162">
                  <c:v>1962-01</c:v>
                </c:pt>
                <c:pt idx="163">
                  <c:v>1962-02</c:v>
                </c:pt>
                <c:pt idx="164">
                  <c:v>1962-03</c:v>
                </c:pt>
                <c:pt idx="165">
                  <c:v>1962-04</c:v>
                </c:pt>
                <c:pt idx="166">
                  <c:v>1962-05</c:v>
                </c:pt>
                <c:pt idx="167">
                  <c:v>1962-06</c:v>
                </c:pt>
                <c:pt idx="168">
                  <c:v>1962-07</c:v>
                </c:pt>
                <c:pt idx="169">
                  <c:v>1962-08</c:v>
                </c:pt>
                <c:pt idx="170">
                  <c:v>1962-09</c:v>
                </c:pt>
                <c:pt idx="171">
                  <c:v>1962-10</c:v>
                </c:pt>
                <c:pt idx="172">
                  <c:v>1962-11</c:v>
                </c:pt>
                <c:pt idx="173">
                  <c:v>1962-12</c:v>
                </c:pt>
                <c:pt idx="174">
                  <c:v>1963-01</c:v>
                </c:pt>
                <c:pt idx="175">
                  <c:v>1963-02</c:v>
                </c:pt>
                <c:pt idx="176">
                  <c:v>1963-03</c:v>
                </c:pt>
                <c:pt idx="177">
                  <c:v>1963-04</c:v>
                </c:pt>
                <c:pt idx="178">
                  <c:v>1963-05</c:v>
                </c:pt>
                <c:pt idx="179">
                  <c:v>1963-06</c:v>
                </c:pt>
                <c:pt idx="180">
                  <c:v>1963-07</c:v>
                </c:pt>
                <c:pt idx="181">
                  <c:v>1963-08</c:v>
                </c:pt>
                <c:pt idx="182">
                  <c:v>1963-09</c:v>
                </c:pt>
                <c:pt idx="183">
                  <c:v>1963-10</c:v>
                </c:pt>
                <c:pt idx="184">
                  <c:v>1963-11</c:v>
                </c:pt>
                <c:pt idx="185">
                  <c:v>1963-12</c:v>
                </c:pt>
                <c:pt idx="186">
                  <c:v>1964-01</c:v>
                </c:pt>
                <c:pt idx="187">
                  <c:v>1964-02</c:v>
                </c:pt>
                <c:pt idx="188">
                  <c:v>1964-03</c:v>
                </c:pt>
                <c:pt idx="189">
                  <c:v>1964-04</c:v>
                </c:pt>
                <c:pt idx="190">
                  <c:v>1964-05</c:v>
                </c:pt>
                <c:pt idx="191">
                  <c:v>1964-06</c:v>
                </c:pt>
                <c:pt idx="192">
                  <c:v>1964-07</c:v>
                </c:pt>
                <c:pt idx="193">
                  <c:v>1964-08</c:v>
                </c:pt>
                <c:pt idx="194">
                  <c:v>1964-09</c:v>
                </c:pt>
                <c:pt idx="195">
                  <c:v>1964-10</c:v>
                </c:pt>
                <c:pt idx="196">
                  <c:v>1964-11</c:v>
                </c:pt>
                <c:pt idx="197">
                  <c:v>1964-12</c:v>
                </c:pt>
                <c:pt idx="198">
                  <c:v>1965-01</c:v>
                </c:pt>
                <c:pt idx="199">
                  <c:v>1965-02</c:v>
                </c:pt>
                <c:pt idx="200">
                  <c:v>1965-03</c:v>
                </c:pt>
                <c:pt idx="201">
                  <c:v>1965-04</c:v>
                </c:pt>
                <c:pt idx="202">
                  <c:v>1965-05</c:v>
                </c:pt>
                <c:pt idx="203">
                  <c:v>1965-06</c:v>
                </c:pt>
                <c:pt idx="204">
                  <c:v>1965-07</c:v>
                </c:pt>
                <c:pt idx="205">
                  <c:v>1965-08</c:v>
                </c:pt>
                <c:pt idx="206">
                  <c:v>1965-09</c:v>
                </c:pt>
                <c:pt idx="207">
                  <c:v>1965-10</c:v>
                </c:pt>
                <c:pt idx="208">
                  <c:v>1965-11</c:v>
                </c:pt>
                <c:pt idx="209">
                  <c:v>1965-12</c:v>
                </c:pt>
                <c:pt idx="210">
                  <c:v>1966-01</c:v>
                </c:pt>
                <c:pt idx="211">
                  <c:v>1966-02</c:v>
                </c:pt>
                <c:pt idx="212">
                  <c:v>1966-03</c:v>
                </c:pt>
                <c:pt idx="213">
                  <c:v>1966-04</c:v>
                </c:pt>
                <c:pt idx="214">
                  <c:v>1966-05</c:v>
                </c:pt>
                <c:pt idx="215">
                  <c:v>1966-06</c:v>
                </c:pt>
                <c:pt idx="216">
                  <c:v>1966-07</c:v>
                </c:pt>
                <c:pt idx="217">
                  <c:v>1966-08</c:v>
                </c:pt>
                <c:pt idx="218">
                  <c:v>1966-09</c:v>
                </c:pt>
                <c:pt idx="219">
                  <c:v>1966-10</c:v>
                </c:pt>
                <c:pt idx="220">
                  <c:v>1966-11</c:v>
                </c:pt>
                <c:pt idx="221">
                  <c:v>1966-12</c:v>
                </c:pt>
                <c:pt idx="222">
                  <c:v>1967-01</c:v>
                </c:pt>
                <c:pt idx="223">
                  <c:v>1967-02</c:v>
                </c:pt>
                <c:pt idx="224">
                  <c:v>1967-03</c:v>
                </c:pt>
                <c:pt idx="225">
                  <c:v>1967-04</c:v>
                </c:pt>
                <c:pt idx="226">
                  <c:v>1967-05</c:v>
                </c:pt>
                <c:pt idx="227">
                  <c:v>1967-06</c:v>
                </c:pt>
                <c:pt idx="228">
                  <c:v>1967-07</c:v>
                </c:pt>
                <c:pt idx="229">
                  <c:v>1967-08</c:v>
                </c:pt>
                <c:pt idx="230">
                  <c:v>1967-09</c:v>
                </c:pt>
                <c:pt idx="231">
                  <c:v>1967-10</c:v>
                </c:pt>
                <c:pt idx="232">
                  <c:v>1967-11</c:v>
                </c:pt>
                <c:pt idx="233">
                  <c:v>1967-12</c:v>
                </c:pt>
                <c:pt idx="234">
                  <c:v>1968-01</c:v>
                </c:pt>
                <c:pt idx="235">
                  <c:v>1968-02</c:v>
                </c:pt>
                <c:pt idx="236">
                  <c:v>1968-03</c:v>
                </c:pt>
                <c:pt idx="237">
                  <c:v>1968-04</c:v>
                </c:pt>
                <c:pt idx="238">
                  <c:v>1968-05</c:v>
                </c:pt>
                <c:pt idx="239">
                  <c:v>1968-06</c:v>
                </c:pt>
                <c:pt idx="240">
                  <c:v>1968-07</c:v>
                </c:pt>
                <c:pt idx="241">
                  <c:v>1968-08</c:v>
                </c:pt>
                <c:pt idx="242">
                  <c:v>1968-09</c:v>
                </c:pt>
                <c:pt idx="243">
                  <c:v>1968-10</c:v>
                </c:pt>
                <c:pt idx="244">
                  <c:v>1968-11</c:v>
                </c:pt>
                <c:pt idx="245">
                  <c:v>1968-12</c:v>
                </c:pt>
                <c:pt idx="246">
                  <c:v>1969-01</c:v>
                </c:pt>
                <c:pt idx="247">
                  <c:v>1969-02</c:v>
                </c:pt>
                <c:pt idx="248">
                  <c:v>1969-03</c:v>
                </c:pt>
                <c:pt idx="249">
                  <c:v>1969-04</c:v>
                </c:pt>
                <c:pt idx="250">
                  <c:v>1969-05</c:v>
                </c:pt>
                <c:pt idx="251">
                  <c:v>1969-06</c:v>
                </c:pt>
                <c:pt idx="252">
                  <c:v>1969-07</c:v>
                </c:pt>
                <c:pt idx="253">
                  <c:v>1969-08</c:v>
                </c:pt>
                <c:pt idx="254">
                  <c:v>1969-09</c:v>
                </c:pt>
                <c:pt idx="255">
                  <c:v>1969-10</c:v>
                </c:pt>
                <c:pt idx="256">
                  <c:v>1969-11</c:v>
                </c:pt>
                <c:pt idx="257">
                  <c:v>1969-12</c:v>
                </c:pt>
                <c:pt idx="258">
                  <c:v>1970-01</c:v>
                </c:pt>
                <c:pt idx="259">
                  <c:v>1970-02</c:v>
                </c:pt>
                <c:pt idx="260">
                  <c:v>1970-03</c:v>
                </c:pt>
                <c:pt idx="261">
                  <c:v>1970-04</c:v>
                </c:pt>
                <c:pt idx="262">
                  <c:v>1970-05</c:v>
                </c:pt>
                <c:pt idx="263">
                  <c:v>1970-06</c:v>
                </c:pt>
                <c:pt idx="264">
                  <c:v>1970-07</c:v>
                </c:pt>
                <c:pt idx="265">
                  <c:v>1970-08</c:v>
                </c:pt>
                <c:pt idx="266">
                  <c:v>1970-09</c:v>
                </c:pt>
                <c:pt idx="267">
                  <c:v>1970-10</c:v>
                </c:pt>
                <c:pt idx="268">
                  <c:v>1970-11</c:v>
                </c:pt>
                <c:pt idx="269">
                  <c:v>1970-12</c:v>
                </c:pt>
                <c:pt idx="270">
                  <c:v>1971-01</c:v>
                </c:pt>
                <c:pt idx="271">
                  <c:v>1971-02</c:v>
                </c:pt>
                <c:pt idx="272">
                  <c:v>1971-03</c:v>
                </c:pt>
                <c:pt idx="273">
                  <c:v>1971-04</c:v>
                </c:pt>
                <c:pt idx="274">
                  <c:v>1971-05</c:v>
                </c:pt>
                <c:pt idx="275">
                  <c:v>1971-06</c:v>
                </c:pt>
                <c:pt idx="276">
                  <c:v>1971-07</c:v>
                </c:pt>
                <c:pt idx="277">
                  <c:v>1971-08</c:v>
                </c:pt>
                <c:pt idx="278">
                  <c:v>1971-09</c:v>
                </c:pt>
                <c:pt idx="279">
                  <c:v>1971-10</c:v>
                </c:pt>
                <c:pt idx="280">
                  <c:v>1971-11</c:v>
                </c:pt>
                <c:pt idx="281">
                  <c:v>1971-12</c:v>
                </c:pt>
                <c:pt idx="282">
                  <c:v>1972-01</c:v>
                </c:pt>
                <c:pt idx="283">
                  <c:v>1972-02</c:v>
                </c:pt>
                <c:pt idx="284">
                  <c:v>1972-03</c:v>
                </c:pt>
                <c:pt idx="285">
                  <c:v>1972-04</c:v>
                </c:pt>
                <c:pt idx="286">
                  <c:v>1972-05</c:v>
                </c:pt>
                <c:pt idx="287">
                  <c:v>1972-06</c:v>
                </c:pt>
                <c:pt idx="288">
                  <c:v>1972-07</c:v>
                </c:pt>
                <c:pt idx="289">
                  <c:v>1972-08</c:v>
                </c:pt>
                <c:pt idx="290">
                  <c:v>1972-09</c:v>
                </c:pt>
                <c:pt idx="291">
                  <c:v>1972-10</c:v>
                </c:pt>
                <c:pt idx="292">
                  <c:v>1972-11</c:v>
                </c:pt>
                <c:pt idx="293">
                  <c:v>1972-12</c:v>
                </c:pt>
                <c:pt idx="294">
                  <c:v>1973-01</c:v>
                </c:pt>
                <c:pt idx="295">
                  <c:v>1973-02</c:v>
                </c:pt>
                <c:pt idx="296">
                  <c:v>1973-03</c:v>
                </c:pt>
                <c:pt idx="297">
                  <c:v>1973-04</c:v>
                </c:pt>
                <c:pt idx="298">
                  <c:v>1973-05</c:v>
                </c:pt>
                <c:pt idx="299">
                  <c:v>1973-06</c:v>
                </c:pt>
                <c:pt idx="300">
                  <c:v>1973-07</c:v>
                </c:pt>
                <c:pt idx="301">
                  <c:v>1973-08</c:v>
                </c:pt>
                <c:pt idx="302">
                  <c:v>1973-09</c:v>
                </c:pt>
                <c:pt idx="303">
                  <c:v>1973-10</c:v>
                </c:pt>
                <c:pt idx="304">
                  <c:v>1973-11</c:v>
                </c:pt>
                <c:pt idx="305">
                  <c:v>1973-12</c:v>
                </c:pt>
                <c:pt idx="306">
                  <c:v>1974-01</c:v>
                </c:pt>
                <c:pt idx="307">
                  <c:v>1974-02</c:v>
                </c:pt>
                <c:pt idx="308">
                  <c:v>1974-03</c:v>
                </c:pt>
                <c:pt idx="309">
                  <c:v>1974-04</c:v>
                </c:pt>
                <c:pt idx="310">
                  <c:v>1974-05</c:v>
                </c:pt>
                <c:pt idx="311">
                  <c:v>1974-06</c:v>
                </c:pt>
                <c:pt idx="312">
                  <c:v>1974-07</c:v>
                </c:pt>
                <c:pt idx="313">
                  <c:v>1974-08</c:v>
                </c:pt>
                <c:pt idx="314">
                  <c:v>1974-09</c:v>
                </c:pt>
                <c:pt idx="315">
                  <c:v>1974-10</c:v>
                </c:pt>
                <c:pt idx="316">
                  <c:v>1974-11</c:v>
                </c:pt>
                <c:pt idx="317">
                  <c:v>1974-12</c:v>
                </c:pt>
                <c:pt idx="318">
                  <c:v>1975-01</c:v>
                </c:pt>
                <c:pt idx="319">
                  <c:v>1975-02</c:v>
                </c:pt>
                <c:pt idx="320">
                  <c:v>1975-03</c:v>
                </c:pt>
                <c:pt idx="321">
                  <c:v>1975-04</c:v>
                </c:pt>
                <c:pt idx="322">
                  <c:v>1975-05</c:v>
                </c:pt>
                <c:pt idx="323">
                  <c:v>1975-06</c:v>
                </c:pt>
                <c:pt idx="324">
                  <c:v>1975-07</c:v>
                </c:pt>
                <c:pt idx="325">
                  <c:v>1975-08</c:v>
                </c:pt>
                <c:pt idx="326">
                  <c:v>1975-09</c:v>
                </c:pt>
                <c:pt idx="327">
                  <c:v>1975-10</c:v>
                </c:pt>
                <c:pt idx="328">
                  <c:v>1975-11</c:v>
                </c:pt>
                <c:pt idx="329">
                  <c:v>1975-12</c:v>
                </c:pt>
                <c:pt idx="330">
                  <c:v>1976-01</c:v>
                </c:pt>
                <c:pt idx="331">
                  <c:v>1976-02</c:v>
                </c:pt>
                <c:pt idx="332">
                  <c:v>1976-03</c:v>
                </c:pt>
                <c:pt idx="333">
                  <c:v>1976-04</c:v>
                </c:pt>
                <c:pt idx="334">
                  <c:v>1976-05</c:v>
                </c:pt>
                <c:pt idx="335">
                  <c:v>1976-06</c:v>
                </c:pt>
                <c:pt idx="336">
                  <c:v>1976-07</c:v>
                </c:pt>
                <c:pt idx="337">
                  <c:v>1976-08</c:v>
                </c:pt>
                <c:pt idx="338">
                  <c:v>1976-09</c:v>
                </c:pt>
                <c:pt idx="339">
                  <c:v>1976-10</c:v>
                </c:pt>
                <c:pt idx="340">
                  <c:v>1976-11</c:v>
                </c:pt>
                <c:pt idx="341">
                  <c:v>1976-12</c:v>
                </c:pt>
                <c:pt idx="342">
                  <c:v>1977-01</c:v>
                </c:pt>
                <c:pt idx="343">
                  <c:v>1977-02</c:v>
                </c:pt>
                <c:pt idx="344">
                  <c:v>1977-03</c:v>
                </c:pt>
                <c:pt idx="345">
                  <c:v>1977-04</c:v>
                </c:pt>
                <c:pt idx="346">
                  <c:v>1977-05</c:v>
                </c:pt>
                <c:pt idx="347">
                  <c:v>1977-06</c:v>
                </c:pt>
                <c:pt idx="348">
                  <c:v>1977-07</c:v>
                </c:pt>
                <c:pt idx="349">
                  <c:v>1977-08</c:v>
                </c:pt>
                <c:pt idx="350">
                  <c:v>1977-09</c:v>
                </c:pt>
                <c:pt idx="351">
                  <c:v>1977-10</c:v>
                </c:pt>
                <c:pt idx="352">
                  <c:v>1977-11</c:v>
                </c:pt>
                <c:pt idx="353">
                  <c:v>1977-12</c:v>
                </c:pt>
                <c:pt idx="354">
                  <c:v>1978-01</c:v>
                </c:pt>
                <c:pt idx="355">
                  <c:v>1978-02</c:v>
                </c:pt>
                <c:pt idx="356">
                  <c:v>1978-03</c:v>
                </c:pt>
                <c:pt idx="357">
                  <c:v>1978-04</c:v>
                </c:pt>
                <c:pt idx="358">
                  <c:v>1978-05</c:v>
                </c:pt>
                <c:pt idx="359">
                  <c:v>1978-06</c:v>
                </c:pt>
                <c:pt idx="360">
                  <c:v>1978-07</c:v>
                </c:pt>
                <c:pt idx="361">
                  <c:v>1978-08</c:v>
                </c:pt>
                <c:pt idx="362">
                  <c:v>1978-09</c:v>
                </c:pt>
                <c:pt idx="363">
                  <c:v>1978-10</c:v>
                </c:pt>
                <c:pt idx="364">
                  <c:v>1978-11</c:v>
                </c:pt>
                <c:pt idx="365">
                  <c:v>1978-12</c:v>
                </c:pt>
                <c:pt idx="366">
                  <c:v>1979-01</c:v>
                </c:pt>
                <c:pt idx="367">
                  <c:v>1979-02</c:v>
                </c:pt>
                <c:pt idx="368">
                  <c:v>1979-03</c:v>
                </c:pt>
                <c:pt idx="369">
                  <c:v>1979-04</c:v>
                </c:pt>
                <c:pt idx="370">
                  <c:v>1979-05</c:v>
                </c:pt>
                <c:pt idx="371">
                  <c:v>1979-06</c:v>
                </c:pt>
                <c:pt idx="372">
                  <c:v>1979-07</c:v>
                </c:pt>
                <c:pt idx="373">
                  <c:v>1979-08</c:v>
                </c:pt>
                <c:pt idx="374">
                  <c:v>1979-09</c:v>
                </c:pt>
                <c:pt idx="375">
                  <c:v>1979-10</c:v>
                </c:pt>
                <c:pt idx="376">
                  <c:v>1979-11</c:v>
                </c:pt>
                <c:pt idx="377">
                  <c:v>1979-12</c:v>
                </c:pt>
                <c:pt idx="378">
                  <c:v>1980-01</c:v>
                </c:pt>
                <c:pt idx="379">
                  <c:v>1980-02</c:v>
                </c:pt>
                <c:pt idx="380">
                  <c:v>1980-03</c:v>
                </c:pt>
                <c:pt idx="381">
                  <c:v>1980-04</c:v>
                </c:pt>
                <c:pt idx="382">
                  <c:v>1980-05</c:v>
                </c:pt>
                <c:pt idx="383">
                  <c:v>1980-06</c:v>
                </c:pt>
                <c:pt idx="384">
                  <c:v>1980-07</c:v>
                </c:pt>
                <c:pt idx="385">
                  <c:v>1980-08</c:v>
                </c:pt>
                <c:pt idx="386">
                  <c:v>1980-09</c:v>
                </c:pt>
                <c:pt idx="387">
                  <c:v>1980-10</c:v>
                </c:pt>
                <c:pt idx="388">
                  <c:v>1980-11</c:v>
                </c:pt>
                <c:pt idx="389">
                  <c:v>1980-12</c:v>
                </c:pt>
                <c:pt idx="390">
                  <c:v>1981-01</c:v>
                </c:pt>
                <c:pt idx="391">
                  <c:v>1981-02</c:v>
                </c:pt>
                <c:pt idx="392">
                  <c:v>1981-03</c:v>
                </c:pt>
                <c:pt idx="393">
                  <c:v>1981-04</c:v>
                </c:pt>
                <c:pt idx="394">
                  <c:v>1981-05</c:v>
                </c:pt>
                <c:pt idx="395">
                  <c:v>1981-06</c:v>
                </c:pt>
                <c:pt idx="396">
                  <c:v>1981-07</c:v>
                </c:pt>
                <c:pt idx="397">
                  <c:v>1981-08</c:v>
                </c:pt>
                <c:pt idx="398">
                  <c:v>1981-09</c:v>
                </c:pt>
                <c:pt idx="399">
                  <c:v>1981-10</c:v>
                </c:pt>
                <c:pt idx="400">
                  <c:v>1981-11</c:v>
                </c:pt>
                <c:pt idx="401">
                  <c:v>1981-12</c:v>
                </c:pt>
                <c:pt idx="402">
                  <c:v>1982-01</c:v>
                </c:pt>
                <c:pt idx="403">
                  <c:v>1982-02</c:v>
                </c:pt>
                <c:pt idx="404">
                  <c:v>1982-03</c:v>
                </c:pt>
                <c:pt idx="405">
                  <c:v>1982-04</c:v>
                </c:pt>
                <c:pt idx="406">
                  <c:v>1982-05</c:v>
                </c:pt>
                <c:pt idx="407">
                  <c:v>1982-06</c:v>
                </c:pt>
                <c:pt idx="408">
                  <c:v>1982-07</c:v>
                </c:pt>
                <c:pt idx="409">
                  <c:v>1982-08</c:v>
                </c:pt>
                <c:pt idx="410">
                  <c:v>1982-09</c:v>
                </c:pt>
                <c:pt idx="411">
                  <c:v>1982-10</c:v>
                </c:pt>
                <c:pt idx="412">
                  <c:v>1982-11</c:v>
                </c:pt>
                <c:pt idx="413">
                  <c:v>1982-12</c:v>
                </c:pt>
                <c:pt idx="414">
                  <c:v>1983-01</c:v>
                </c:pt>
                <c:pt idx="415">
                  <c:v>1983-02</c:v>
                </c:pt>
                <c:pt idx="416">
                  <c:v>1983-03</c:v>
                </c:pt>
                <c:pt idx="417">
                  <c:v>1983-04</c:v>
                </c:pt>
                <c:pt idx="418">
                  <c:v>1983-05</c:v>
                </c:pt>
                <c:pt idx="419">
                  <c:v>1983-06</c:v>
                </c:pt>
                <c:pt idx="420">
                  <c:v>1983-07</c:v>
                </c:pt>
                <c:pt idx="421">
                  <c:v>1983-08</c:v>
                </c:pt>
                <c:pt idx="422">
                  <c:v>1983-09</c:v>
                </c:pt>
                <c:pt idx="423">
                  <c:v>1983-10</c:v>
                </c:pt>
                <c:pt idx="424">
                  <c:v>1983-11</c:v>
                </c:pt>
                <c:pt idx="425">
                  <c:v>1983-12</c:v>
                </c:pt>
                <c:pt idx="426">
                  <c:v>1984-01</c:v>
                </c:pt>
                <c:pt idx="427">
                  <c:v>1984-02</c:v>
                </c:pt>
                <c:pt idx="428">
                  <c:v>1984-03</c:v>
                </c:pt>
                <c:pt idx="429">
                  <c:v>1984-04</c:v>
                </c:pt>
                <c:pt idx="430">
                  <c:v>1984-05</c:v>
                </c:pt>
                <c:pt idx="431">
                  <c:v>1984-06</c:v>
                </c:pt>
                <c:pt idx="432">
                  <c:v>1984-07</c:v>
                </c:pt>
                <c:pt idx="433">
                  <c:v>1984-08</c:v>
                </c:pt>
                <c:pt idx="434">
                  <c:v>1984-09</c:v>
                </c:pt>
                <c:pt idx="435">
                  <c:v>1984-10</c:v>
                </c:pt>
                <c:pt idx="436">
                  <c:v>1984-11</c:v>
                </c:pt>
                <c:pt idx="437">
                  <c:v>1984-12</c:v>
                </c:pt>
                <c:pt idx="438">
                  <c:v>1985-01</c:v>
                </c:pt>
                <c:pt idx="439">
                  <c:v>1985-02</c:v>
                </c:pt>
                <c:pt idx="440">
                  <c:v>1985-03</c:v>
                </c:pt>
                <c:pt idx="441">
                  <c:v>1985-04</c:v>
                </c:pt>
                <c:pt idx="442">
                  <c:v>1985-05</c:v>
                </c:pt>
                <c:pt idx="443">
                  <c:v>1985-06</c:v>
                </c:pt>
                <c:pt idx="444">
                  <c:v>1985-07</c:v>
                </c:pt>
                <c:pt idx="445">
                  <c:v>1985-08</c:v>
                </c:pt>
                <c:pt idx="446">
                  <c:v>1985-09</c:v>
                </c:pt>
                <c:pt idx="447">
                  <c:v>1985-10</c:v>
                </c:pt>
                <c:pt idx="448">
                  <c:v>1985-11</c:v>
                </c:pt>
                <c:pt idx="449">
                  <c:v>1985-12</c:v>
                </c:pt>
                <c:pt idx="450">
                  <c:v>1986-01</c:v>
                </c:pt>
                <c:pt idx="451">
                  <c:v>1986-02</c:v>
                </c:pt>
                <c:pt idx="452">
                  <c:v>1986-03</c:v>
                </c:pt>
                <c:pt idx="453">
                  <c:v>1986-04</c:v>
                </c:pt>
                <c:pt idx="454">
                  <c:v>1986-05</c:v>
                </c:pt>
                <c:pt idx="455">
                  <c:v>1986-06</c:v>
                </c:pt>
                <c:pt idx="456">
                  <c:v>1986-07</c:v>
                </c:pt>
                <c:pt idx="457">
                  <c:v>1986-08</c:v>
                </c:pt>
                <c:pt idx="458">
                  <c:v>1986-09</c:v>
                </c:pt>
                <c:pt idx="459">
                  <c:v>1986-10</c:v>
                </c:pt>
                <c:pt idx="460">
                  <c:v>1986-11</c:v>
                </c:pt>
                <c:pt idx="461">
                  <c:v>1986-12</c:v>
                </c:pt>
                <c:pt idx="462">
                  <c:v>1987-01</c:v>
                </c:pt>
                <c:pt idx="463">
                  <c:v>1987-02</c:v>
                </c:pt>
                <c:pt idx="464">
                  <c:v>1987-03</c:v>
                </c:pt>
                <c:pt idx="465">
                  <c:v>1987-04</c:v>
                </c:pt>
                <c:pt idx="466">
                  <c:v>1987-05</c:v>
                </c:pt>
                <c:pt idx="467">
                  <c:v>1987-06</c:v>
                </c:pt>
                <c:pt idx="468">
                  <c:v>1987-07</c:v>
                </c:pt>
                <c:pt idx="469">
                  <c:v>1987-08</c:v>
                </c:pt>
                <c:pt idx="470">
                  <c:v>1987-09</c:v>
                </c:pt>
                <c:pt idx="471">
                  <c:v>1987-10</c:v>
                </c:pt>
                <c:pt idx="472">
                  <c:v>1987-11</c:v>
                </c:pt>
                <c:pt idx="473">
                  <c:v>1987-12</c:v>
                </c:pt>
                <c:pt idx="474">
                  <c:v>1988-01</c:v>
                </c:pt>
                <c:pt idx="475">
                  <c:v>1988-02</c:v>
                </c:pt>
                <c:pt idx="476">
                  <c:v>1988-03</c:v>
                </c:pt>
                <c:pt idx="477">
                  <c:v>1988-04</c:v>
                </c:pt>
                <c:pt idx="478">
                  <c:v>1988-05</c:v>
                </c:pt>
                <c:pt idx="479">
                  <c:v>1988-06</c:v>
                </c:pt>
                <c:pt idx="480">
                  <c:v>1988-07</c:v>
                </c:pt>
                <c:pt idx="481">
                  <c:v>1988-08</c:v>
                </c:pt>
                <c:pt idx="482">
                  <c:v>1988-09</c:v>
                </c:pt>
                <c:pt idx="483">
                  <c:v>1988-10</c:v>
                </c:pt>
                <c:pt idx="484">
                  <c:v>1988-11</c:v>
                </c:pt>
                <c:pt idx="485">
                  <c:v>1988-12</c:v>
                </c:pt>
                <c:pt idx="486">
                  <c:v>1989-01</c:v>
                </c:pt>
                <c:pt idx="487">
                  <c:v>1989-02</c:v>
                </c:pt>
                <c:pt idx="488">
                  <c:v>1989-03</c:v>
                </c:pt>
                <c:pt idx="489">
                  <c:v>1989-04</c:v>
                </c:pt>
                <c:pt idx="490">
                  <c:v>1989-05</c:v>
                </c:pt>
                <c:pt idx="491">
                  <c:v>1989-06</c:v>
                </c:pt>
                <c:pt idx="492">
                  <c:v>1989-07</c:v>
                </c:pt>
                <c:pt idx="493">
                  <c:v>1989-08</c:v>
                </c:pt>
                <c:pt idx="494">
                  <c:v>1989-09</c:v>
                </c:pt>
                <c:pt idx="495">
                  <c:v>1989-10</c:v>
                </c:pt>
                <c:pt idx="496">
                  <c:v>1989-11</c:v>
                </c:pt>
                <c:pt idx="497">
                  <c:v>1989-12</c:v>
                </c:pt>
                <c:pt idx="498">
                  <c:v>1990-01</c:v>
                </c:pt>
                <c:pt idx="499">
                  <c:v>1990-02</c:v>
                </c:pt>
                <c:pt idx="500">
                  <c:v>1990-03</c:v>
                </c:pt>
                <c:pt idx="501">
                  <c:v>1990-04</c:v>
                </c:pt>
                <c:pt idx="502">
                  <c:v>1990-05</c:v>
                </c:pt>
                <c:pt idx="503">
                  <c:v>1990-06</c:v>
                </c:pt>
                <c:pt idx="504">
                  <c:v>1990-07</c:v>
                </c:pt>
                <c:pt idx="505">
                  <c:v>1990-08</c:v>
                </c:pt>
                <c:pt idx="506">
                  <c:v>1990-09</c:v>
                </c:pt>
                <c:pt idx="507">
                  <c:v>1990-10</c:v>
                </c:pt>
                <c:pt idx="508">
                  <c:v>1990-11</c:v>
                </c:pt>
                <c:pt idx="509">
                  <c:v>1990-12</c:v>
                </c:pt>
                <c:pt idx="510">
                  <c:v>1991-01</c:v>
                </c:pt>
                <c:pt idx="511">
                  <c:v>1991-02</c:v>
                </c:pt>
                <c:pt idx="512">
                  <c:v>1991-03</c:v>
                </c:pt>
                <c:pt idx="513">
                  <c:v>1991-04</c:v>
                </c:pt>
                <c:pt idx="514">
                  <c:v>1991-05</c:v>
                </c:pt>
                <c:pt idx="515">
                  <c:v>1991-06</c:v>
                </c:pt>
                <c:pt idx="516">
                  <c:v>1991-07</c:v>
                </c:pt>
                <c:pt idx="517">
                  <c:v>1991-08</c:v>
                </c:pt>
                <c:pt idx="518">
                  <c:v>1991-09</c:v>
                </c:pt>
                <c:pt idx="519">
                  <c:v>1991-10</c:v>
                </c:pt>
                <c:pt idx="520">
                  <c:v>1991-11</c:v>
                </c:pt>
                <c:pt idx="521">
                  <c:v>1991-12</c:v>
                </c:pt>
                <c:pt idx="522">
                  <c:v>1992-01</c:v>
                </c:pt>
                <c:pt idx="523">
                  <c:v>1992-02</c:v>
                </c:pt>
                <c:pt idx="524">
                  <c:v>1992-03</c:v>
                </c:pt>
                <c:pt idx="525">
                  <c:v>1992-04</c:v>
                </c:pt>
                <c:pt idx="526">
                  <c:v>1992-05</c:v>
                </c:pt>
                <c:pt idx="527">
                  <c:v>1992-06</c:v>
                </c:pt>
                <c:pt idx="528">
                  <c:v>1992-07</c:v>
                </c:pt>
                <c:pt idx="529">
                  <c:v>1992-08</c:v>
                </c:pt>
                <c:pt idx="530">
                  <c:v>1992-09</c:v>
                </c:pt>
                <c:pt idx="531">
                  <c:v>1992-10</c:v>
                </c:pt>
                <c:pt idx="532">
                  <c:v>1992-11</c:v>
                </c:pt>
                <c:pt idx="533">
                  <c:v>1992-12</c:v>
                </c:pt>
                <c:pt idx="534">
                  <c:v>1993-01</c:v>
                </c:pt>
                <c:pt idx="535">
                  <c:v>1993-02</c:v>
                </c:pt>
                <c:pt idx="536">
                  <c:v>1993-03</c:v>
                </c:pt>
                <c:pt idx="537">
                  <c:v>1993-04</c:v>
                </c:pt>
                <c:pt idx="538">
                  <c:v>1993-05</c:v>
                </c:pt>
                <c:pt idx="539">
                  <c:v>1993-06</c:v>
                </c:pt>
                <c:pt idx="540">
                  <c:v>1993-07</c:v>
                </c:pt>
                <c:pt idx="541">
                  <c:v>1993-08</c:v>
                </c:pt>
                <c:pt idx="542">
                  <c:v>1993-09</c:v>
                </c:pt>
                <c:pt idx="543">
                  <c:v>1993-10</c:v>
                </c:pt>
                <c:pt idx="544">
                  <c:v>1993-11</c:v>
                </c:pt>
                <c:pt idx="545">
                  <c:v>1993-12</c:v>
                </c:pt>
                <c:pt idx="546">
                  <c:v>1994-01</c:v>
                </c:pt>
                <c:pt idx="547">
                  <c:v>1994-02</c:v>
                </c:pt>
                <c:pt idx="548">
                  <c:v>1994-03</c:v>
                </c:pt>
                <c:pt idx="549">
                  <c:v>1994-04</c:v>
                </c:pt>
                <c:pt idx="550">
                  <c:v>1994-05</c:v>
                </c:pt>
                <c:pt idx="551">
                  <c:v>1994-06</c:v>
                </c:pt>
                <c:pt idx="552">
                  <c:v>1994-07</c:v>
                </c:pt>
                <c:pt idx="553">
                  <c:v>1994-08</c:v>
                </c:pt>
                <c:pt idx="554">
                  <c:v>1994-09</c:v>
                </c:pt>
                <c:pt idx="555">
                  <c:v>1994-10</c:v>
                </c:pt>
                <c:pt idx="556">
                  <c:v>1994-11</c:v>
                </c:pt>
                <c:pt idx="557">
                  <c:v>1994-12</c:v>
                </c:pt>
                <c:pt idx="558">
                  <c:v>1995-01</c:v>
                </c:pt>
                <c:pt idx="559">
                  <c:v>1995-02</c:v>
                </c:pt>
                <c:pt idx="560">
                  <c:v>1995-03</c:v>
                </c:pt>
                <c:pt idx="561">
                  <c:v>1995-04</c:v>
                </c:pt>
                <c:pt idx="562">
                  <c:v>1995-05</c:v>
                </c:pt>
                <c:pt idx="563">
                  <c:v>1995-06</c:v>
                </c:pt>
                <c:pt idx="564">
                  <c:v>1995-07</c:v>
                </c:pt>
                <c:pt idx="565">
                  <c:v>1995-08</c:v>
                </c:pt>
                <c:pt idx="566">
                  <c:v>1995-09</c:v>
                </c:pt>
                <c:pt idx="567">
                  <c:v>1995-10</c:v>
                </c:pt>
                <c:pt idx="568">
                  <c:v>1995-11</c:v>
                </c:pt>
                <c:pt idx="569">
                  <c:v>1995-12</c:v>
                </c:pt>
                <c:pt idx="570">
                  <c:v>1996-01</c:v>
                </c:pt>
                <c:pt idx="571">
                  <c:v>1996-02</c:v>
                </c:pt>
                <c:pt idx="572">
                  <c:v>1996-03</c:v>
                </c:pt>
                <c:pt idx="573">
                  <c:v>1996-04</c:v>
                </c:pt>
                <c:pt idx="574">
                  <c:v>1996-05</c:v>
                </c:pt>
                <c:pt idx="575">
                  <c:v>1996-06</c:v>
                </c:pt>
                <c:pt idx="576">
                  <c:v>1996-07</c:v>
                </c:pt>
                <c:pt idx="577">
                  <c:v>1996-08</c:v>
                </c:pt>
                <c:pt idx="578">
                  <c:v>1996-09</c:v>
                </c:pt>
                <c:pt idx="579">
                  <c:v>1996-10</c:v>
                </c:pt>
                <c:pt idx="580">
                  <c:v>1996-11</c:v>
                </c:pt>
                <c:pt idx="581">
                  <c:v>1996-12</c:v>
                </c:pt>
                <c:pt idx="582">
                  <c:v>1997-01</c:v>
                </c:pt>
                <c:pt idx="583">
                  <c:v>1997-02</c:v>
                </c:pt>
                <c:pt idx="584">
                  <c:v>1997-03</c:v>
                </c:pt>
                <c:pt idx="585">
                  <c:v>1997-04</c:v>
                </c:pt>
                <c:pt idx="586">
                  <c:v>1997-05</c:v>
                </c:pt>
                <c:pt idx="587">
                  <c:v>1997-06</c:v>
                </c:pt>
                <c:pt idx="588">
                  <c:v>1997-07</c:v>
                </c:pt>
                <c:pt idx="589">
                  <c:v>1997-08</c:v>
                </c:pt>
                <c:pt idx="590">
                  <c:v>1997-09</c:v>
                </c:pt>
                <c:pt idx="591">
                  <c:v>1997-10</c:v>
                </c:pt>
                <c:pt idx="592">
                  <c:v>1997-11</c:v>
                </c:pt>
                <c:pt idx="593">
                  <c:v>1997-12</c:v>
                </c:pt>
                <c:pt idx="594">
                  <c:v>1998-01</c:v>
                </c:pt>
                <c:pt idx="595">
                  <c:v>1998-02</c:v>
                </c:pt>
                <c:pt idx="596">
                  <c:v>1998-03</c:v>
                </c:pt>
                <c:pt idx="597">
                  <c:v>1998-04</c:v>
                </c:pt>
                <c:pt idx="598">
                  <c:v>1998-05</c:v>
                </c:pt>
                <c:pt idx="599">
                  <c:v>1998-06</c:v>
                </c:pt>
                <c:pt idx="600">
                  <c:v>1998-07</c:v>
                </c:pt>
                <c:pt idx="601">
                  <c:v>1998-08</c:v>
                </c:pt>
                <c:pt idx="602">
                  <c:v>1998-09</c:v>
                </c:pt>
                <c:pt idx="603">
                  <c:v>1998-10</c:v>
                </c:pt>
                <c:pt idx="604">
                  <c:v>1998-11</c:v>
                </c:pt>
                <c:pt idx="605">
                  <c:v>1998-12</c:v>
                </c:pt>
              </c:strCache>
            </c:strRef>
          </c:cat>
          <c:val>
            <c:numRef>
              <c:f>'discount rate'!$B$1:$B$606</c:f>
              <c:numCache>
                <c:formatCode>0.00</c:formatCode>
                <c:ptCount val="60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4.5</c:v>
                </c:pt>
                <c:pt idx="11">
                  <c:v>4.5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4.5</c:v>
                </c:pt>
                <c:pt idx="93">
                  <c:v>4.5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2.75</c:v>
                </c:pt>
                <c:pt idx="127">
                  <c:v>2.75</c:v>
                </c:pt>
                <c:pt idx="128">
                  <c:v>2.75</c:v>
                </c:pt>
                <c:pt idx="129">
                  <c:v>2.75</c:v>
                </c:pt>
                <c:pt idx="130">
                  <c:v>2.75</c:v>
                </c:pt>
                <c:pt idx="131">
                  <c:v>2.75</c:v>
                </c:pt>
                <c:pt idx="132">
                  <c:v>2.75</c:v>
                </c:pt>
                <c:pt idx="133">
                  <c:v>2.75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3.5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3.5</c:v>
                </c:pt>
                <c:pt idx="204">
                  <c:v>3.5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4.5</c:v>
                </c:pt>
                <c:pt idx="223">
                  <c:v>4</c:v>
                </c:pt>
                <c:pt idx="224">
                  <c:v>4</c:v>
                </c:pt>
                <c:pt idx="225">
                  <c:v>3.5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7.5</c:v>
                </c:pt>
                <c:pt idx="261">
                  <c:v>7.5</c:v>
                </c:pt>
                <c:pt idx="262">
                  <c:v>7.5</c:v>
                </c:pt>
                <c:pt idx="263">
                  <c:v>7.5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6.5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4.5</c:v>
                </c:pt>
                <c:pt idx="280">
                  <c:v>4.5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3.5</c:v>
                </c:pt>
                <c:pt idx="292">
                  <c:v>4</c:v>
                </c:pt>
                <c:pt idx="293">
                  <c:v>4.5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6.5</c:v>
                </c:pt>
                <c:pt idx="316">
                  <c:v>6.5</c:v>
                </c:pt>
                <c:pt idx="317">
                  <c:v>6</c:v>
                </c:pt>
                <c:pt idx="318">
                  <c:v>6</c:v>
                </c:pt>
                <c:pt idx="319">
                  <c:v>5.5</c:v>
                </c:pt>
                <c:pt idx="320">
                  <c:v>5</c:v>
                </c:pt>
                <c:pt idx="321">
                  <c:v>5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</c:v>
                </c:pt>
                <c:pt idx="326">
                  <c:v>3.5</c:v>
                </c:pt>
                <c:pt idx="327">
                  <c:v>3.5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7.5</c:v>
                </c:pt>
                <c:pt idx="383">
                  <c:v>7.5</c:v>
                </c:pt>
                <c:pt idx="384">
                  <c:v>7.5</c:v>
                </c:pt>
                <c:pt idx="385">
                  <c:v>7.5</c:v>
                </c:pt>
                <c:pt idx="386">
                  <c:v>7.5</c:v>
                </c:pt>
                <c:pt idx="387">
                  <c:v>7.5</c:v>
                </c:pt>
                <c:pt idx="388">
                  <c:v>7.5</c:v>
                </c:pt>
                <c:pt idx="389">
                  <c:v>7.5</c:v>
                </c:pt>
                <c:pt idx="390">
                  <c:v>7.5</c:v>
                </c:pt>
                <c:pt idx="391">
                  <c:v>7.5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7.5</c:v>
                </c:pt>
                <c:pt idx="396">
                  <c:v>7.5</c:v>
                </c:pt>
                <c:pt idx="397">
                  <c:v>7.5</c:v>
                </c:pt>
                <c:pt idx="398">
                  <c:v>7.5</c:v>
                </c:pt>
                <c:pt idx="399">
                  <c:v>7.5</c:v>
                </c:pt>
                <c:pt idx="400">
                  <c:v>7.5</c:v>
                </c:pt>
                <c:pt idx="401">
                  <c:v>7.5</c:v>
                </c:pt>
                <c:pt idx="402">
                  <c:v>7.5</c:v>
                </c:pt>
                <c:pt idx="403">
                  <c:v>7.5</c:v>
                </c:pt>
                <c:pt idx="404">
                  <c:v>7.5</c:v>
                </c:pt>
                <c:pt idx="405">
                  <c:v>7.5</c:v>
                </c:pt>
                <c:pt idx="406">
                  <c:v>7.5</c:v>
                </c:pt>
                <c:pt idx="407">
                  <c:v>7.5</c:v>
                </c:pt>
                <c:pt idx="408">
                  <c:v>7.5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2.5</c:v>
                </c:pt>
                <c:pt idx="474">
                  <c:v>2.5</c:v>
                </c:pt>
                <c:pt idx="475">
                  <c:v>2.5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3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4.5</c:v>
                </c:pt>
                <c:pt idx="490">
                  <c:v>4.5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7.5</c:v>
                </c:pt>
                <c:pt idx="518">
                  <c:v>7.5</c:v>
                </c:pt>
                <c:pt idx="519">
                  <c:v>7.5</c:v>
                </c:pt>
                <c:pt idx="520">
                  <c:v>7.5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8.75</c:v>
                </c:pt>
                <c:pt idx="529">
                  <c:v>8.75</c:v>
                </c:pt>
                <c:pt idx="530">
                  <c:v>8.25</c:v>
                </c:pt>
                <c:pt idx="531">
                  <c:v>8.25</c:v>
                </c:pt>
                <c:pt idx="532">
                  <c:v>8.25</c:v>
                </c:pt>
                <c:pt idx="533">
                  <c:v>8.25</c:v>
                </c:pt>
                <c:pt idx="534">
                  <c:v>8.25</c:v>
                </c:pt>
                <c:pt idx="535">
                  <c:v>8</c:v>
                </c:pt>
                <c:pt idx="536">
                  <c:v>7.5</c:v>
                </c:pt>
                <c:pt idx="537">
                  <c:v>7.25</c:v>
                </c:pt>
                <c:pt idx="538">
                  <c:v>7.25</c:v>
                </c:pt>
                <c:pt idx="539">
                  <c:v>7.25</c:v>
                </c:pt>
                <c:pt idx="540">
                  <c:v>6.75</c:v>
                </c:pt>
                <c:pt idx="541">
                  <c:v>6.75</c:v>
                </c:pt>
                <c:pt idx="542">
                  <c:v>6.25</c:v>
                </c:pt>
                <c:pt idx="543">
                  <c:v>5.75</c:v>
                </c:pt>
                <c:pt idx="544">
                  <c:v>5.75</c:v>
                </c:pt>
                <c:pt idx="545">
                  <c:v>5.75</c:v>
                </c:pt>
                <c:pt idx="546">
                  <c:v>5.75</c:v>
                </c:pt>
                <c:pt idx="547">
                  <c:v>5.25</c:v>
                </c:pt>
                <c:pt idx="548">
                  <c:v>5.25</c:v>
                </c:pt>
                <c:pt idx="549">
                  <c:v>5</c:v>
                </c:pt>
                <c:pt idx="550">
                  <c:v>4.5</c:v>
                </c:pt>
                <c:pt idx="551">
                  <c:v>4.5</c:v>
                </c:pt>
                <c:pt idx="552">
                  <c:v>4.5</c:v>
                </c:pt>
                <c:pt idx="553">
                  <c:v>4.5</c:v>
                </c:pt>
                <c:pt idx="554">
                  <c:v>4.5</c:v>
                </c:pt>
                <c:pt idx="555">
                  <c:v>4.5</c:v>
                </c:pt>
                <c:pt idx="556">
                  <c:v>4.5</c:v>
                </c:pt>
                <c:pt idx="557">
                  <c:v>4.5</c:v>
                </c:pt>
                <c:pt idx="558">
                  <c:v>4.5</c:v>
                </c:pt>
                <c:pt idx="559">
                  <c:v>4.5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2.5</c:v>
                </c:pt>
                <c:pt idx="577">
                  <c:v>2.5</c:v>
                </c:pt>
                <c:pt idx="578">
                  <c:v>2.5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2.5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2.5</c:v>
                </c:pt>
                <c:pt idx="597">
                  <c:v>2.5</c:v>
                </c:pt>
                <c:pt idx="598">
                  <c:v>2.5</c:v>
                </c:pt>
                <c:pt idx="599">
                  <c:v>2.5</c:v>
                </c:pt>
                <c:pt idx="600">
                  <c:v>2.5</c:v>
                </c:pt>
                <c:pt idx="601">
                  <c:v>2.5</c:v>
                </c:pt>
                <c:pt idx="602">
                  <c:v>2.5</c:v>
                </c:pt>
                <c:pt idx="603">
                  <c:v>2.5</c:v>
                </c:pt>
                <c:pt idx="604">
                  <c:v>2.5</c:v>
                </c:pt>
                <c:pt idx="605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39048"/>
        <c:axId val="366044536"/>
      </c:lineChart>
      <c:dateAx>
        <c:axId val="36603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044536"/>
        <c:crosses val="autoZero"/>
        <c:auto val="0"/>
        <c:lblOffset val="100"/>
        <c:baseTimeUnit val="days"/>
      </c:dateAx>
      <c:valAx>
        <c:axId val="36604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03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lifetime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product lifetimes'!$A$11:$A$388</c:f>
              <c:numCache>
                <c:formatCode>General</c:formatCode>
                <c:ptCount val="378"/>
                <c:pt idx="0">
                  <c:v>58.408326078359302</c:v>
                </c:pt>
                <c:pt idx="1">
                  <c:v>56.6949056850722</c:v>
                </c:pt>
                <c:pt idx="2">
                  <c:v>56.432984408427401</c:v>
                </c:pt>
                <c:pt idx="3">
                  <c:v>55.712776116082402</c:v>
                </c:pt>
                <c:pt idx="4">
                  <c:v>55.230713255703201</c:v>
                </c:pt>
                <c:pt idx="5">
                  <c:v>54.644366254727601</c:v>
                </c:pt>
                <c:pt idx="6">
                  <c:v>54.518782553259598</c:v>
                </c:pt>
                <c:pt idx="7">
                  <c:v>54.130818206232298</c:v>
                </c:pt>
                <c:pt idx="8">
                  <c:v>53.635655343850303</c:v>
                </c:pt>
                <c:pt idx="9">
                  <c:v>53.421877064889401</c:v>
                </c:pt>
                <c:pt idx="10">
                  <c:v>53.097119385545803</c:v>
                </c:pt>
                <c:pt idx="11">
                  <c:v>52.883533327684297</c:v>
                </c:pt>
                <c:pt idx="12">
                  <c:v>52.230158952620897</c:v>
                </c:pt>
                <c:pt idx="13">
                  <c:v>51.900767096364497</c:v>
                </c:pt>
                <c:pt idx="14">
                  <c:v>51.106723893418902</c:v>
                </c:pt>
                <c:pt idx="15">
                  <c:v>50.480515169841503</c:v>
                </c:pt>
                <c:pt idx="16">
                  <c:v>50.043860065193897</c:v>
                </c:pt>
                <c:pt idx="17">
                  <c:v>49.371101957547097</c:v>
                </c:pt>
                <c:pt idx="18">
                  <c:v>48.906281435459597</c:v>
                </c:pt>
                <c:pt idx="19">
                  <c:v>48.419903128844297</c:v>
                </c:pt>
                <c:pt idx="20">
                  <c:v>47.929857532012299</c:v>
                </c:pt>
                <c:pt idx="21">
                  <c:v>47.559768064497703</c:v>
                </c:pt>
                <c:pt idx="22">
                  <c:v>47.037799338416498</c:v>
                </c:pt>
                <c:pt idx="23">
                  <c:v>46.581089978713202</c:v>
                </c:pt>
                <c:pt idx="24">
                  <c:v>45.917850832980498</c:v>
                </c:pt>
                <c:pt idx="25">
                  <c:v>45.422655155595599</c:v>
                </c:pt>
                <c:pt idx="26">
                  <c:v>45.003842829735397</c:v>
                </c:pt>
                <c:pt idx="27">
                  <c:v>44.611261763102704</c:v>
                </c:pt>
                <c:pt idx="28">
                  <c:v>44.089821262593198</c:v>
                </c:pt>
                <c:pt idx="29">
                  <c:v>44.057448083693799</c:v>
                </c:pt>
                <c:pt idx="30">
                  <c:v>43.493911407874698</c:v>
                </c:pt>
                <c:pt idx="31">
                  <c:v>43.011552643817197</c:v>
                </c:pt>
                <c:pt idx="32">
                  <c:v>42.581988191943303</c:v>
                </c:pt>
                <c:pt idx="33">
                  <c:v>42.073804029275699</c:v>
                </c:pt>
                <c:pt idx="34">
                  <c:v>41.610604320577899</c:v>
                </c:pt>
                <c:pt idx="35">
                  <c:v>41.1573965486091</c:v>
                </c:pt>
                <c:pt idx="36">
                  <c:v>41.079318622199899</c:v>
                </c:pt>
                <c:pt idx="37">
                  <c:v>40.600361409042598</c:v>
                </c:pt>
                <c:pt idx="38">
                  <c:v>40.548223042207198</c:v>
                </c:pt>
                <c:pt idx="39">
                  <c:v>39.9985619418486</c:v>
                </c:pt>
                <c:pt idx="40">
                  <c:v>39.577590259407998</c:v>
                </c:pt>
                <c:pt idx="41">
                  <c:v>39.538934460589502</c:v>
                </c:pt>
                <c:pt idx="42">
                  <c:v>39.153665754950701</c:v>
                </c:pt>
                <c:pt idx="43">
                  <c:v>39.126093713197498</c:v>
                </c:pt>
                <c:pt idx="44">
                  <c:v>38.844395461844996</c:v>
                </c:pt>
                <c:pt idx="45">
                  <c:v>38.499608648178402</c:v>
                </c:pt>
                <c:pt idx="46">
                  <c:v>38.009142916323697</c:v>
                </c:pt>
                <c:pt idx="47">
                  <c:v>37.959610670852598</c:v>
                </c:pt>
                <c:pt idx="48">
                  <c:v>37.614038823881998</c:v>
                </c:pt>
                <c:pt idx="49">
                  <c:v>37.437395408917901</c:v>
                </c:pt>
                <c:pt idx="50">
                  <c:v>36.9929366214525</c:v>
                </c:pt>
                <c:pt idx="51">
                  <c:v>36.575992853471497</c:v>
                </c:pt>
                <c:pt idx="52">
                  <c:v>36.5293711699385</c:v>
                </c:pt>
                <c:pt idx="53">
                  <c:v>36.074061472020198</c:v>
                </c:pt>
                <c:pt idx="54">
                  <c:v>35.861376374938402</c:v>
                </c:pt>
                <c:pt idx="55">
                  <c:v>35.587120782012299</c:v>
                </c:pt>
                <c:pt idx="56">
                  <c:v>35.0317909719912</c:v>
                </c:pt>
                <c:pt idx="57">
                  <c:v>35.031151346711198</c:v>
                </c:pt>
                <c:pt idx="58">
                  <c:v>34.560048818227003</c:v>
                </c:pt>
                <c:pt idx="59">
                  <c:v>34.542360532162199</c:v>
                </c:pt>
                <c:pt idx="60">
                  <c:v>34.145786729225101</c:v>
                </c:pt>
                <c:pt idx="61">
                  <c:v>33.979398434240302</c:v>
                </c:pt>
                <c:pt idx="62">
                  <c:v>33.724755854431599</c:v>
                </c:pt>
                <c:pt idx="63">
                  <c:v>33.600901106596503</c:v>
                </c:pt>
                <c:pt idx="64">
                  <c:v>33.084127078169402</c:v>
                </c:pt>
                <c:pt idx="65">
                  <c:v>33.072510383607998</c:v>
                </c:pt>
                <c:pt idx="66">
                  <c:v>32.553710876592</c:v>
                </c:pt>
                <c:pt idx="67">
                  <c:v>32.423407649919497</c:v>
                </c:pt>
                <c:pt idx="68">
                  <c:v>32.0147737269372</c:v>
                </c:pt>
                <c:pt idx="69">
                  <c:v>31.954684301485699</c:v>
                </c:pt>
                <c:pt idx="70">
                  <c:v>31.5396087308904</c:v>
                </c:pt>
                <c:pt idx="71">
                  <c:v>31.512129948601501</c:v>
                </c:pt>
                <c:pt idx="72">
                  <c:v>31.018344329832999</c:v>
                </c:pt>
                <c:pt idx="73">
                  <c:v>31.005937218896101</c:v>
                </c:pt>
                <c:pt idx="74">
                  <c:v>30.6566042897425</c:v>
                </c:pt>
                <c:pt idx="75">
                  <c:v>30.6</c:v>
                </c:pt>
                <c:pt idx="76">
                  <c:v>30.518843598508798</c:v>
                </c:pt>
                <c:pt idx="77">
                  <c:v>30.000513983799902</c:v>
                </c:pt>
                <c:pt idx="78">
                  <c:v>29.943914214071999</c:v>
                </c:pt>
                <c:pt idx="79">
                  <c:v>29.573911312413902</c:v>
                </c:pt>
                <c:pt idx="80">
                  <c:v>29.524155637423998</c:v>
                </c:pt>
                <c:pt idx="81">
                  <c:v>29.084686453406501</c:v>
                </c:pt>
                <c:pt idx="82">
                  <c:v>28.979157757359001</c:v>
                </c:pt>
                <c:pt idx="83">
                  <c:v>28.533389146059701</c:v>
                </c:pt>
                <c:pt idx="84">
                  <c:v>28.462639642627</c:v>
                </c:pt>
                <c:pt idx="85">
                  <c:v>28.071728157814601</c:v>
                </c:pt>
                <c:pt idx="86">
                  <c:v>27.978783057580699</c:v>
                </c:pt>
                <c:pt idx="87">
                  <c:v>27.85</c:v>
                </c:pt>
                <c:pt idx="88">
                  <c:v>27.5353071707247</c:v>
                </c:pt>
                <c:pt idx="89">
                  <c:v>27.481537534019001</c:v>
                </c:pt>
                <c:pt idx="90">
                  <c:v>27.4</c:v>
                </c:pt>
                <c:pt idx="91">
                  <c:v>27.020013256304399</c:v>
                </c:pt>
                <c:pt idx="92">
                  <c:v>26.984686041942101</c:v>
                </c:pt>
                <c:pt idx="93">
                  <c:v>26.5882490709938</c:v>
                </c:pt>
                <c:pt idx="94">
                  <c:v>26.55</c:v>
                </c:pt>
                <c:pt idx="95">
                  <c:v>26.440015213795899</c:v>
                </c:pt>
                <c:pt idx="96">
                  <c:v>26.2</c:v>
                </c:pt>
                <c:pt idx="97">
                  <c:v>26.029316384262</c:v>
                </c:pt>
                <c:pt idx="98">
                  <c:v>26</c:v>
                </c:pt>
                <c:pt idx="99">
                  <c:v>25.985954837362499</c:v>
                </c:pt>
                <c:pt idx="100">
                  <c:v>25.574965790380698</c:v>
                </c:pt>
                <c:pt idx="101">
                  <c:v>25.505062397805101</c:v>
                </c:pt>
                <c:pt idx="102">
                  <c:v>25.3</c:v>
                </c:pt>
                <c:pt idx="103">
                  <c:v>25.2</c:v>
                </c:pt>
                <c:pt idx="104">
                  <c:v>25.010735891251802</c:v>
                </c:pt>
                <c:pt idx="105">
                  <c:v>24.975825190071099</c:v>
                </c:pt>
                <c:pt idx="106">
                  <c:v>24.5145991816185</c:v>
                </c:pt>
                <c:pt idx="107">
                  <c:v>24.505870786270702</c:v>
                </c:pt>
                <c:pt idx="108">
                  <c:v>24.35</c:v>
                </c:pt>
                <c:pt idx="109">
                  <c:v>24.028537944713399</c:v>
                </c:pt>
                <c:pt idx="110">
                  <c:v>24.020676988511301</c:v>
                </c:pt>
                <c:pt idx="111">
                  <c:v>23.8</c:v>
                </c:pt>
                <c:pt idx="112">
                  <c:v>23.6</c:v>
                </c:pt>
                <c:pt idx="113">
                  <c:v>23.516933631740201</c:v>
                </c:pt>
                <c:pt idx="114">
                  <c:v>23.428857903513599</c:v>
                </c:pt>
                <c:pt idx="115">
                  <c:v>23.15</c:v>
                </c:pt>
                <c:pt idx="116">
                  <c:v>23.002973559152501</c:v>
                </c:pt>
                <c:pt idx="117">
                  <c:v>22.990987296756099</c:v>
                </c:pt>
                <c:pt idx="118">
                  <c:v>22.65</c:v>
                </c:pt>
                <c:pt idx="119">
                  <c:v>22.593949535298801</c:v>
                </c:pt>
                <c:pt idx="120">
                  <c:v>22.512791020702998</c:v>
                </c:pt>
                <c:pt idx="121">
                  <c:v>22.010792962846701</c:v>
                </c:pt>
                <c:pt idx="122">
                  <c:v>22.007033937054299</c:v>
                </c:pt>
                <c:pt idx="123">
                  <c:v>22</c:v>
                </c:pt>
                <c:pt idx="124">
                  <c:v>21.6</c:v>
                </c:pt>
                <c:pt idx="125">
                  <c:v>21.557574853844201</c:v>
                </c:pt>
                <c:pt idx="126">
                  <c:v>21.5045517255409</c:v>
                </c:pt>
                <c:pt idx="127">
                  <c:v>21.2</c:v>
                </c:pt>
                <c:pt idx="128">
                  <c:v>21.0171535959783</c:v>
                </c:pt>
                <c:pt idx="129">
                  <c:v>20.943862670322101</c:v>
                </c:pt>
                <c:pt idx="130">
                  <c:v>20.55</c:v>
                </c:pt>
                <c:pt idx="131">
                  <c:v>20.543142824956</c:v>
                </c:pt>
                <c:pt idx="132">
                  <c:v>20.5009154945493</c:v>
                </c:pt>
                <c:pt idx="133">
                  <c:v>20.019247360694699</c:v>
                </c:pt>
                <c:pt idx="134">
                  <c:v>20</c:v>
                </c:pt>
                <c:pt idx="135">
                  <c:v>19.993921568357699</c:v>
                </c:pt>
                <c:pt idx="136">
                  <c:v>19.544328340545501</c:v>
                </c:pt>
                <c:pt idx="137">
                  <c:v>19.502949041251199</c:v>
                </c:pt>
                <c:pt idx="138">
                  <c:v>19.5</c:v>
                </c:pt>
                <c:pt idx="139">
                  <c:v>19.035276441768598</c:v>
                </c:pt>
                <c:pt idx="140">
                  <c:v>19</c:v>
                </c:pt>
                <c:pt idx="141">
                  <c:v>18.987184086430499</c:v>
                </c:pt>
                <c:pt idx="142">
                  <c:v>18.517284961425101</c:v>
                </c:pt>
                <c:pt idx="143">
                  <c:v>18.5</c:v>
                </c:pt>
                <c:pt idx="144">
                  <c:v>18.456489244577401</c:v>
                </c:pt>
                <c:pt idx="145">
                  <c:v>18.05</c:v>
                </c:pt>
                <c:pt idx="146">
                  <c:v>18.013253882202999</c:v>
                </c:pt>
                <c:pt idx="147">
                  <c:v>18.001338506471399</c:v>
                </c:pt>
                <c:pt idx="148">
                  <c:v>17.6613362286217</c:v>
                </c:pt>
                <c:pt idx="149">
                  <c:v>17.55</c:v>
                </c:pt>
                <c:pt idx="150">
                  <c:v>17.5034089811199</c:v>
                </c:pt>
                <c:pt idx="151">
                  <c:v>17.100000000000001</c:v>
                </c:pt>
                <c:pt idx="152">
                  <c:v>17.0464537157021</c:v>
                </c:pt>
                <c:pt idx="153">
                  <c:v>16.985081636284601</c:v>
                </c:pt>
                <c:pt idx="154">
                  <c:v>16.5043056672368</c:v>
                </c:pt>
                <c:pt idx="155">
                  <c:v>16.5</c:v>
                </c:pt>
                <c:pt idx="156">
                  <c:v>16.476165361907501</c:v>
                </c:pt>
                <c:pt idx="157">
                  <c:v>16.004076809369899</c:v>
                </c:pt>
                <c:pt idx="158">
                  <c:v>16</c:v>
                </c:pt>
                <c:pt idx="159">
                  <c:v>15.940381895405601</c:v>
                </c:pt>
                <c:pt idx="160">
                  <c:v>15.536316420848999</c:v>
                </c:pt>
                <c:pt idx="161">
                  <c:v>15.532164046755801</c:v>
                </c:pt>
                <c:pt idx="162">
                  <c:v>15.5</c:v>
                </c:pt>
                <c:pt idx="163">
                  <c:v>15.003714624069399</c:v>
                </c:pt>
                <c:pt idx="164">
                  <c:v>15</c:v>
                </c:pt>
                <c:pt idx="165">
                  <c:v>14.9599848605825</c:v>
                </c:pt>
                <c:pt idx="166">
                  <c:v>14.553526931332</c:v>
                </c:pt>
                <c:pt idx="167">
                  <c:v>14.5</c:v>
                </c:pt>
                <c:pt idx="168">
                  <c:v>14.386439394068001</c:v>
                </c:pt>
                <c:pt idx="169">
                  <c:v>14.035930063505999</c:v>
                </c:pt>
                <c:pt idx="170">
                  <c:v>14</c:v>
                </c:pt>
                <c:pt idx="171">
                  <c:v>13.9105465600834</c:v>
                </c:pt>
                <c:pt idx="172">
                  <c:v>13.521288873710001</c:v>
                </c:pt>
                <c:pt idx="173">
                  <c:v>13.5</c:v>
                </c:pt>
                <c:pt idx="174">
                  <c:v>13</c:v>
                </c:pt>
                <c:pt idx="175">
                  <c:v>12.965927956601901</c:v>
                </c:pt>
                <c:pt idx="176">
                  <c:v>12.544352018251301</c:v>
                </c:pt>
                <c:pt idx="177">
                  <c:v>12.5</c:v>
                </c:pt>
                <c:pt idx="178">
                  <c:v>12.330733728673</c:v>
                </c:pt>
                <c:pt idx="179">
                  <c:v>12.0349390398403</c:v>
                </c:pt>
                <c:pt idx="180">
                  <c:v>12</c:v>
                </c:pt>
                <c:pt idx="181">
                  <c:v>11.5</c:v>
                </c:pt>
                <c:pt idx="182">
                  <c:v>11.4344230412333</c:v>
                </c:pt>
                <c:pt idx="183">
                  <c:v>11.034573524194601</c:v>
                </c:pt>
                <c:pt idx="184">
                  <c:v>11</c:v>
                </c:pt>
                <c:pt idx="185">
                  <c:v>10.55</c:v>
                </c:pt>
                <c:pt idx="186">
                  <c:v>10.3755625956664</c:v>
                </c:pt>
                <c:pt idx="187">
                  <c:v>10</c:v>
                </c:pt>
                <c:pt idx="188">
                  <c:v>9.6747418121427398</c:v>
                </c:pt>
                <c:pt idx="189">
                  <c:v>9.6</c:v>
                </c:pt>
                <c:pt idx="190">
                  <c:v>9</c:v>
                </c:pt>
                <c:pt idx="191">
                  <c:v>8.5673587639264106</c:v>
                </c:pt>
                <c:pt idx="192">
                  <c:v>8.3397182942655697</c:v>
                </c:pt>
                <c:pt idx="193">
                  <c:v>8</c:v>
                </c:pt>
                <c:pt idx="194">
                  <c:v>7.0439981788435899</c:v>
                </c:pt>
                <c:pt idx="195">
                  <c:v>7</c:v>
                </c:pt>
                <c:pt idx="196">
                  <c:v>53.596145734364299</c:v>
                </c:pt>
                <c:pt idx="197">
                  <c:v>53.1020770199545</c:v>
                </c:pt>
                <c:pt idx="198">
                  <c:v>53.073878321511799</c:v>
                </c:pt>
                <c:pt idx="199">
                  <c:v>52.98050199379</c:v>
                </c:pt>
                <c:pt idx="200">
                  <c:v>52.744067124858702</c:v>
                </c:pt>
                <c:pt idx="201">
                  <c:v>52.718957431304901</c:v>
                </c:pt>
                <c:pt idx="202">
                  <c:v>52.681443908438297</c:v>
                </c:pt>
                <c:pt idx="203">
                  <c:v>52.579437161879198</c:v>
                </c:pt>
                <c:pt idx="204">
                  <c:v>52.393934920101501</c:v>
                </c:pt>
                <c:pt idx="205">
                  <c:v>52.312976504508597</c:v>
                </c:pt>
                <c:pt idx="206">
                  <c:v>52.074016682610797</c:v>
                </c:pt>
                <c:pt idx="207">
                  <c:v>51.974873438076202</c:v>
                </c:pt>
                <c:pt idx="208">
                  <c:v>51.847139277389601</c:v>
                </c:pt>
                <c:pt idx="209">
                  <c:v>51.6547934366492</c:v>
                </c:pt>
                <c:pt idx="210">
                  <c:v>51.212044504148103</c:v>
                </c:pt>
                <c:pt idx="211">
                  <c:v>51.182937478621199</c:v>
                </c:pt>
                <c:pt idx="212">
                  <c:v>51.1105838062849</c:v>
                </c:pt>
                <c:pt idx="213">
                  <c:v>50.769615516314701</c:v>
                </c:pt>
                <c:pt idx="214">
                  <c:v>50.615449209337903</c:v>
                </c:pt>
                <c:pt idx="215">
                  <c:v>50.5297214372263</c:v>
                </c:pt>
                <c:pt idx="216">
                  <c:v>50.4322207050798</c:v>
                </c:pt>
                <c:pt idx="217">
                  <c:v>50.165012076971202</c:v>
                </c:pt>
                <c:pt idx="218">
                  <c:v>49.955300719685198</c:v>
                </c:pt>
                <c:pt idx="219">
                  <c:v>49.746077050083997</c:v>
                </c:pt>
                <c:pt idx="220">
                  <c:v>49.539683378784602</c:v>
                </c:pt>
                <c:pt idx="221">
                  <c:v>49.3880418277177</c:v>
                </c:pt>
                <c:pt idx="222">
                  <c:v>49.354152100602001</c:v>
                </c:pt>
                <c:pt idx="223">
                  <c:v>49.3181158246949</c:v>
                </c:pt>
                <c:pt idx="224">
                  <c:v>49.144524369727897</c:v>
                </c:pt>
                <c:pt idx="225">
                  <c:v>48.934251378247502</c:v>
                </c:pt>
                <c:pt idx="226">
                  <c:v>48.8357555395148</c:v>
                </c:pt>
                <c:pt idx="227">
                  <c:v>48.805129513816603</c:v>
                </c:pt>
                <c:pt idx="228">
                  <c:v>48.638829445934398</c:v>
                </c:pt>
                <c:pt idx="229">
                  <c:v>48.476749775684802</c:v>
                </c:pt>
                <c:pt idx="230">
                  <c:v>48.256010936234802</c:v>
                </c:pt>
                <c:pt idx="231">
                  <c:v>48.092749726758903</c:v>
                </c:pt>
                <c:pt idx="232">
                  <c:v>47.995582515468598</c:v>
                </c:pt>
                <c:pt idx="233">
                  <c:v>47.831098735192697</c:v>
                </c:pt>
                <c:pt idx="234">
                  <c:v>47.729973351599597</c:v>
                </c:pt>
                <c:pt idx="235">
                  <c:v>47.494431035120499</c:v>
                </c:pt>
                <c:pt idx="236">
                  <c:v>47.391271417288003</c:v>
                </c:pt>
                <c:pt idx="237">
                  <c:v>47.291370034750798</c:v>
                </c:pt>
                <c:pt idx="238">
                  <c:v>47.262905533185702</c:v>
                </c:pt>
                <c:pt idx="239">
                  <c:v>47.217724006806797</c:v>
                </c:pt>
                <c:pt idx="240">
                  <c:v>47.099714599640301</c:v>
                </c:pt>
                <c:pt idx="241">
                  <c:v>47.074170306498303</c:v>
                </c:pt>
                <c:pt idx="242">
                  <c:v>46.872894612273598</c:v>
                </c:pt>
                <c:pt idx="243">
                  <c:v>46.646116938356101</c:v>
                </c:pt>
                <c:pt idx="244">
                  <c:v>46.5130654668123</c:v>
                </c:pt>
                <c:pt idx="245">
                  <c:v>46.292494371206701</c:v>
                </c:pt>
                <c:pt idx="246">
                  <c:v>46.232912317433403</c:v>
                </c:pt>
                <c:pt idx="247">
                  <c:v>46.0140487808156</c:v>
                </c:pt>
                <c:pt idx="248">
                  <c:v>45.947235195765003</c:v>
                </c:pt>
                <c:pt idx="249">
                  <c:v>45.558540447636297</c:v>
                </c:pt>
                <c:pt idx="250">
                  <c:v>45.345693605482303</c:v>
                </c:pt>
                <c:pt idx="251">
                  <c:v>45.2025373711584</c:v>
                </c:pt>
                <c:pt idx="252">
                  <c:v>44.904729063935697</c:v>
                </c:pt>
                <c:pt idx="253">
                  <c:v>44.424978205320798</c:v>
                </c:pt>
                <c:pt idx="254">
                  <c:v>44.267878654497501</c:v>
                </c:pt>
                <c:pt idx="255">
                  <c:v>43.9915578148279</c:v>
                </c:pt>
                <c:pt idx="256">
                  <c:v>43.9483573729404</c:v>
                </c:pt>
                <c:pt idx="257">
                  <c:v>43.794353024366401</c:v>
                </c:pt>
                <c:pt idx="258">
                  <c:v>43.730273733827701</c:v>
                </c:pt>
                <c:pt idx="259">
                  <c:v>43.677639416703201</c:v>
                </c:pt>
                <c:pt idx="260">
                  <c:v>43.354954996030301</c:v>
                </c:pt>
                <c:pt idx="261">
                  <c:v>43.296801750630699</c:v>
                </c:pt>
                <c:pt idx="262">
                  <c:v>43.059506627007202</c:v>
                </c:pt>
                <c:pt idx="263">
                  <c:v>42.906142663771</c:v>
                </c:pt>
                <c:pt idx="264">
                  <c:v>42.677230105604103</c:v>
                </c:pt>
                <c:pt idx="265">
                  <c:v>42.533723698282003</c:v>
                </c:pt>
                <c:pt idx="266">
                  <c:v>42.201298156624098</c:v>
                </c:pt>
                <c:pt idx="267">
                  <c:v>42.165236732102002</c:v>
                </c:pt>
                <c:pt idx="268">
                  <c:v>42.010871066259298</c:v>
                </c:pt>
                <c:pt idx="269">
                  <c:v>41.866116443998898</c:v>
                </c:pt>
                <c:pt idx="270">
                  <c:v>41.716276990191602</c:v>
                </c:pt>
                <c:pt idx="271">
                  <c:v>41.5721887414485</c:v>
                </c:pt>
                <c:pt idx="272">
                  <c:v>41.411149259757003</c:v>
                </c:pt>
                <c:pt idx="273">
                  <c:v>41.272782381063301</c:v>
                </c:pt>
                <c:pt idx="274">
                  <c:v>41.2120650358425</c:v>
                </c:pt>
                <c:pt idx="275">
                  <c:v>41.061145571180901</c:v>
                </c:pt>
                <c:pt idx="276">
                  <c:v>40.736646569362598</c:v>
                </c:pt>
                <c:pt idx="277">
                  <c:v>40.586417841171802</c:v>
                </c:pt>
                <c:pt idx="278">
                  <c:v>40.536526580691799</c:v>
                </c:pt>
                <c:pt idx="279">
                  <c:v>40.349066170243603</c:v>
                </c:pt>
                <c:pt idx="280">
                  <c:v>39.941864961812797</c:v>
                </c:pt>
                <c:pt idx="281">
                  <c:v>39.456264725256901</c:v>
                </c:pt>
                <c:pt idx="282">
                  <c:v>39.079621911734897</c:v>
                </c:pt>
                <c:pt idx="283">
                  <c:v>38.455249075079102</c:v>
                </c:pt>
                <c:pt idx="284">
                  <c:v>37.913029787588698</c:v>
                </c:pt>
                <c:pt idx="285">
                  <c:v>37.443267715384302</c:v>
                </c:pt>
                <c:pt idx="286">
                  <c:v>37.025935860379398</c:v>
                </c:pt>
                <c:pt idx="287">
                  <c:v>36.492835865486398</c:v>
                </c:pt>
                <c:pt idx="288">
                  <c:v>36.083782514114503</c:v>
                </c:pt>
                <c:pt idx="289">
                  <c:v>35.478434192684503</c:v>
                </c:pt>
                <c:pt idx="290">
                  <c:v>35.079036225468897</c:v>
                </c:pt>
                <c:pt idx="291">
                  <c:v>34.564371667892203</c:v>
                </c:pt>
                <c:pt idx="292">
                  <c:v>33.981693151893701</c:v>
                </c:pt>
                <c:pt idx="293">
                  <c:v>33.617278889020199</c:v>
                </c:pt>
                <c:pt idx="294">
                  <c:v>33.007795657792002</c:v>
                </c:pt>
                <c:pt idx="295">
                  <c:v>32.555317782246398</c:v>
                </c:pt>
                <c:pt idx="296">
                  <c:v>32.076948418613398</c:v>
                </c:pt>
                <c:pt idx="297">
                  <c:v>31.492626685265801</c:v>
                </c:pt>
                <c:pt idx="298">
                  <c:v>31.017346338252899</c:v>
                </c:pt>
                <c:pt idx="299">
                  <c:v>30.483230924394501</c:v>
                </c:pt>
                <c:pt idx="300">
                  <c:v>30.0098915388722</c:v>
                </c:pt>
                <c:pt idx="301">
                  <c:v>29.513964731439401</c:v>
                </c:pt>
                <c:pt idx="302">
                  <c:v>29.007577287308401</c:v>
                </c:pt>
                <c:pt idx="303">
                  <c:v>28.548872793309801</c:v>
                </c:pt>
                <c:pt idx="304">
                  <c:v>28.0604483746543</c:v>
                </c:pt>
                <c:pt idx="305">
                  <c:v>27.550218786481501</c:v>
                </c:pt>
                <c:pt idx="306">
                  <c:v>27.0052287280852</c:v>
                </c:pt>
                <c:pt idx="307">
                  <c:v>26.558431307735098</c:v>
                </c:pt>
                <c:pt idx="308">
                  <c:v>25.988983941624902</c:v>
                </c:pt>
                <c:pt idx="309">
                  <c:v>25.5269962808255</c:v>
                </c:pt>
                <c:pt idx="310">
                  <c:v>25.004035166962701</c:v>
                </c:pt>
                <c:pt idx="311">
                  <c:v>24.587312943916402</c:v>
                </c:pt>
                <c:pt idx="312">
                  <c:v>23.982469516481299</c:v>
                </c:pt>
                <c:pt idx="313">
                  <c:v>23.557603523253999</c:v>
                </c:pt>
                <c:pt idx="314">
                  <c:v>22.9579555873581</c:v>
                </c:pt>
                <c:pt idx="315">
                  <c:v>22.501788285813898</c:v>
                </c:pt>
                <c:pt idx="316">
                  <c:v>22.011554764275399</c:v>
                </c:pt>
                <c:pt idx="317">
                  <c:v>21.462987375705399</c:v>
                </c:pt>
                <c:pt idx="318">
                  <c:v>21.022017866700001</c:v>
                </c:pt>
                <c:pt idx="319">
                  <c:v>20.476215618085401</c:v>
                </c:pt>
                <c:pt idx="320">
                  <c:v>20.1472214149595</c:v>
                </c:pt>
                <c:pt idx="321">
                  <c:v>40.868413895774097</c:v>
                </c:pt>
                <c:pt idx="322">
                  <c:v>40.4528688144744</c:v>
                </c:pt>
                <c:pt idx="323">
                  <c:v>39.338335446925001</c:v>
                </c:pt>
                <c:pt idx="324">
                  <c:v>39.050360167962303</c:v>
                </c:pt>
                <c:pt idx="325">
                  <c:v>38.363208598121197</c:v>
                </c:pt>
                <c:pt idx="326">
                  <c:v>38.110325483733703</c:v>
                </c:pt>
                <c:pt idx="327">
                  <c:v>37.608682729326297</c:v>
                </c:pt>
                <c:pt idx="328">
                  <c:v>37.020224761296497</c:v>
                </c:pt>
                <c:pt idx="329">
                  <c:v>36.649392755083298</c:v>
                </c:pt>
                <c:pt idx="330">
                  <c:v>36.096352432320401</c:v>
                </c:pt>
                <c:pt idx="331">
                  <c:v>35.537213653289101</c:v>
                </c:pt>
                <c:pt idx="332">
                  <c:v>34.9312098759763</c:v>
                </c:pt>
                <c:pt idx="333">
                  <c:v>34.5530378019251</c:v>
                </c:pt>
                <c:pt idx="334">
                  <c:v>34.011905636543403</c:v>
                </c:pt>
                <c:pt idx="335">
                  <c:v>33.512169212731699</c:v>
                </c:pt>
                <c:pt idx="336">
                  <c:v>32.971847330841399</c:v>
                </c:pt>
                <c:pt idx="337">
                  <c:v>32.494080576382601</c:v>
                </c:pt>
                <c:pt idx="338">
                  <c:v>32.014540557468102</c:v>
                </c:pt>
                <c:pt idx="339">
                  <c:v>31.500719861844502</c:v>
                </c:pt>
                <c:pt idx="340">
                  <c:v>31.019812631419502</c:v>
                </c:pt>
                <c:pt idx="341">
                  <c:v>30.494974130774999</c:v>
                </c:pt>
                <c:pt idx="342">
                  <c:v>29.9742153904443</c:v>
                </c:pt>
                <c:pt idx="343">
                  <c:v>29.536579255974299</c:v>
                </c:pt>
                <c:pt idx="344">
                  <c:v>28.981931639907501</c:v>
                </c:pt>
                <c:pt idx="345">
                  <c:v>28.4808488045765</c:v>
                </c:pt>
                <c:pt idx="346">
                  <c:v>28.0047566939513</c:v>
                </c:pt>
                <c:pt idx="347">
                  <c:v>27.580581016604</c:v>
                </c:pt>
                <c:pt idx="348">
                  <c:v>26.9952945833796</c:v>
                </c:pt>
                <c:pt idx="349">
                  <c:v>26.518196589686401</c:v>
                </c:pt>
                <c:pt idx="350">
                  <c:v>25.9343492038339</c:v>
                </c:pt>
                <c:pt idx="351">
                  <c:v>25.492760886404099</c:v>
                </c:pt>
                <c:pt idx="352">
                  <c:v>25.0915269331256</c:v>
                </c:pt>
                <c:pt idx="353">
                  <c:v>24.4954720653861</c:v>
                </c:pt>
                <c:pt idx="354">
                  <c:v>24.049282613235299</c:v>
                </c:pt>
                <c:pt idx="355">
                  <c:v>23.618458797447001</c:v>
                </c:pt>
                <c:pt idx="356">
                  <c:v>23.032659975260302</c:v>
                </c:pt>
                <c:pt idx="357">
                  <c:v>22.5087381165403</c:v>
                </c:pt>
                <c:pt idx="358">
                  <c:v>22.0804880545485</c:v>
                </c:pt>
                <c:pt idx="359">
                  <c:v>21.531721556347801</c:v>
                </c:pt>
                <c:pt idx="360">
                  <c:v>21.0556441616204</c:v>
                </c:pt>
                <c:pt idx="361">
                  <c:v>20.4884707649333</c:v>
                </c:pt>
                <c:pt idx="362">
                  <c:v>19.9794680602424</c:v>
                </c:pt>
                <c:pt idx="363">
                  <c:v>19.524430081482201</c:v>
                </c:pt>
                <c:pt idx="364">
                  <c:v>19.0263857296172</c:v>
                </c:pt>
                <c:pt idx="365">
                  <c:v>18.498401451008899</c:v>
                </c:pt>
                <c:pt idx="366">
                  <c:v>17.989940701307201</c:v>
                </c:pt>
                <c:pt idx="367">
                  <c:v>17.486829234925501</c:v>
                </c:pt>
                <c:pt idx="368">
                  <c:v>17.007505138171702</c:v>
                </c:pt>
                <c:pt idx="369">
                  <c:v>16.536625531431699</c:v>
                </c:pt>
                <c:pt idx="370">
                  <c:v>16.069396340100099</c:v>
                </c:pt>
                <c:pt idx="371">
                  <c:v>15.434033579500699</c:v>
                </c:pt>
                <c:pt idx="372">
                  <c:v>14.999272383349</c:v>
                </c:pt>
                <c:pt idx="373">
                  <c:v>14.501936653217699</c:v>
                </c:pt>
                <c:pt idx="374">
                  <c:v>14.0076214418271</c:v>
                </c:pt>
                <c:pt idx="375">
                  <c:v>13.541844962806801</c:v>
                </c:pt>
                <c:pt idx="376">
                  <c:v>12.915120728462</c:v>
                </c:pt>
                <c:pt idx="377">
                  <c:v>12.0040320389316</c:v>
                </c:pt>
              </c:numCache>
            </c:numRef>
          </c:xVal>
          <c:yVal>
            <c:numRef>
              <c:f>'average product lifetimes'!$H$11:$H$388</c:f>
              <c:numCache>
                <c:formatCode>General</c:formatCode>
                <c:ptCount val="378"/>
                <c:pt idx="0">
                  <c:v>53.74506551326413</c:v>
                </c:pt>
                <c:pt idx="1">
                  <c:v>53.992897788697789</c:v>
                </c:pt>
                <c:pt idx="2">
                  <c:v>53.875718993710699</c:v>
                </c:pt>
                <c:pt idx="3">
                  <c:v>54.127161001788913</c:v>
                </c:pt>
                <c:pt idx="4">
                  <c:v>54.181809585829647</c:v>
                </c:pt>
                <c:pt idx="5">
                  <c:v>54.242941882164757</c:v>
                </c:pt>
                <c:pt idx="6">
                  <c:v>54.038188633288229</c:v>
                </c:pt>
                <c:pt idx="7">
                  <c:v>54.123071093965279</c:v>
                </c:pt>
                <c:pt idx="8">
                  <c:v>54.357073333333332</c:v>
                </c:pt>
                <c:pt idx="9">
                  <c:v>54.193230158730159</c:v>
                </c:pt>
                <c:pt idx="10">
                  <c:v>54.226240666283744</c:v>
                </c:pt>
                <c:pt idx="11">
                  <c:v>54.255333913043486</c:v>
                </c:pt>
                <c:pt idx="12">
                  <c:v>54.33315251712839</c:v>
                </c:pt>
                <c:pt idx="13">
                  <c:v>54.39840229885057</c:v>
                </c:pt>
                <c:pt idx="14">
                  <c:v>54.452445173383317</c:v>
                </c:pt>
                <c:pt idx="15">
                  <c:v>54.475385403329064</c:v>
                </c:pt>
                <c:pt idx="16">
                  <c:v>54.581373576309801</c:v>
                </c:pt>
                <c:pt idx="17">
                  <c:v>54.614953177257526</c:v>
                </c:pt>
                <c:pt idx="18">
                  <c:v>54.824856948228884</c:v>
                </c:pt>
                <c:pt idx="19">
                  <c:v>54.877882393876142</c:v>
                </c:pt>
                <c:pt idx="20">
                  <c:v>54.961338766832036</c:v>
                </c:pt>
                <c:pt idx="21">
                  <c:v>55.073231738035268</c:v>
                </c:pt>
                <c:pt idx="22">
                  <c:v>55.073698016164585</c:v>
                </c:pt>
                <c:pt idx="23">
                  <c:v>55.074780104712048</c:v>
                </c:pt>
                <c:pt idx="24">
                  <c:v>55.236616122840687</c:v>
                </c:pt>
                <c:pt idx="25">
                  <c:v>55.315257534246584</c:v>
                </c:pt>
                <c:pt idx="26">
                  <c:v>55.276941153081509</c:v>
                </c:pt>
                <c:pt idx="27">
                  <c:v>55.411233724221596</c:v>
                </c:pt>
                <c:pt idx="28">
                  <c:v>54.682335922330104</c:v>
                </c:pt>
                <c:pt idx="29">
                  <c:v>55.386493178999586</c:v>
                </c:pt>
                <c:pt idx="30">
                  <c:v>55.524043960734097</c:v>
                </c:pt>
                <c:pt idx="31">
                  <c:v>55.562607002188187</c:v>
                </c:pt>
                <c:pt idx="32">
                  <c:v>55.575696588868951</c:v>
                </c:pt>
                <c:pt idx="33">
                  <c:v>55.642592250922512</c:v>
                </c:pt>
                <c:pt idx="34">
                  <c:v>55.726833333333332</c:v>
                </c:pt>
                <c:pt idx="35">
                  <c:v>55.036013574660636</c:v>
                </c:pt>
                <c:pt idx="36">
                  <c:v>55.818617933723196</c:v>
                </c:pt>
                <c:pt idx="37">
                  <c:v>55.186315294117648</c:v>
                </c:pt>
                <c:pt idx="38">
                  <c:v>55.891743718592963</c:v>
                </c:pt>
                <c:pt idx="39">
                  <c:v>55.969461778471143</c:v>
                </c:pt>
                <c:pt idx="40">
                  <c:v>55.31282067247821</c:v>
                </c:pt>
                <c:pt idx="41">
                  <c:v>56.074561863952873</c:v>
                </c:pt>
                <c:pt idx="42">
                  <c:v>56.072047515019122</c:v>
                </c:pt>
                <c:pt idx="43">
                  <c:v>55.372861892583124</c:v>
                </c:pt>
                <c:pt idx="44">
                  <c:v>55.424396618985689</c:v>
                </c:pt>
                <c:pt idx="45">
                  <c:v>56.086388825541626</c:v>
                </c:pt>
                <c:pt idx="46">
                  <c:v>56.193491764705882</c:v>
                </c:pt>
                <c:pt idx="47">
                  <c:v>55.543104109589045</c:v>
                </c:pt>
                <c:pt idx="48">
                  <c:v>55.5760622813156</c:v>
                </c:pt>
                <c:pt idx="49">
                  <c:v>56.283646341463424</c:v>
                </c:pt>
                <c:pt idx="50">
                  <c:v>56.37016624685139</c:v>
                </c:pt>
                <c:pt idx="51">
                  <c:v>55.69602308265079</c:v>
                </c:pt>
                <c:pt idx="52">
                  <c:v>56.406981865284976</c:v>
                </c:pt>
                <c:pt idx="53">
                  <c:v>56.468786666666666</c:v>
                </c:pt>
                <c:pt idx="54">
                  <c:v>55.814689789555729</c:v>
                </c:pt>
                <c:pt idx="55">
                  <c:v>56.551028985507251</c:v>
                </c:pt>
                <c:pt idx="56">
                  <c:v>56.496854181558263</c:v>
                </c:pt>
                <c:pt idx="57">
                  <c:v>55.927297520661156</c:v>
                </c:pt>
                <c:pt idx="58">
                  <c:v>56.510109792284872</c:v>
                </c:pt>
                <c:pt idx="59">
                  <c:v>55.801287425149702</c:v>
                </c:pt>
                <c:pt idx="60">
                  <c:v>55.879797891036901</c:v>
                </c:pt>
                <c:pt idx="61">
                  <c:v>56.642035548686245</c:v>
                </c:pt>
                <c:pt idx="62">
                  <c:v>56.094410895660204</c:v>
                </c:pt>
                <c:pt idx="63">
                  <c:v>56.696536875495639</c:v>
                </c:pt>
                <c:pt idx="64">
                  <c:v>56.083541666666662</c:v>
                </c:pt>
                <c:pt idx="65">
                  <c:v>56.842871287128716</c:v>
                </c:pt>
                <c:pt idx="66">
                  <c:v>56.982201716738196</c:v>
                </c:pt>
                <c:pt idx="67">
                  <c:v>56.114420895522386</c:v>
                </c:pt>
                <c:pt idx="68">
                  <c:v>56.944176365264106</c:v>
                </c:pt>
                <c:pt idx="69">
                  <c:v>56.195587023686919</c:v>
                </c:pt>
                <c:pt idx="70">
                  <c:v>57.021430027803525</c:v>
                </c:pt>
                <c:pt idx="71">
                  <c:v>56.296654952076672</c:v>
                </c:pt>
                <c:pt idx="72">
                  <c:v>57.175702702702708</c:v>
                </c:pt>
                <c:pt idx="73">
                  <c:v>56.414178294573645</c:v>
                </c:pt>
                <c:pt idx="74">
                  <c:v>56.535426453819845</c:v>
                </c:pt>
                <c:pt idx="75">
                  <c:v>54.846446808510649</c:v>
                </c:pt>
                <c:pt idx="76">
                  <c:v>57.239880161127893</c:v>
                </c:pt>
                <c:pt idx="77">
                  <c:v>56.563725961538466</c:v>
                </c:pt>
                <c:pt idx="78">
                  <c:v>57.345913684210537</c:v>
                </c:pt>
                <c:pt idx="79">
                  <c:v>56.677463262764633</c:v>
                </c:pt>
                <c:pt idx="80">
                  <c:v>57.383450489662678</c:v>
                </c:pt>
                <c:pt idx="81">
                  <c:v>57.405176271186441</c:v>
                </c:pt>
                <c:pt idx="82">
                  <c:v>56.770169960474313</c:v>
                </c:pt>
                <c:pt idx="83">
                  <c:v>57.567634958382882</c:v>
                </c:pt>
                <c:pt idx="84">
                  <c:v>56.870658402203858</c:v>
                </c:pt>
                <c:pt idx="85">
                  <c:v>56.892760000000003</c:v>
                </c:pt>
                <c:pt idx="86">
                  <c:v>57.675112640801004</c:v>
                </c:pt>
                <c:pt idx="87">
                  <c:v>55.437965235173834</c:v>
                </c:pt>
                <c:pt idx="88">
                  <c:v>56.990600000000008</c:v>
                </c:pt>
                <c:pt idx="89">
                  <c:v>57.58228063241107</c:v>
                </c:pt>
                <c:pt idx="90">
                  <c:v>55.517806794055204</c:v>
                </c:pt>
                <c:pt idx="91">
                  <c:v>57.18071563981043</c:v>
                </c:pt>
                <c:pt idx="92">
                  <c:v>57.762876404494392</c:v>
                </c:pt>
                <c:pt idx="93">
                  <c:v>57.219484349258657</c:v>
                </c:pt>
                <c:pt idx="94">
                  <c:v>55.776034482758625</c:v>
                </c:pt>
                <c:pt idx="95">
                  <c:v>57.902592760181001</c:v>
                </c:pt>
                <c:pt idx="96">
                  <c:v>55.865788598574824</c:v>
                </c:pt>
                <c:pt idx="97">
                  <c:v>57.362835951134386</c:v>
                </c:pt>
                <c:pt idx="98">
                  <c:v>55.912942028985512</c:v>
                </c:pt>
                <c:pt idx="99">
                  <c:v>57.890096774193552</c:v>
                </c:pt>
                <c:pt idx="100">
                  <c:v>57.92704459691253</c:v>
                </c:pt>
                <c:pt idx="101">
                  <c:v>57.374392265193372</c:v>
                </c:pt>
                <c:pt idx="102">
                  <c:v>56.238750636132316</c:v>
                </c:pt>
                <c:pt idx="103">
                  <c:v>56.187810256410266</c:v>
                </c:pt>
                <c:pt idx="104">
                  <c:v>58.211355963302765</c:v>
                </c:pt>
                <c:pt idx="105">
                  <c:v>57.622912045889109</c:v>
                </c:pt>
                <c:pt idx="106">
                  <c:v>58.268116370808677</c:v>
                </c:pt>
                <c:pt idx="107">
                  <c:v>57.900098591549295</c:v>
                </c:pt>
                <c:pt idx="108">
                  <c:v>56.470058495821725</c:v>
                </c:pt>
                <c:pt idx="109">
                  <c:v>58.15516490486258</c:v>
                </c:pt>
                <c:pt idx="110">
                  <c:v>57.906548936170218</c:v>
                </c:pt>
                <c:pt idx="111">
                  <c:v>56.699100294985257</c:v>
                </c:pt>
                <c:pt idx="112">
                  <c:v>56.775469879518077</c:v>
                </c:pt>
                <c:pt idx="113">
                  <c:v>58.068386004514672</c:v>
                </c:pt>
                <c:pt idx="114">
                  <c:v>58.442419354838712</c:v>
                </c:pt>
                <c:pt idx="115">
                  <c:v>56.881888888888895</c:v>
                </c:pt>
                <c:pt idx="116">
                  <c:v>58.19136363636364</c:v>
                </c:pt>
                <c:pt idx="117">
                  <c:v>58.622881188118811</c:v>
                </c:pt>
                <c:pt idx="118">
                  <c:v>57.115362416107388</c:v>
                </c:pt>
                <c:pt idx="119">
                  <c:v>58.580500000000008</c:v>
                </c:pt>
                <c:pt idx="120">
                  <c:v>42.362830985915494</c:v>
                </c:pt>
                <c:pt idx="121">
                  <c:v>58.568020408163271</c:v>
                </c:pt>
                <c:pt idx="122">
                  <c:v>58.592100271002714</c:v>
                </c:pt>
                <c:pt idx="123">
                  <c:v>56.846820788530472</c:v>
                </c:pt>
                <c:pt idx="124">
                  <c:v>57.067842105263161</c:v>
                </c:pt>
                <c:pt idx="125">
                  <c:v>57.815645768025085</c:v>
                </c:pt>
                <c:pt idx="126">
                  <c:v>58.110387283236996</c:v>
                </c:pt>
                <c:pt idx="127">
                  <c:v>57.0637874015748</c:v>
                </c:pt>
                <c:pt idx="128">
                  <c:v>57.349123287671233</c:v>
                </c:pt>
                <c:pt idx="129">
                  <c:v>57.189337500000001</c:v>
                </c:pt>
                <c:pt idx="130">
                  <c:v>55.720761702127668</c:v>
                </c:pt>
                <c:pt idx="131">
                  <c:v>56.370307189542487</c:v>
                </c:pt>
                <c:pt idx="132">
                  <c:v>56.241342007434945</c:v>
                </c:pt>
                <c:pt idx="133">
                  <c:v>55.600787985865722</c:v>
                </c:pt>
                <c:pt idx="134">
                  <c:v>54.648638009049783</c:v>
                </c:pt>
                <c:pt idx="135">
                  <c:v>55.097178137651824</c:v>
                </c:pt>
                <c:pt idx="136">
                  <c:v>54.461528301886794</c:v>
                </c:pt>
                <c:pt idx="137">
                  <c:v>53.739235807860268</c:v>
                </c:pt>
                <c:pt idx="138">
                  <c:v>53.385718446601949</c:v>
                </c:pt>
                <c:pt idx="139">
                  <c:v>53.156222672064779</c:v>
                </c:pt>
                <c:pt idx="140">
                  <c:v>51.973164102564105</c:v>
                </c:pt>
                <c:pt idx="141">
                  <c:v>52.374799043062204</c:v>
                </c:pt>
                <c:pt idx="142">
                  <c:v>51.746719298245623</c:v>
                </c:pt>
                <c:pt idx="143">
                  <c:v>51.13101104972376</c:v>
                </c:pt>
                <c:pt idx="144">
                  <c:v>50.78548421052632</c:v>
                </c:pt>
                <c:pt idx="145">
                  <c:v>49.644017543859647</c:v>
                </c:pt>
                <c:pt idx="146">
                  <c:v>49.26170813397129</c:v>
                </c:pt>
                <c:pt idx="147">
                  <c:v>48.737768361581921</c:v>
                </c:pt>
                <c:pt idx="148">
                  <c:v>48.185000000000002</c:v>
                </c:pt>
                <c:pt idx="149">
                  <c:v>47.665225000000007</c:v>
                </c:pt>
                <c:pt idx="150">
                  <c:v>47.742638297872332</c:v>
                </c:pt>
                <c:pt idx="151">
                  <c:v>46.423880000000004</c:v>
                </c:pt>
                <c:pt idx="152">
                  <c:v>45.164436241610737</c:v>
                </c:pt>
                <c:pt idx="153">
                  <c:v>45.431419161676644</c:v>
                </c:pt>
                <c:pt idx="154">
                  <c:v>43.260815789473689</c:v>
                </c:pt>
                <c:pt idx="155">
                  <c:v>43.976441176470587</c:v>
                </c:pt>
                <c:pt idx="156">
                  <c:v>43.724647058823521</c:v>
                </c:pt>
                <c:pt idx="157">
                  <c:v>41.614722627737223</c:v>
                </c:pt>
                <c:pt idx="158">
                  <c:v>42.040648000000004</c:v>
                </c:pt>
                <c:pt idx="159">
                  <c:v>41.352371900826448</c:v>
                </c:pt>
                <c:pt idx="160">
                  <c:v>30.205639175257726</c:v>
                </c:pt>
                <c:pt idx="161">
                  <c:v>38.918040650406496</c:v>
                </c:pt>
                <c:pt idx="162">
                  <c:v>39.430894736842106</c:v>
                </c:pt>
                <c:pt idx="163">
                  <c:v>28.616999999999997</c:v>
                </c:pt>
                <c:pt idx="164">
                  <c:v>28.616999999999997</c:v>
                </c:pt>
                <c:pt idx="165">
                  <c:v>28.616999999999997</c:v>
                </c:pt>
                <c:pt idx="166">
                  <c:v>28.616999999999997</c:v>
                </c:pt>
                <c:pt idx="167">
                  <c:v>28.616999999999997</c:v>
                </c:pt>
                <c:pt idx="168">
                  <c:v>28.616999999999997</c:v>
                </c:pt>
                <c:pt idx="169">
                  <c:v>28.616999999999997</c:v>
                </c:pt>
                <c:pt idx="170">
                  <c:v>28.616999999999997</c:v>
                </c:pt>
                <c:pt idx="171">
                  <c:v>28.616999999999997</c:v>
                </c:pt>
                <c:pt idx="172">
                  <c:v>28.616999999999997</c:v>
                </c:pt>
                <c:pt idx="173">
                  <c:v>28.616999999999997</c:v>
                </c:pt>
                <c:pt idx="174">
                  <c:v>28.616999999999997</c:v>
                </c:pt>
                <c:pt idx="175">
                  <c:v>28.616999999999997</c:v>
                </c:pt>
                <c:pt idx="176">
                  <c:v>28.616999999999997</c:v>
                </c:pt>
                <c:pt idx="177">
                  <c:v>28.616999999999997</c:v>
                </c:pt>
                <c:pt idx="178">
                  <c:v>28.616999999999997</c:v>
                </c:pt>
                <c:pt idx="179">
                  <c:v>28.616999999999997</c:v>
                </c:pt>
                <c:pt idx="180">
                  <c:v>28.616999999999997</c:v>
                </c:pt>
                <c:pt idx="181">
                  <c:v>28.616999999999997</c:v>
                </c:pt>
                <c:pt idx="182">
                  <c:v>28.616999999999997</c:v>
                </c:pt>
                <c:pt idx="183">
                  <c:v>28.616999999999997</c:v>
                </c:pt>
                <c:pt idx="184">
                  <c:v>28.616999999999997</c:v>
                </c:pt>
                <c:pt idx="185">
                  <c:v>28.616999999999997</c:v>
                </c:pt>
                <c:pt idx="186">
                  <c:v>28.616999999999997</c:v>
                </c:pt>
                <c:pt idx="187">
                  <c:v>28.616999999999997</c:v>
                </c:pt>
                <c:pt idx="188">
                  <c:v>28.616999999999997</c:v>
                </c:pt>
                <c:pt idx="189">
                  <c:v>28.616999999999997</c:v>
                </c:pt>
                <c:pt idx="190">
                  <c:v>28.616999999999997</c:v>
                </c:pt>
                <c:pt idx="191">
                  <c:v>28.616999999999997</c:v>
                </c:pt>
                <c:pt idx="192">
                  <c:v>28.616999999999997</c:v>
                </c:pt>
                <c:pt idx="193">
                  <c:v>28.616999999999997</c:v>
                </c:pt>
                <c:pt idx="194">
                  <c:v>28.616999999999997</c:v>
                </c:pt>
                <c:pt idx="195">
                  <c:v>28.616999999999997</c:v>
                </c:pt>
                <c:pt idx="196">
                  <c:v>54.352346303501946</c:v>
                </c:pt>
                <c:pt idx="197">
                  <c:v>54.394663736886876</c:v>
                </c:pt>
                <c:pt idx="198">
                  <c:v>54.375245534448538</c:v>
                </c:pt>
                <c:pt idx="199">
                  <c:v>54.38283266932271</c:v>
                </c:pt>
                <c:pt idx="200">
                  <c:v>54.408242528735634</c:v>
                </c:pt>
                <c:pt idx="201">
                  <c:v>54.407870561282934</c:v>
                </c:pt>
                <c:pt idx="202">
                  <c:v>54.474714285714299</c:v>
                </c:pt>
                <c:pt idx="203">
                  <c:v>54.48782794457275</c:v>
                </c:pt>
                <c:pt idx="204">
                  <c:v>54.496661529514398</c:v>
                </c:pt>
                <c:pt idx="205">
                  <c:v>54.494681632653069</c:v>
                </c:pt>
                <c:pt idx="206">
                  <c:v>54.506592701589177</c:v>
                </c:pt>
                <c:pt idx="207">
                  <c:v>54.529722719141333</c:v>
                </c:pt>
                <c:pt idx="208">
                  <c:v>54.510787006822902</c:v>
                </c:pt>
                <c:pt idx="209">
                  <c:v>54.502067224380049</c:v>
                </c:pt>
                <c:pt idx="210">
                  <c:v>54.54489774802191</c:v>
                </c:pt>
                <c:pt idx="211">
                  <c:v>54.607051063829786</c:v>
                </c:pt>
                <c:pt idx="212">
                  <c:v>54.580601731601739</c:v>
                </c:pt>
                <c:pt idx="213">
                  <c:v>54.653411583487369</c:v>
                </c:pt>
                <c:pt idx="214">
                  <c:v>54.730976382846492</c:v>
                </c:pt>
                <c:pt idx="215">
                  <c:v>54.726982543640901</c:v>
                </c:pt>
                <c:pt idx="216">
                  <c:v>54.728585732165214</c:v>
                </c:pt>
                <c:pt idx="217">
                  <c:v>54.741177047107186</c:v>
                </c:pt>
                <c:pt idx="218">
                  <c:v>54.750291679949001</c:v>
                </c:pt>
                <c:pt idx="219">
                  <c:v>54.850192802056554</c:v>
                </c:pt>
                <c:pt idx="220">
                  <c:v>54.851875283446716</c:v>
                </c:pt>
                <c:pt idx="221">
                  <c:v>54.843599804623906</c:v>
                </c:pt>
                <c:pt idx="222">
                  <c:v>54.818679478827363</c:v>
                </c:pt>
                <c:pt idx="223">
                  <c:v>54.79637068403909</c:v>
                </c:pt>
                <c:pt idx="224">
                  <c:v>54.796981633322403</c:v>
                </c:pt>
                <c:pt idx="225">
                  <c:v>54.806919947072451</c:v>
                </c:pt>
                <c:pt idx="226">
                  <c:v>54.896486396814872</c:v>
                </c:pt>
                <c:pt idx="227">
                  <c:v>54.958538461538467</c:v>
                </c:pt>
                <c:pt idx="228">
                  <c:v>54.96560053619303</c:v>
                </c:pt>
                <c:pt idx="229">
                  <c:v>54.970091767881243</c:v>
                </c:pt>
                <c:pt idx="230">
                  <c:v>54.952266666666667</c:v>
                </c:pt>
                <c:pt idx="231">
                  <c:v>54.944124487004103</c:v>
                </c:pt>
                <c:pt idx="232">
                  <c:v>54.922404663923189</c:v>
                </c:pt>
                <c:pt idx="233">
                  <c:v>54.929441836382459</c:v>
                </c:pt>
                <c:pt idx="234">
                  <c:v>54.904724376731309</c:v>
                </c:pt>
                <c:pt idx="235">
                  <c:v>54.977920812894183</c:v>
                </c:pt>
                <c:pt idx="236">
                  <c:v>54.965019683655534</c:v>
                </c:pt>
                <c:pt idx="237">
                  <c:v>54.958538461538467</c:v>
                </c:pt>
                <c:pt idx="238">
                  <c:v>54.968780841286673</c:v>
                </c:pt>
                <c:pt idx="239">
                  <c:v>54.960402689313511</c:v>
                </c:pt>
                <c:pt idx="240">
                  <c:v>55.011127629233528</c:v>
                </c:pt>
                <c:pt idx="241">
                  <c:v>55.002723054960747</c:v>
                </c:pt>
                <c:pt idx="242">
                  <c:v>55.027808357348711</c:v>
                </c:pt>
                <c:pt idx="243">
                  <c:v>55.040915636363636</c:v>
                </c:pt>
                <c:pt idx="244">
                  <c:v>55.071430769230773</c:v>
                </c:pt>
                <c:pt idx="245">
                  <c:v>55.101900407256565</c:v>
                </c:pt>
                <c:pt idx="246">
                  <c:v>55.097332467532468</c:v>
                </c:pt>
                <c:pt idx="247">
                  <c:v>55.111514799550399</c:v>
                </c:pt>
                <c:pt idx="248">
                  <c:v>55.11686476333584</c:v>
                </c:pt>
                <c:pt idx="249">
                  <c:v>55.290719338715874</c:v>
                </c:pt>
                <c:pt idx="250">
                  <c:v>55.320670679611645</c:v>
                </c:pt>
                <c:pt idx="251">
                  <c:v>55.342063013698628</c:v>
                </c:pt>
                <c:pt idx="252">
                  <c:v>55.352303727200635</c:v>
                </c:pt>
                <c:pt idx="253">
                  <c:v>55.40094807302232</c:v>
                </c:pt>
                <c:pt idx="254">
                  <c:v>55.394158023683147</c:v>
                </c:pt>
                <c:pt idx="255">
                  <c:v>55.519951391774001</c:v>
                </c:pt>
                <c:pt idx="256">
                  <c:v>55.469185969281867</c:v>
                </c:pt>
                <c:pt idx="257">
                  <c:v>55.48514889167712</c:v>
                </c:pt>
                <c:pt idx="258">
                  <c:v>55.480951362683449</c:v>
                </c:pt>
                <c:pt idx="259">
                  <c:v>55.528145140933958</c:v>
                </c:pt>
                <c:pt idx="260">
                  <c:v>55.547031610422898</c:v>
                </c:pt>
                <c:pt idx="261">
                  <c:v>55.53451305091999</c:v>
                </c:pt>
                <c:pt idx="262">
                  <c:v>55.54415916955017</c:v>
                </c:pt>
                <c:pt idx="263">
                  <c:v>55.537914634146347</c:v>
                </c:pt>
                <c:pt idx="264">
                  <c:v>55.589807048458155</c:v>
                </c:pt>
                <c:pt idx="265">
                  <c:v>55.575042553191487</c:v>
                </c:pt>
                <c:pt idx="266">
                  <c:v>55.6932911392405</c:v>
                </c:pt>
                <c:pt idx="267">
                  <c:v>55.653364950316174</c:v>
                </c:pt>
                <c:pt idx="268">
                  <c:v>55.638629090909092</c:v>
                </c:pt>
                <c:pt idx="269">
                  <c:v>55.688906507791025</c:v>
                </c:pt>
                <c:pt idx="270">
                  <c:v>55.677496081143381</c:v>
                </c:pt>
                <c:pt idx="271">
                  <c:v>55.653407974038018</c:v>
                </c:pt>
                <c:pt idx="272">
                  <c:v>55.704820476858352</c:v>
                </c:pt>
                <c:pt idx="273">
                  <c:v>55.769907547169815</c:v>
                </c:pt>
                <c:pt idx="274">
                  <c:v>55.721449056603767</c:v>
                </c:pt>
                <c:pt idx="275">
                  <c:v>55.697051233396586</c:v>
                </c:pt>
                <c:pt idx="276">
                  <c:v>55.692501443695868</c:v>
                </c:pt>
                <c:pt idx="277">
                  <c:v>55.759403108305015</c:v>
                </c:pt>
                <c:pt idx="278">
                  <c:v>55.768553606237816</c:v>
                </c:pt>
                <c:pt idx="279">
                  <c:v>55.729636542239689</c:v>
                </c:pt>
                <c:pt idx="280">
                  <c:v>55.825978851963747</c:v>
                </c:pt>
                <c:pt idx="281">
                  <c:v>55.898821003621322</c:v>
                </c:pt>
                <c:pt idx="282">
                  <c:v>55.96149497620307</c:v>
                </c:pt>
                <c:pt idx="283">
                  <c:v>56.076102085620199</c:v>
                </c:pt>
                <c:pt idx="284">
                  <c:v>56.222453098351338</c:v>
                </c:pt>
                <c:pt idx="285">
                  <c:v>56.256371127995322</c:v>
                </c:pt>
                <c:pt idx="286">
                  <c:v>56.249635983263602</c:v>
                </c:pt>
                <c:pt idx="287">
                  <c:v>56.325239654107477</c:v>
                </c:pt>
                <c:pt idx="288">
                  <c:v>56.411749524413452</c:v>
                </c:pt>
                <c:pt idx="289">
                  <c:v>56.550513870541614</c:v>
                </c:pt>
                <c:pt idx="290">
                  <c:v>56.596853658536588</c:v>
                </c:pt>
                <c:pt idx="291">
                  <c:v>56.733126315789477</c:v>
                </c:pt>
                <c:pt idx="292">
                  <c:v>56.791494529540479</c:v>
                </c:pt>
                <c:pt idx="293">
                  <c:v>56.867659685863877</c:v>
                </c:pt>
                <c:pt idx="294">
                  <c:v>56.91363862928349</c:v>
                </c:pt>
                <c:pt idx="295">
                  <c:v>56.979606741573043</c:v>
                </c:pt>
                <c:pt idx="296">
                  <c:v>57.035257261410791</c:v>
                </c:pt>
                <c:pt idx="297">
                  <c:v>57.183392361111117</c:v>
                </c:pt>
                <c:pt idx="298">
                  <c:v>57.230584905660386</c:v>
                </c:pt>
                <c:pt idx="299">
                  <c:v>57.362667605633817</c:v>
                </c:pt>
                <c:pt idx="300">
                  <c:v>57.432890410958905</c:v>
                </c:pt>
                <c:pt idx="301">
                  <c:v>57.522448205128207</c:v>
                </c:pt>
                <c:pt idx="302">
                  <c:v>57.555591549295777</c:v>
                </c:pt>
                <c:pt idx="303">
                  <c:v>57.53241418764302</c:v>
                </c:pt>
                <c:pt idx="304">
                  <c:v>57.695238442822387</c:v>
                </c:pt>
                <c:pt idx="305">
                  <c:v>57.592692307692303</c:v>
                </c:pt>
                <c:pt idx="306">
                  <c:v>57.846188284518831</c:v>
                </c:pt>
                <c:pt idx="307">
                  <c:v>57.845976331360951</c:v>
                </c:pt>
                <c:pt idx="308">
                  <c:v>57.992184834123229</c:v>
                </c:pt>
                <c:pt idx="309">
                  <c:v>57.935890016920482</c:v>
                </c:pt>
                <c:pt idx="310">
                  <c:v>58.29107117437723</c:v>
                </c:pt>
                <c:pt idx="311">
                  <c:v>58.488115107913679</c:v>
                </c:pt>
                <c:pt idx="312">
                  <c:v>58.366475000000001</c:v>
                </c:pt>
                <c:pt idx="313">
                  <c:v>58.627746136865348</c:v>
                </c:pt>
                <c:pt idx="314">
                  <c:v>58.73521686746988</c:v>
                </c:pt>
                <c:pt idx="315">
                  <c:v>58.821964102564102</c:v>
                </c:pt>
                <c:pt idx="316">
                  <c:v>58.556586592178775</c:v>
                </c:pt>
                <c:pt idx="317">
                  <c:v>57.760829787234044</c:v>
                </c:pt>
                <c:pt idx="318">
                  <c:v>56.968363636363641</c:v>
                </c:pt>
                <c:pt idx="319">
                  <c:v>55.96379858657243</c:v>
                </c:pt>
                <c:pt idx="320">
                  <c:v>55.422228464419469</c:v>
                </c:pt>
                <c:pt idx="321">
                  <c:v>55.458912663755463</c:v>
                </c:pt>
                <c:pt idx="322">
                  <c:v>55.514801117318434</c:v>
                </c:pt>
                <c:pt idx="323">
                  <c:v>55.686066666666669</c:v>
                </c:pt>
                <c:pt idx="324">
                  <c:v>55.644118357487919</c:v>
                </c:pt>
                <c:pt idx="325">
                  <c:v>55.736698302954117</c:v>
                </c:pt>
                <c:pt idx="326">
                  <c:v>55.797901660280971</c:v>
                </c:pt>
                <c:pt idx="327">
                  <c:v>55.759709677419359</c:v>
                </c:pt>
                <c:pt idx="328">
                  <c:v>55.885803827751204</c:v>
                </c:pt>
                <c:pt idx="329">
                  <c:v>55.973804484933439</c:v>
                </c:pt>
                <c:pt idx="330">
                  <c:v>56.067150255288112</c:v>
                </c:pt>
                <c:pt idx="331">
                  <c:v>56.161647103085031</c:v>
                </c:pt>
                <c:pt idx="332">
                  <c:v>56.194978021978024</c:v>
                </c:pt>
                <c:pt idx="333">
                  <c:v>56.288361290322584</c:v>
                </c:pt>
                <c:pt idx="334">
                  <c:v>56.334225860621324</c:v>
                </c:pt>
                <c:pt idx="335">
                  <c:v>56.429083478260864</c:v>
                </c:pt>
                <c:pt idx="336">
                  <c:v>56.328012658227848</c:v>
                </c:pt>
                <c:pt idx="337">
                  <c:v>56.442255857544524</c:v>
                </c:pt>
                <c:pt idx="338">
                  <c:v>56.492349561830586</c:v>
                </c:pt>
                <c:pt idx="339">
                  <c:v>56.593897876643076</c:v>
                </c:pt>
                <c:pt idx="340">
                  <c:v>56.739569926393273</c:v>
                </c:pt>
                <c:pt idx="341">
                  <c:v>56.864528634361243</c:v>
                </c:pt>
                <c:pt idx="342">
                  <c:v>56.792443037974685</c:v>
                </c:pt>
                <c:pt idx="343">
                  <c:v>56.962511961722491</c:v>
                </c:pt>
                <c:pt idx="344">
                  <c:v>57.067842105263161</c:v>
                </c:pt>
                <c:pt idx="345">
                  <c:v>57.212053708439896</c:v>
                </c:pt>
                <c:pt idx="346">
                  <c:v>57.114735334242837</c:v>
                </c:pt>
                <c:pt idx="347">
                  <c:v>57.275099290780147</c:v>
                </c:pt>
                <c:pt idx="348">
                  <c:v>57.402557894736844</c:v>
                </c:pt>
                <c:pt idx="349">
                  <c:v>57.468244094488199</c:v>
                </c:pt>
                <c:pt idx="350">
                  <c:v>57.715824707846423</c:v>
                </c:pt>
                <c:pt idx="351">
                  <c:v>57.652559440559443</c:v>
                </c:pt>
                <c:pt idx="352">
                  <c:v>57.846700000000013</c:v>
                </c:pt>
                <c:pt idx="353">
                  <c:v>58.108505703422054</c:v>
                </c:pt>
                <c:pt idx="354">
                  <c:v>58.135328000000001</c:v>
                </c:pt>
                <c:pt idx="355">
                  <c:v>58.400647058823537</c:v>
                </c:pt>
                <c:pt idx="356">
                  <c:v>58.551642696629216</c:v>
                </c:pt>
                <c:pt idx="357">
                  <c:v>58.600980861244025</c:v>
                </c:pt>
                <c:pt idx="358">
                  <c:v>58.796686868686876</c:v>
                </c:pt>
                <c:pt idx="359">
                  <c:v>58.182857923497281</c:v>
                </c:pt>
                <c:pt idx="360">
                  <c:v>57.561333333333337</c:v>
                </c:pt>
                <c:pt idx="361">
                  <c:v>56.102315789473693</c:v>
                </c:pt>
                <c:pt idx="362">
                  <c:v>55.016010909090909</c:v>
                </c:pt>
                <c:pt idx="363">
                  <c:v>54.028222222222226</c:v>
                </c:pt>
                <c:pt idx="364">
                  <c:v>52.780515151515154</c:v>
                </c:pt>
                <c:pt idx="365">
                  <c:v>51.55556459330144</c:v>
                </c:pt>
                <c:pt idx="366">
                  <c:v>49.376316062176166</c:v>
                </c:pt>
                <c:pt idx="367">
                  <c:v>47.597960000000008</c:v>
                </c:pt>
                <c:pt idx="368">
                  <c:v>45.524974999999998</c:v>
                </c:pt>
                <c:pt idx="369">
                  <c:v>43.967758620689651</c:v>
                </c:pt>
                <c:pt idx="370">
                  <c:v>41.425824427480919</c:v>
                </c:pt>
                <c:pt idx="371">
                  <c:v>39.336860869565214</c:v>
                </c:pt>
                <c:pt idx="372">
                  <c:v>28.616999999999997</c:v>
                </c:pt>
                <c:pt idx="373">
                  <c:v>28.616999999999997</c:v>
                </c:pt>
                <c:pt idx="374">
                  <c:v>28.616999999999997</c:v>
                </c:pt>
                <c:pt idx="375">
                  <c:v>28.616999999999997</c:v>
                </c:pt>
                <c:pt idx="376">
                  <c:v>28.616999999999997</c:v>
                </c:pt>
                <c:pt idx="377">
                  <c:v>28.616999999999997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4144"/>
        <c:axId val="366046104"/>
      </c:scatterChart>
      <c:valAx>
        <c:axId val="3660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046104"/>
        <c:crosses val="autoZero"/>
        <c:crossBetween val="midCat"/>
      </c:valAx>
      <c:valAx>
        <c:axId val="3660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04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8</xdr:row>
      <xdr:rowOff>38100</xdr:rowOff>
    </xdr:from>
    <xdr:to>
      <xdr:col>10</xdr:col>
      <xdr:colOff>784860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30</xdr:row>
      <xdr:rowOff>102870</xdr:rowOff>
    </xdr:from>
    <xdr:to>
      <xdr:col>19</xdr:col>
      <xdr:colOff>731520</xdr:colOff>
      <xdr:row>57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15</xdr:row>
      <xdr:rowOff>0</xdr:rowOff>
    </xdr:from>
    <xdr:to>
      <xdr:col>12</xdr:col>
      <xdr:colOff>678180</xdr:colOff>
      <xdr:row>30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10</xdr:row>
      <xdr:rowOff>3810</xdr:rowOff>
    </xdr:from>
    <xdr:to>
      <xdr:col>8</xdr:col>
      <xdr:colOff>441960</xdr:colOff>
      <xdr:row>25</xdr:row>
      <xdr:rowOff>3810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16</xdr:row>
      <xdr:rowOff>129540</xdr:rowOff>
    </xdr:from>
    <xdr:to>
      <xdr:col>12</xdr:col>
      <xdr:colOff>156210</xdr:colOff>
      <xdr:row>31</xdr:row>
      <xdr:rowOff>129540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0</xdr:rowOff>
    </xdr:from>
    <xdr:to>
      <xdr:col>10</xdr:col>
      <xdr:colOff>121920</xdr:colOff>
      <xdr:row>21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8</xdr:row>
      <xdr:rowOff>68580</xdr:rowOff>
    </xdr:from>
    <xdr:to>
      <xdr:col>15</xdr:col>
      <xdr:colOff>381000</xdr:colOff>
      <xdr:row>23</xdr:row>
      <xdr:rowOff>68580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1" sqref="J1"/>
    </sheetView>
  </sheetViews>
  <sheetFormatPr baseColWidth="10" defaultRowHeight="14.4" x14ac:dyDescent="0.3"/>
  <cols>
    <col min="1" max="1" width="13.88671875" bestFit="1" customWidth="1"/>
  </cols>
  <sheetData>
    <row r="1" spans="1:10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>
        <v>4</v>
      </c>
      <c r="G1">
        <v>5</v>
      </c>
      <c r="H1">
        <v>6</v>
      </c>
      <c r="I1" t="s">
        <v>19</v>
      </c>
      <c r="J1" t="s">
        <v>20</v>
      </c>
    </row>
    <row r="2" spans="1:10" x14ac:dyDescent="0.3">
      <c r="A2">
        <v>17</v>
      </c>
      <c r="B2">
        <v>0.01</v>
      </c>
    </row>
    <row r="3" spans="1:10" x14ac:dyDescent="0.3">
      <c r="A3">
        <v>18</v>
      </c>
      <c r="B3">
        <v>0.01</v>
      </c>
      <c r="C3">
        <v>0.01</v>
      </c>
    </row>
    <row r="4" spans="1:10" x14ac:dyDescent="0.3">
      <c r="A4">
        <v>19</v>
      </c>
      <c r="B4">
        <v>0.02</v>
      </c>
      <c r="C4">
        <v>0.01</v>
      </c>
      <c r="D4">
        <v>0.01</v>
      </c>
    </row>
    <row r="5" spans="1:10" x14ac:dyDescent="0.3">
      <c r="A5">
        <v>20</v>
      </c>
      <c r="B5">
        <v>0.02</v>
      </c>
      <c r="C5">
        <v>0.03</v>
      </c>
      <c r="D5">
        <v>0.01</v>
      </c>
    </row>
    <row r="6" spans="1:10" x14ac:dyDescent="0.3">
      <c r="A6">
        <v>21</v>
      </c>
      <c r="B6">
        <v>0.03</v>
      </c>
      <c r="C6">
        <v>0.04</v>
      </c>
      <c r="D6">
        <v>0.01</v>
      </c>
    </row>
    <row r="7" spans="1:10" x14ac:dyDescent="0.3">
      <c r="A7">
        <v>22</v>
      </c>
      <c r="B7">
        <v>0.03</v>
      </c>
      <c r="C7">
        <v>0.04</v>
      </c>
      <c r="D7">
        <v>0.02</v>
      </c>
      <c r="E7">
        <v>0.01</v>
      </c>
    </row>
    <row r="8" spans="1:10" x14ac:dyDescent="0.3">
      <c r="A8">
        <v>23</v>
      </c>
      <c r="B8">
        <v>0.04</v>
      </c>
      <c r="C8">
        <v>0.04</v>
      </c>
      <c r="D8">
        <v>0.02</v>
      </c>
      <c r="E8">
        <v>0.01</v>
      </c>
      <c r="F8">
        <v>0.01</v>
      </c>
    </row>
    <row r="9" spans="1:10" x14ac:dyDescent="0.3">
      <c r="A9">
        <v>24</v>
      </c>
      <c r="B9">
        <v>0.05</v>
      </c>
      <c r="C9">
        <v>0.05</v>
      </c>
      <c r="D9">
        <v>0.03</v>
      </c>
      <c r="E9">
        <v>0.01</v>
      </c>
      <c r="F9">
        <v>0.01</v>
      </c>
    </row>
    <row r="10" spans="1:10" x14ac:dyDescent="0.3">
      <c r="A10">
        <v>25</v>
      </c>
      <c r="B10">
        <v>0.05</v>
      </c>
      <c r="C10">
        <v>7.0000000000000007E-2</v>
      </c>
      <c r="D10">
        <v>0.03</v>
      </c>
      <c r="E10">
        <v>0.02</v>
      </c>
      <c r="F10">
        <v>0.01</v>
      </c>
    </row>
    <row r="11" spans="1:10" x14ac:dyDescent="0.3">
      <c r="A11">
        <v>26</v>
      </c>
      <c r="B11">
        <v>0.05</v>
      </c>
      <c r="C11">
        <v>0.09</v>
      </c>
      <c r="D11">
        <v>0.04</v>
      </c>
      <c r="E11">
        <v>0.02</v>
      </c>
      <c r="F11">
        <v>0.01</v>
      </c>
    </row>
    <row r="12" spans="1:10" x14ac:dyDescent="0.3">
      <c r="A12">
        <v>27</v>
      </c>
      <c r="B12">
        <v>0.06</v>
      </c>
      <c r="C12">
        <v>0.1</v>
      </c>
      <c r="D12">
        <v>0.05</v>
      </c>
      <c r="E12">
        <v>0.02</v>
      </c>
      <c r="F12">
        <v>0.02</v>
      </c>
    </row>
    <row r="13" spans="1:10" x14ac:dyDescent="0.3">
      <c r="A13">
        <v>28</v>
      </c>
      <c r="B13">
        <v>0.06</v>
      </c>
      <c r="C13">
        <v>0.1</v>
      </c>
      <c r="D13">
        <v>0.06</v>
      </c>
      <c r="E13">
        <v>0.03</v>
      </c>
      <c r="F13">
        <v>0.02</v>
      </c>
      <c r="G13">
        <v>0.01</v>
      </c>
    </row>
    <row r="14" spans="1:10" x14ac:dyDescent="0.3">
      <c r="A14">
        <v>29</v>
      </c>
      <c r="B14">
        <v>0.05</v>
      </c>
      <c r="C14">
        <v>0.1</v>
      </c>
      <c r="D14">
        <v>0.08</v>
      </c>
      <c r="E14">
        <v>0.04</v>
      </c>
      <c r="F14">
        <v>0.03</v>
      </c>
      <c r="G14">
        <v>0.01</v>
      </c>
    </row>
    <row r="15" spans="1:10" x14ac:dyDescent="0.3">
      <c r="A15">
        <v>30</v>
      </c>
      <c r="B15">
        <v>0.05</v>
      </c>
      <c r="C15">
        <v>0.1</v>
      </c>
      <c r="D15">
        <v>0.09</v>
      </c>
      <c r="E15">
        <v>0.05</v>
      </c>
      <c r="F15">
        <v>0.04</v>
      </c>
      <c r="G15">
        <v>0.01</v>
      </c>
    </row>
    <row r="16" spans="1:10" x14ac:dyDescent="0.3">
      <c r="A16">
        <v>32</v>
      </c>
      <c r="B16">
        <v>0.04</v>
      </c>
      <c r="C16">
        <v>0.11</v>
      </c>
      <c r="D16">
        <v>0.11</v>
      </c>
      <c r="E16">
        <v>7.0000000000000007E-2</v>
      </c>
      <c r="F16">
        <v>0.06</v>
      </c>
      <c r="G16">
        <v>0.02</v>
      </c>
    </row>
    <row r="17" spans="1:8" x14ac:dyDescent="0.3">
      <c r="A17">
        <v>34</v>
      </c>
      <c r="B17">
        <v>0.03</v>
      </c>
      <c r="C17">
        <v>0.11</v>
      </c>
      <c r="D17">
        <v>0.13</v>
      </c>
      <c r="E17">
        <v>0.09</v>
      </c>
      <c r="F17">
        <v>7.0000000000000007E-2</v>
      </c>
      <c r="G17">
        <v>0.02</v>
      </c>
      <c r="H17">
        <v>0.01</v>
      </c>
    </row>
    <row r="18" spans="1:8" x14ac:dyDescent="0.3">
      <c r="A18">
        <v>36</v>
      </c>
      <c r="B18">
        <v>0.03</v>
      </c>
      <c r="C18">
        <v>0.1</v>
      </c>
      <c r="D18">
        <v>0.13</v>
      </c>
      <c r="E18">
        <v>0.1</v>
      </c>
      <c r="F18">
        <v>0.1</v>
      </c>
      <c r="G18">
        <v>0.03</v>
      </c>
      <c r="H18">
        <v>0.01</v>
      </c>
    </row>
    <row r="19" spans="1:8" x14ac:dyDescent="0.3">
      <c r="A19">
        <v>38</v>
      </c>
      <c r="B19">
        <v>0.02</v>
      </c>
      <c r="C19">
        <v>0.09</v>
      </c>
      <c r="D19">
        <v>0.13</v>
      </c>
      <c r="E19">
        <v>0.13</v>
      </c>
      <c r="F19">
        <v>0.12</v>
      </c>
      <c r="G19">
        <v>0.04</v>
      </c>
      <c r="H19">
        <v>0.01</v>
      </c>
    </row>
    <row r="20" spans="1:8" x14ac:dyDescent="0.3">
      <c r="A20">
        <v>40</v>
      </c>
      <c r="B20">
        <v>0.01</v>
      </c>
      <c r="C20">
        <v>0.08</v>
      </c>
      <c r="D20">
        <v>0.13</v>
      </c>
      <c r="E20">
        <v>0.13</v>
      </c>
      <c r="F20">
        <v>0.16</v>
      </c>
      <c r="G20">
        <v>0.05</v>
      </c>
      <c r="H20">
        <v>0.01</v>
      </c>
    </row>
    <row r="21" spans="1:8" x14ac:dyDescent="0.3">
      <c r="A21">
        <v>42</v>
      </c>
      <c r="B21">
        <v>0.01</v>
      </c>
      <c r="C21">
        <v>0.06</v>
      </c>
      <c r="D21">
        <v>0.12</v>
      </c>
      <c r="E21">
        <v>0.14000000000000001</v>
      </c>
      <c r="F21">
        <v>0.2</v>
      </c>
      <c r="G21">
        <v>0.06</v>
      </c>
      <c r="H21">
        <v>0.02</v>
      </c>
    </row>
    <row r="22" spans="1:8" x14ac:dyDescent="0.3">
      <c r="A22">
        <v>44</v>
      </c>
      <c r="B22">
        <v>0.01</v>
      </c>
      <c r="C22">
        <v>0.05</v>
      </c>
      <c r="D22">
        <v>0.11</v>
      </c>
      <c r="E22">
        <v>0.14000000000000001</v>
      </c>
      <c r="F22">
        <v>0.22</v>
      </c>
      <c r="G22">
        <v>0.08</v>
      </c>
      <c r="H22">
        <v>0.02</v>
      </c>
    </row>
    <row r="23" spans="1:8" x14ac:dyDescent="0.3">
      <c r="A23">
        <v>46</v>
      </c>
      <c r="C23">
        <v>0.04</v>
      </c>
      <c r="D23">
        <v>0.1</v>
      </c>
      <c r="E23">
        <v>0.14000000000000001</v>
      </c>
      <c r="F23">
        <v>0.24</v>
      </c>
      <c r="G23">
        <v>0.1</v>
      </c>
      <c r="H23">
        <v>0.03</v>
      </c>
    </row>
    <row r="24" spans="1:8" x14ac:dyDescent="0.3">
      <c r="A24">
        <v>48</v>
      </c>
      <c r="C24">
        <v>0.03</v>
      </c>
      <c r="D24">
        <v>0.09</v>
      </c>
      <c r="E24">
        <v>0.13</v>
      </c>
      <c r="F24">
        <v>0.26</v>
      </c>
      <c r="G24">
        <v>0.12</v>
      </c>
      <c r="H24">
        <v>0.04</v>
      </c>
    </row>
    <row r="25" spans="1:8" x14ac:dyDescent="0.3">
      <c r="A25">
        <v>50</v>
      </c>
      <c r="C25">
        <v>0.02</v>
      </c>
      <c r="D25">
        <v>0.08</v>
      </c>
      <c r="E25">
        <v>0.12</v>
      </c>
      <c r="F25">
        <v>0.28000000000000003</v>
      </c>
      <c r="G25">
        <v>0.14000000000000001</v>
      </c>
      <c r="H25">
        <v>0.05</v>
      </c>
    </row>
    <row r="26" spans="1:8" x14ac:dyDescent="0.3">
      <c r="A26">
        <v>52</v>
      </c>
      <c r="C26">
        <v>0.02</v>
      </c>
      <c r="D26">
        <v>7.0000000000000007E-2</v>
      </c>
      <c r="E26">
        <v>0.12</v>
      </c>
      <c r="F26">
        <v>0.28000000000000003</v>
      </c>
      <c r="G26">
        <v>0.16</v>
      </c>
      <c r="H26">
        <v>0.05</v>
      </c>
    </row>
    <row r="27" spans="1:8" x14ac:dyDescent="0.3">
      <c r="A27">
        <v>54</v>
      </c>
      <c r="C27">
        <v>0.02</v>
      </c>
      <c r="D27">
        <v>0.06</v>
      </c>
      <c r="E27">
        <v>0.1</v>
      </c>
      <c r="F27">
        <v>0.28999999999999998</v>
      </c>
      <c r="G27">
        <v>0.18</v>
      </c>
      <c r="H27">
        <v>7.0000000000000007E-2</v>
      </c>
    </row>
    <row r="28" spans="1:8" x14ac:dyDescent="0.3">
      <c r="A28">
        <v>56</v>
      </c>
      <c r="C28">
        <v>0.01</v>
      </c>
      <c r="D28">
        <v>0.05</v>
      </c>
      <c r="E28">
        <v>0.1</v>
      </c>
      <c r="F28">
        <v>0.28999999999999998</v>
      </c>
      <c r="G28">
        <v>0.2</v>
      </c>
      <c r="H28">
        <v>0.08</v>
      </c>
    </row>
    <row r="29" spans="1:8" x14ac:dyDescent="0.3">
      <c r="A29">
        <v>58</v>
      </c>
      <c r="C29">
        <v>0.01</v>
      </c>
      <c r="D29">
        <v>0.04</v>
      </c>
      <c r="E29">
        <v>0.09</v>
      </c>
      <c r="F29">
        <v>0.3</v>
      </c>
      <c r="G29">
        <v>0.21</v>
      </c>
      <c r="H29">
        <v>0.1</v>
      </c>
    </row>
    <row r="30" spans="1:8" x14ac:dyDescent="0.3">
      <c r="A30">
        <v>60</v>
      </c>
      <c r="C30">
        <v>0.01</v>
      </c>
      <c r="D30">
        <v>0.04</v>
      </c>
      <c r="E30">
        <v>0.09</v>
      </c>
      <c r="F30">
        <v>0.28000000000000003</v>
      </c>
      <c r="G30">
        <v>0.22</v>
      </c>
      <c r="H30">
        <v>0.12</v>
      </c>
    </row>
    <row r="31" spans="1:8" x14ac:dyDescent="0.3">
      <c r="A31">
        <v>46</v>
      </c>
      <c r="C31">
        <v>0.01</v>
      </c>
      <c r="D31">
        <v>0.03</v>
      </c>
      <c r="E31">
        <v>0.08</v>
      </c>
      <c r="F31">
        <v>0.27</v>
      </c>
      <c r="G31">
        <v>0.23</v>
      </c>
      <c r="H31">
        <v>0.14000000000000001</v>
      </c>
    </row>
    <row r="32" spans="1:8" x14ac:dyDescent="0.3">
      <c r="A32">
        <v>47</v>
      </c>
      <c r="C32">
        <v>0.01</v>
      </c>
      <c r="D32">
        <v>0.02</v>
      </c>
      <c r="E32">
        <v>0.08</v>
      </c>
      <c r="F32">
        <v>0.25</v>
      </c>
      <c r="G32">
        <v>0.24</v>
      </c>
      <c r="H32">
        <v>0.17</v>
      </c>
    </row>
    <row r="33" spans="1:8" x14ac:dyDescent="0.3">
      <c r="A33">
        <v>48</v>
      </c>
      <c r="D33">
        <v>0.02</v>
      </c>
      <c r="E33">
        <v>7.0000000000000007E-2</v>
      </c>
      <c r="F33">
        <v>0.24</v>
      </c>
      <c r="G33">
        <v>0.25</v>
      </c>
      <c r="H33">
        <v>0.2</v>
      </c>
    </row>
    <row r="34" spans="1:8" x14ac:dyDescent="0.3">
      <c r="A34">
        <v>49</v>
      </c>
    </row>
    <row r="35" spans="1:8" x14ac:dyDescent="0.3">
      <c r="A35">
        <v>50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4" sqref="D4"/>
    </sheetView>
  </sheetViews>
  <sheetFormatPr baseColWidth="10" defaultRowHeight="14.4" x14ac:dyDescent="0.3"/>
  <sheetData>
    <row r="1" spans="1:6" x14ac:dyDescent="0.3">
      <c r="A1" t="s">
        <v>51</v>
      </c>
      <c r="B1" t="s">
        <v>789</v>
      </c>
      <c r="F1" t="s">
        <v>790</v>
      </c>
    </row>
    <row r="2" spans="1:6" x14ac:dyDescent="0.3">
      <c r="B2" t="s">
        <v>52</v>
      </c>
      <c r="C2" t="s">
        <v>53</v>
      </c>
    </row>
    <row r="3" spans="1:6" x14ac:dyDescent="0.3">
      <c r="A3">
        <v>1977</v>
      </c>
      <c r="B3">
        <v>70</v>
      </c>
      <c r="C3">
        <v>74.400000000000006</v>
      </c>
    </row>
    <row r="4" spans="1:6" x14ac:dyDescent="0.3">
      <c r="A4">
        <v>1978</v>
      </c>
      <c r="B4">
        <v>76.7</v>
      </c>
      <c r="C4">
        <v>82.3</v>
      </c>
    </row>
    <row r="5" spans="1:6" x14ac:dyDescent="0.3">
      <c r="A5">
        <v>1979</v>
      </c>
      <c r="B5">
        <v>80.2</v>
      </c>
      <c r="C5">
        <v>86.7</v>
      </c>
    </row>
    <row r="6" spans="1:6" x14ac:dyDescent="0.3">
      <c r="A6">
        <v>1980</v>
      </c>
      <c r="B6">
        <v>88.8</v>
      </c>
      <c r="C6">
        <v>94.3</v>
      </c>
    </row>
    <row r="7" spans="1:6" x14ac:dyDescent="0.3">
      <c r="A7">
        <v>1981</v>
      </c>
      <c r="B7">
        <v>97.1</v>
      </c>
      <c r="C7">
        <v>101.7</v>
      </c>
    </row>
    <row r="8" spans="1:6" x14ac:dyDescent="0.3">
      <c r="A8">
        <v>1982</v>
      </c>
      <c r="B8">
        <v>92.2</v>
      </c>
      <c r="C8">
        <v>95.1</v>
      </c>
    </row>
    <row r="9" spans="1:6" x14ac:dyDescent="0.3">
      <c r="A9">
        <v>1983</v>
      </c>
      <c r="B9">
        <v>86.6</v>
      </c>
      <c r="C9">
        <v>89.8</v>
      </c>
    </row>
    <row r="10" spans="1:6" x14ac:dyDescent="0.3">
      <c r="A10">
        <v>1984</v>
      </c>
      <c r="B10">
        <v>87.7</v>
      </c>
      <c r="C10">
        <v>91.3</v>
      </c>
    </row>
    <row r="11" spans="1:6" x14ac:dyDescent="0.3">
      <c r="A11">
        <v>1985</v>
      </c>
      <c r="B11">
        <v>82.3</v>
      </c>
      <c r="C11">
        <v>83.4</v>
      </c>
    </row>
    <row r="12" spans="1:6" x14ac:dyDescent="0.3">
      <c r="A12">
        <v>1986</v>
      </c>
      <c r="B12">
        <v>82.3</v>
      </c>
      <c r="C12">
        <v>82.5</v>
      </c>
    </row>
    <row r="13" spans="1:6" x14ac:dyDescent="0.3">
      <c r="A13">
        <v>1987</v>
      </c>
      <c r="B13">
        <v>81.3</v>
      </c>
      <c r="C13">
        <v>81.2</v>
      </c>
    </row>
    <row r="14" spans="1:6" x14ac:dyDescent="0.3">
      <c r="A14">
        <v>1988</v>
      </c>
      <c r="B14">
        <v>80.8</v>
      </c>
      <c r="C14">
        <v>81.2</v>
      </c>
    </row>
    <row r="15" spans="1:6" x14ac:dyDescent="0.3">
      <c r="A15">
        <v>1989</v>
      </c>
      <c r="B15">
        <v>87</v>
      </c>
      <c r="C15">
        <v>89.2</v>
      </c>
    </row>
    <row r="16" spans="1:6" x14ac:dyDescent="0.3">
      <c r="A16">
        <v>1990</v>
      </c>
      <c r="B16">
        <v>95.5</v>
      </c>
      <c r="C16">
        <v>101.6</v>
      </c>
    </row>
    <row r="17" spans="1:3" x14ac:dyDescent="0.3">
      <c r="A17">
        <v>1991</v>
      </c>
      <c r="B17">
        <v>62.6</v>
      </c>
      <c r="C17">
        <v>63.6</v>
      </c>
    </row>
    <row r="18" spans="1:3" x14ac:dyDescent="0.3">
      <c r="A18">
        <v>1992</v>
      </c>
      <c r="B18">
        <v>74.8</v>
      </c>
      <c r="C18">
        <v>78.900000000000006</v>
      </c>
    </row>
    <row r="19" spans="1:3" x14ac:dyDescent="0.3">
      <c r="A19">
        <v>1993</v>
      </c>
      <c r="B19">
        <v>64.599999999999994</v>
      </c>
      <c r="C19">
        <v>69.7</v>
      </c>
    </row>
    <row r="20" spans="1:3" x14ac:dyDescent="0.3">
      <c r="A20">
        <v>1994</v>
      </c>
      <c r="B20">
        <v>71.400000000000006</v>
      </c>
      <c r="C20">
        <v>78.900000000000006</v>
      </c>
    </row>
    <row r="21" spans="1:3" x14ac:dyDescent="0.3">
      <c r="A21">
        <v>1995</v>
      </c>
      <c r="B21">
        <v>81</v>
      </c>
      <c r="C21">
        <v>86.7</v>
      </c>
    </row>
    <row r="22" spans="1:3" x14ac:dyDescent="0.3">
      <c r="A22">
        <v>1996</v>
      </c>
      <c r="B22">
        <v>72.599999999999994</v>
      </c>
      <c r="C22">
        <v>77.3</v>
      </c>
    </row>
    <row r="23" spans="1:3" x14ac:dyDescent="0.3">
      <c r="A23">
        <v>1997</v>
      </c>
      <c r="B23">
        <v>75.7</v>
      </c>
      <c r="C23">
        <v>83</v>
      </c>
    </row>
    <row r="24" spans="1:3" x14ac:dyDescent="0.3">
      <c r="A24">
        <v>1998</v>
      </c>
      <c r="B24">
        <v>82.2</v>
      </c>
      <c r="C24">
        <v>90</v>
      </c>
    </row>
    <row r="25" spans="1:3" x14ac:dyDescent="0.3">
      <c r="A25">
        <v>1999</v>
      </c>
      <c r="B25">
        <v>85.4</v>
      </c>
      <c r="C25">
        <v>93.5</v>
      </c>
    </row>
    <row r="26" spans="1:3" x14ac:dyDescent="0.3">
      <c r="A26">
        <v>2000</v>
      </c>
      <c r="B26">
        <v>74.7</v>
      </c>
      <c r="C26">
        <v>80.3</v>
      </c>
    </row>
    <row r="27" spans="1:3" x14ac:dyDescent="0.3">
      <c r="A27">
        <v>2001</v>
      </c>
      <c r="B27">
        <v>73.599999999999994</v>
      </c>
      <c r="C27">
        <v>79</v>
      </c>
    </row>
    <row r="28" spans="1:3" x14ac:dyDescent="0.3">
      <c r="A28">
        <v>2002</v>
      </c>
      <c r="B28">
        <v>73.3</v>
      </c>
      <c r="C28">
        <v>78</v>
      </c>
    </row>
    <row r="29" spans="1:3" x14ac:dyDescent="0.3">
      <c r="A29">
        <v>2003</v>
      </c>
      <c r="B29">
        <v>73.599999999999994</v>
      </c>
      <c r="C29">
        <v>78.400000000000006</v>
      </c>
    </row>
    <row r="30" spans="1:3" x14ac:dyDescent="0.3">
      <c r="A30">
        <v>2004</v>
      </c>
      <c r="B30">
        <v>68</v>
      </c>
      <c r="C30">
        <v>70.900000000000006</v>
      </c>
    </row>
    <row r="31" spans="1:3" x14ac:dyDescent="0.3">
      <c r="A31">
        <v>2005</v>
      </c>
      <c r="B31">
        <v>68.7</v>
      </c>
      <c r="C31">
        <v>72.8</v>
      </c>
    </row>
    <row r="32" spans="1:3" x14ac:dyDescent="0.3">
      <c r="A32">
        <v>2006</v>
      </c>
      <c r="B32">
        <v>75.8</v>
      </c>
      <c r="C32">
        <v>79.099999999999994</v>
      </c>
    </row>
    <row r="33" spans="1:3" x14ac:dyDescent="0.3">
      <c r="A33">
        <v>2007</v>
      </c>
      <c r="B33">
        <v>89.7</v>
      </c>
      <c r="C33">
        <v>89.8</v>
      </c>
    </row>
    <row r="34" spans="1:3" x14ac:dyDescent="0.3">
      <c r="A34">
        <v>2008</v>
      </c>
      <c r="B34">
        <v>94.8</v>
      </c>
      <c r="C34">
        <v>93.3</v>
      </c>
    </row>
    <row r="35" spans="1:3" x14ac:dyDescent="0.3">
      <c r="A35">
        <v>2009</v>
      </c>
      <c r="B35">
        <v>88.7</v>
      </c>
      <c r="C35">
        <v>88.9</v>
      </c>
    </row>
    <row r="36" spans="1:3" x14ac:dyDescent="0.3">
      <c r="A36">
        <v>2010</v>
      </c>
      <c r="B36">
        <v>93.4</v>
      </c>
      <c r="C36">
        <v>93.4</v>
      </c>
    </row>
    <row r="37" spans="1:3" x14ac:dyDescent="0.3">
      <c r="A37">
        <v>2011</v>
      </c>
      <c r="B37">
        <v>113.8</v>
      </c>
      <c r="C37">
        <v>114.2</v>
      </c>
    </row>
    <row r="38" spans="1:3" x14ac:dyDescent="0.3">
      <c r="A38">
        <v>2012</v>
      </c>
      <c r="B38">
        <v>119.9</v>
      </c>
      <c r="C38">
        <v>120.6</v>
      </c>
    </row>
    <row r="39" spans="1:3" x14ac:dyDescent="0.3">
      <c r="A39">
        <v>2013</v>
      </c>
      <c r="B39">
        <v>117.9</v>
      </c>
      <c r="C39">
        <v>118.9</v>
      </c>
    </row>
    <row r="40" spans="1:3" x14ac:dyDescent="0.3">
      <c r="A40">
        <v>2014</v>
      </c>
      <c r="B40">
        <v>123.6</v>
      </c>
      <c r="C40">
        <v>124.8</v>
      </c>
    </row>
    <row r="41" spans="1:3" x14ac:dyDescent="0.3">
      <c r="A41">
        <v>2015</v>
      </c>
      <c r="B41">
        <v>122.3</v>
      </c>
      <c r="C41">
        <v>123</v>
      </c>
    </row>
    <row r="42" spans="1:3" x14ac:dyDescent="0.3">
      <c r="A42">
        <v>2016</v>
      </c>
      <c r="B42">
        <v>116.3</v>
      </c>
      <c r="C42">
        <v>116.8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activeCell="A9" sqref="A9"/>
    </sheetView>
  </sheetViews>
  <sheetFormatPr baseColWidth="10" defaultRowHeight="14.4" x14ac:dyDescent="0.3"/>
  <cols>
    <col min="1" max="1" width="11.5546875" style="8"/>
    <col min="4" max="4" width="87.77734375" customWidth="1"/>
  </cols>
  <sheetData>
    <row r="1" spans="1:6" x14ac:dyDescent="0.3">
      <c r="A1" s="8" t="s">
        <v>56</v>
      </c>
      <c r="B1" t="s">
        <v>55</v>
      </c>
      <c r="C1" t="s">
        <v>57</v>
      </c>
    </row>
    <row r="2" spans="1:6" x14ac:dyDescent="0.3">
      <c r="A2" s="7">
        <v>38565</v>
      </c>
      <c r="B2" s="6">
        <v>23.65</v>
      </c>
      <c r="C2" s="6">
        <v>1</v>
      </c>
      <c r="D2" s="6" t="s">
        <v>54</v>
      </c>
      <c r="E2" s="6"/>
      <c r="F2" s="6"/>
    </row>
    <row r="3" spans="1:6" x14ac:dyDescent="0.3">
      <c r="A3" s="7">
        <v>38596</v>
      </c>
      <c r="B3" s="6">
        <v>22.65</v>
      </c>
      <c r="C3" s="6">
        <v>2</v>
      </c>
      <c r="E3" s="6"/>
      <c r="F3" s="6"/>
    </row>
    <row r="4" spans="1:6" x14ac:dyDescent="0.3">
      <c r="A4" s="7">
        <v>38626</v>
      </c>
      <c r="B4" s="6">
        <v>21.95</v>
      </c>
      <c r="C4" s="6">
        <v>3</v>
      </c>
      <c r="E4" s="6"/>
      <c r="F4" s="6"/>
    </row>
    <row r="5" spans="1:6" x14ac:dyDescent="0.3">
      <c r="A5" s="7">
        <v>38657</v>
      </c>
      <c r="B5" s="6">
        <v>19.600000000000001</v>
      </c>
      <c r="C5" s="6">
        <v>4</v>
      </c>
      <c r="E5" s="6"/>
      <c r="F5" s="6"/>
    </row>
    <row r="6" spans="1:6" x14ac:dyDescent="0.3">
      <c r="A6" s="7">
        <v>38687</v>
      </c>
      <c r="B6" s="6">
        <v>21.1</v>
      </c>
      <c r="C6" s="6">
        <v>5</v>
      </c>
      <c r="E6" s="6"/>
      <c r="F6" s="6"/>
    </row>
    <row r="7" spans="1:6" x14ac:dyDescent="0.3">
      <c r="A7" s="7">
        <v>38718</v>
      </c>
      <c r="B7" s="6">
        <v>26.05</v>
      </c>
      <c r="C7" s="6">
        <v>6</v>
      </c>
      <c r="E7" s="6"/>
      <c r="F7" s="6"/>
    </row>
    <row r="8" spans="1:6" x14ac:dyDescent="0.3">
      <c r="A8" s="7">
        <v>38749</v>
      </c>
      <c r="B8" s="6">
        <v>25.95</v>
      </c>
      <c r="C8" s="6">
        <v>7</v>
      </c>
      <c r="E8" s="6"/>
      <c r="F8" s="6"/>
    </row>
    <row r="9" spans="1:6" x14ac:dyDescent="0.3">
      <c r="A9" s="7">
        <v>38777</v>
      </c>
      <c r="B9" s="6">
        <v>26.95</v>
      </c>
      <c r="C9" s="6">
        <v>8</v>
      </c>
      <c r="E9" s="6"/>
      <c r="F9" s="6"/>
    </row>
    <row r="10" spans="1:6" x14ac:dyDescent="0.3">
      <c r="A10" s="7">
        <v>38808</v>
      </c>
      <c r="B10" s="6">
        <v>13.3</v>
      </c>
      <c r="C10" s="6">
        <v>9</v>
      </c>
      <c r="E10" s="6"/>
      <c r="F10" s="6"/>
    </row>
    <row r="11" spans="1:6" x14ac:dyDescent="0.3">
      <c r="A11" s="7">
        <v>38838</v>
      </c>
      <c r="B11" s="6">
        <v>17.05</v>
      </c>
      <c r="C11" s="6">
        <v>10</v>
      </c>
      <c r="E11" s="6"/>
      <c r="F11" s="6"/>
    </row>
    <row r="12" spans="1:6" x14ac:dyDescent="0.3">
      <c r="A12" s="7">
        <v>38869</v>
      </c>
      <c r="B12" s="6">
        <v>15.65</v>
      </c>
      <c r="C12" s="6">
        <v>11</v>
      </c>
      <c r="E12" s="6"/>
      <c r="F12" s="6"/>
    </row>
    <row r="13" spans="1:6" x14ac:dyDescent="0.3">
      <c r="A13" s="7">
        <v>38899</v>
      </c>
      <c r="B13" s="6">
        <v>16.05</v>
      </c>
      <c r="C13" s="6">
        <v>12</v>
      </c>
      <c r="E13" s="6"/>
      <c r="F13" s="6"/>
    </row>
    <row r="14" spans="1:6" x14ac:dyDescent="0.3">
      <c r="A14" s="7">
        <v>38930</v>
      </c>
      <c r="B14" s="6">
        <v>15.8</v>
      </c>
      <c r="C14" s="6">
        <v>13</v>
      </c>
      <c r="E14" s="6"/>
      <c r="F14" s="6"/>
    </row>
    <row r="15" spans="1:6" x14ac:dyDescent="0.3">
      <c r="A15" s="7">
        <v>38961</v>
      </c>
      <c r="B15" s="6">
        <v>12.85</v>
      </c>
      <c r="C15" s="6">
        <v>14</v>
      </c>
      <c r="E15" s="6"/>
      <c r="F15" s="6"/>
    </row>
    <row r="16" spans="1:6" x14ac:dyDescent="0.3">
      <c r="A16" s="7">
        <v>38991</v>
      </c>
      <c r="B16" s="6">
        <v>11</v>
      </c>
      <c r="C16" s="6">
        <v>15</v>
      </c>
      <c r="E16" s="6"/>
      <c r="F16" s="6"/>
    </row>
    <row r="17" spans="1:6" x14ac:dyDescent="0.3">
      <c r="A17" s="7">
        <v>39022</v>
      </c>
      <c r="B17" s="6">
        <v>8.1</v>
      </c>
      <c r="C17" s="6">
        <v>16</v>
      </c>
      <c r="E17" s="6"/>
      <c r="F17" s="6"/>
    </row>
    <row r="18" spans="1:6" x14ac:dyDescent="0.3">
      <c r="A18" s="7">
        <v>39052</v>
      </c>
      <c r="B18" s="6">
        <v>6.45</v>
      </c>
      <c r="C18" s="6">
        <v>17</v>
      </c>
      <c r="E18" s="6"/>
      <c r="F18" s="6"/>
    </row>
    <row r="19" spans="1:6" x14ac:dyDescent="0.3">
      <c r="A19" s="7">
        <v>39083</v>
      </c>
      <c r="B19" s="6">
        <v>2.2999999999999998</v>
      </c>
      <c r="C19" s="6">
        <v>18</v>
      </c>
      <c r="E19" s="6"/>
      <c r="F19" s="6"/>
    </row>
    <row r="20" spans="1:6" x14ac:dyDescent="0.3">
      <c r="A20" s="7">
        <v>39142</v>
      </c>
      <c r="B20" s="6">
        <v>1.26</v>
      </c>
      <c r="C20" s="6">
        <v>19</v>
      </c>
    </row>
    <row r="21" spans="1:6" x14ac:dyDescent="0.3">
      <c r="A21" s="7">
        <v>39234</v>
      </c>
      <c r="B21" s="6">
        <v>0.12</v>
      </c>
      <c r="C21" s="6">
        <v>20</v>
      </c>
    </row>
    <row r="22" spans="1:6" x14ac:dyDescent="0.3">
      <c r="A22" s="7">
        <v>39264</v>
      </c>
      <c r="B22" s="6">
        <v>21.15</v>
      </c>
      <c r="C22" s="6">
        <v>21</v>
      </c>
    </row>
    <row r="23" spans="1:6" x14ac:dyDescent="0.3">
      <c r="A23" s="7">
        <v>39295</v>
      </c>
      <c r="B23" s="6">
        <v>19.399999999999999</v>
      </c>
      <c r="C23" s="6">
        <v>22</v>
      </c>
    </row>
    <row r="24" spans="1:6" x14ac:dyDescent="0.3">
      <c r="A24" s="7">
        <v>39326</v>
      </c>
      <c r="B24" s="6">
        <v>21.68</v>
      </c>
      <c r="C24" s="6">
        <v>23</v>
      </c>
    </row>
    <row r="25" spans="1:6" x14ac:dyDescent="0.3">
      <c r="A25" s="7">
        <v>39356</v>
      </c>
      <c r="B25" s="6">
        <v>22.27</v>
      </c>
      <c r="C25" s="6">
        <v>24</v>
      </c>
    </row>
    <row r="26" spans="1:6" x14ac:dyDescent="0.3">
      <c r="A26" s="7">
        <v>39387</v>
      </c>
      <c r="B26" s="6">
        <v>22.35</v>
      </c>
      <c r="C26" s="6">
        <v>25</v>
      </c>
    </row>
    <row r="27" spans="1:6" x14ac:dyDescent="0.3">
      <c r="A27" s="7">
        <v>39417</v>
      </c>
      <c r="B27" s="6">
        <v>22.41</v>
      </c>
      <c r="C27" s="6">
        <v>26</v>
      </c>
    </row>
    <row r="28" spans="1:6" x14ac:dyDescent="0.3">
      <c r="A28" s="7">
        <v>39448</v>
      </c>
      <c r="B28" s="6">
        <v>19.100000000000001</v>
      </c>
      <c r="C28" s="6">
        <v>27</v>
      </c>
    </row>
    <row r="29" spans="1:6" x14ac:dyDescent="0.3">
      <c r="A29" s="7">
        <v>39479</v>
      </c>
      <c r="B29" s="6">
        <v>21.31</v>
      </c>
      <c r="C29" s="6">
        <v>28</v>
      </c>
    </row>
    <row r="30" spans="1:6" x14ac:dyDescent="0.3">
      <c r="A30" s="7">
        <v>39508</v>
      </c>
      <c r="B30" s="6">
        <v>22.27</v>
      </c>
      <c r="C30" s="6">
        <v>29</v>
      </c>
    </row>
    <row r="31" spans="1:6" x14ac:dyDescent="0.3">
      <c r="A31" s="7">
        <v>39539</v>
      </c>
      <c r="B31" s="6">
        <v>23.88</v>
      </c>
      <c r="C31" s="6">
        <v>30</v>
      </c>
    </row>
    <row r="32" spans="1:6" x14ac:dyDescent="0.3">
      <c r="A32" s="7">
        <v>39569</v>
      </c>
      <c r="B32" s="6">
        <v>26.1</v>
      </c>
      <c r="C32" s="6">
        <v>31</v>
      </c>
    </row>
    <row r="33" spans="1:3" x14ac:dyDescent="0.3">
      <c r="A33" s="7">
        <v>39600</v>
      </c>
      <c r="B33" s="6">
        <v>28.77</v>
      </c>
      <c r="C33" s="6">
        <v>32</v>
      </c>
    </row>
    <row r="34" spans="1:3" x14ac:dyDescent="0.3">
      <c r="A34" s="7">
        <v>39630</v>
      </c>
      <c r="B34" s="6">
        <v>22.06</v>
      </c>
      <c r="C34" s="6">
        <v>33</v>
      </c>
    </row>
    <row r="35" spans="1:3" x14ac:dyDescent="0.3">
      <c r="A35" s="7">
        <v>39661</v>
      </c>
      <c r="B35" s="6">
        <v>25.19</v>
      </c>
      <c r="C35" s="6">
        <v>34</v>
      </c>
    </row>
    <row r="36" spans="1:3" x14ac:dyDescent="0.3">
      <c r="A36" s="7">
        <v>39692</v>
      </c>
      <c r="B36" s="6">
        <v>22.35</v>
      </c>
      <c r="C36" s="6">
        <v>35</v>
      </c>
    </row>
    <row r="37" spans="1:3" x14ac:dyDescent="0.3">
      <c r="A37" s="7">
        <v>39722</v>
      </c>
      <c r="B37" s="6">
        <v>17.940000000000001</v>
      </c>
      <c r="C37" s="6">
        <v>36</v>
      </c>
    </row>
    <row r="38" spans="1:3" x14ac:dyDescent="0.3">
      <c r="A38" s="7">
        <v>39753</v>
      </c>
      <c r="B38" s="6">
        <v>15.52</v>
      </c>
      <c r="C38" s="6">
        <v>37</v>
      </c>
    </row>
    <row r="39" spans="1:3" x14ac:dyDescent="0.3">
      <c r="A39" s="7">
        <v>39783</v>
      </c>
      <c r="B39" s="6">
        <v>15.45</v>
      </c>
      <c r="C39" s="6">
        <v>38</v>
      </c>
    </row>
    <row r="40" spans="1:3" x14ac:dyDescent="0.3">
      <c r="A40" s="7">
        <v>39814</v>
      </c>
      <c r="B40" s="6">
        <v>11.57</v>
      </c>
      <c r="C40" s="6">
        <v>39</v>
      </c>
    </row>
    <row r="41" spans="1:3" x14ac:dyDescent="0.3">
      <c r="A41" s="7">
        <v>39845</v>
      </c>
      <c r="B41" s="6">
        <v>9.9600000000000009</v>
      </c>
      <c r="C41" s="6">
        <v>40</v>
      </c>
    </row>
    <row r="42" spans="1:3" x14ac:dyDescent="0.3">
      <c r="A42" s="7">
        <v>39873</v>
      </c>
      <c r="B42" s="6">
        <v>11.45</v>
      </c>
      <c r="C42" s="6">
        <v>41</v>
      </c>
    </row>
    <row r="43" spans="1:3" x14ac:dyDescent="0.3">
      <c r="A43" s="7">
        <v>40026</v>
      </c>
      <c r="B43" s="6">
        <v>14.89</v>
      </c>
      <c r="C43" s="6">
        <v>42</v>
      </c>
    </row>
    <row r="44" spans="1:3" x14ac:dyDescent="0.3">
      <c r="A44" s="7">
        <v>40057</v>
      </c>
      <c r="B44" s="6">
        <v>13.36</v>
      </c>
      <c r="C44" s="6">
        <v>43</v>
      </c>
    </row>
    <row r="45" spans="1:3" x14ac:dyDescent="0.3">
      <c r="A45" s="7">
        <v>40087</v>
      </c>
      <c r="B45" s="6">
        <v>14.54</v>
      </c>
      <c r="C45" s="6">
        <v>44</v>
      </c>
    </row>
    <row r="46" spans="1:3" x14ac:dyDescent="0.3">
      <c r="A46" s="7">
        <v>40118</v>
      </c>
      <c r="B46" s="6">
        <v>13.14</v>
      </c>
      <c r="C46" s="6">
        <v>45</v>
      </c>
    </row>
    <row r="47" spans="1:3" x14ac:dyDescent="0.3">
      <c r="A47" s="7">
        <v>40148</v>
      </c>
      <c r="B47" s="6">
        <v>12.31</v>
      </c>
      <c r="C47" s="6">
        <v>46</v>
      </c>
    </row>
    <row r="48" spans="1:3" x14ac:dyDescent="0.3">
      <c r="A48" s="7">
        <v>40179</v>
      </c>
      <c r="B48" s="6">
        <v>12.71</v>
      </c>
      <c r="C48" s="6">
        <v>47</v>
      </c>
    </row>
    <row r="49" spans="1:3" x14ac:dyDescent="0.3">
      <c r="A49" s="7">
        <v>40210</v>
      </c>
      <c r="B49" s="6">
        <v>12.86</v>
      </c>
      <c r="C49" s="6">
        <v>48</v>
      </c>
    </row>
    <row r="50" spans="1:3" x14ac:dyDescent="0.3">
      <c r="A50" s="7">
        <v>40238</v>
      </c>
      <c r="B50" s="6">
        <v>12.82</v>
      </c>
      <c r="C50" s="6">
        <v>49</v>
      </c>
    </row>
    <row r="51" spans="1:3" x14ac:dyDescent="0.3">
      <c r="A51" s="7">
        <v>40269</v>
      </c>
      <c r="B51" s="6">
        <v>15.95</v>
      </c>
      <c r="C51" s="6">
        <v>50</v>
      </c>
    </row>
    <row r="52" spans="1:3" x14ac:dyDescent="0.3">
      <c r="A52" s="7">
        <v>40299</v>
      </c>
      <c r="B52" s="6">
        <v>15.15</v>
      </c>
      <c r="C52" s="6">
        <v>51</v>
      </c>
    </row>
    <row r="53" spans="1:3" x14ac:dyDescent="0.3">
      <c r="A53" s="7">
        <v>40330</v>
      </c>
      <c r="B53" s="6">
        <v>15.19</v>
      </c>
      <c r="C53" s="6">
        <v>52</v>
      </c>
    </row>
    <row r="54" spans="1:3" x14ac:dyDescent="0.3">
      <c r="A54" s="7">
        <v>40360</v>
      </c>
      <c r="B54" s="6">
        <v>14.13</v>
      </c>
      <c r="C54" s="6">
        <v>53</v>
      </c>
    </row>
    <row r="55" spans="1:3" x14ac:dyDescent="0.3">
      <c r="A55" s="7">
        <v>40391</v>
      </c>
      <c r="B55" s="6">
        <v>19.899999999999999</v>
      </c>
      <c r="C55" s="6">
        <v>54</v>
      </c>
    </row>
    <row r="56" spans="1:3" x14ac:dyDescent="0.3">
      <c r="A56" s="7">
        <v>40422</v>
      </c>
      <c r="B56" s="6">
        <v>20.14</v>
      </c>
      <c r="C56" s="6">
        <v>55</v>
      </c>
    </row>
    <row r="57" spans="1:3" x14ac:dyDescent="0.3">
      <c r="A57" s="7">
        <v>40452</v>
      </c>
      <c r="B57" s="6">
        <v>19.149999999999999</v>
      </c>
      <c r="C57" s="6">
        <v>56</v>
      </c>
    </row>
    <row r="58" spans="1:3" x14ac:dyDescent="0.3">
      <c r="A58" s="7">
        <v>40483</v>
      </c>
      <c r="B58" s="6">
        <v>19.14</v>
      </c>
      <c r="C58" s="6">
        <v>57</v>
      </c>
    </row>
    <row r="59" spans="1:3" x14ac:dyDescent="0.3">
      <c r="A59" s="7">
        <v>40513</v>
      </c>
      <c r="B59" s="6">
        <v>18.16</v>
      </c>
      <c r="C59" s="6">
        <v>58</v>
      </c>
    </row>
    <row r="60" spans="1:3" x14ac:dyDescent="0.3">
      <c r="A60" s="7">
        <v>40544</v>
      </c>
      <c r="B60" s="6">
        <v>19.03</v>
      </c>
      <c r="C60" s="6">
        <v>59</v>
      </c>
    </row>
    <row r="61" spans="1:3" x14ac:dyDescent="0.3">
      <c r="A61" s="7">
        <v>40575</v>
      </c>
      <c r="B61" s="6">
        <v>19.899999999999999</v>
      </c>
      <c r="C61" s="6">
        <v>60</v>
      </c>
    </row>
    <row r="62" spans="1:3" x14ac:dyDescent="0.3">
      <c r="A62" s="7">
        <v>40603</v>
      </c>
      <c r="B62" s="6">
        <v>22.63</v>
      </c>
      <c r="C62" s="6">
        <v>61</v>
      </c>
    </row>
    <row r="63" spans="1:3" x14ac:dyDescent="0.3">
      <c r="A63" s="7">
        <v>40634</v>
      </c>
      <c r="B63" s="6">
        <v>22.9</v>
      </c>
      <c r="C63" s="6">
        <v>62</v>
      </c>
    </row>
    <row r="64" spans="1:3" x14ac:dyDescent="0.3">
      <c r="A64" s="7">
        <v>40664</v>
      </c>
      <c r="B64" s="6">
        <v>22.27</v>
      </c>
      <c r="C64" s="6">
        <v>63</v>
      </c>
    </row>
    <row r="65" spans="1:3" x14ac:dyDescent="0.3">
      <c r="A65" s="7">
        <v>40695</v>
      </c>
      <c r="B65" s="6">
        <v>18.46</v>
      </c>
      <c r="C65" s="6">
        <v>64</v>
      </c>
    </row>
    <row r="66" spans="1:3" x14ac:dyDescent="0.3">
      <c r="A66" s="7">
        <v>40725</v>
      </c>
      <c r="B66" s="6">
        <v>16.25</v>
      </c>
      <c r="C66" s="6">
        <v>65</v>
      </c>
    </row>
    <row r="67" spans="1:3" x14ac:dyDescent="0.3">
      <c r="A67" s="7">
        <v>40756</v>
      </c>
      <c r="B67" s="6">
        <v>17.170000000000002</v>
      </c>
      <c r="C67" s="6">
        <v>66</v>
      </c>
    </row>
    <row r="68" spans="1:3" x14ac:dyDescent="0.3">
      <c r="A68" s="7">
        <v>40787</v>
      </c>
      <c r="B68" s="6">
        <v>14.42</v>
      </c>
      <c r="C68" s="6">
        <v>67</v>
      </c>
    </row>
    <row r="69" spans="1:3" x14ac:dyDescent="0.3">
      <c r="A69" s="7">
        <v>40817</v>
      </c>
      <c r="B69" s="6">
        <v>13.77</v>
      </c>
      <c r="C69" s="6">
        <v>68</v>
      </c>
    </row>
    <row r="70" spans="1:3" x14ac:dyDescent="0.3">
      <c r="A70" s="7">
        <v>40848</v>
      </c>
      <c r="B70" s="6">
        <v>11.38</v>
      </c>
      <c r="C70" s="6">
        <v>69</v>
      </c>
    </row>
    <row r="71" spans="1:3" x14ac:dyDescent="0.3">
      <c r="A71" s="7">
        <v>40878</v>
      </c>
      <c r="B71" s="6">
        <v>9.92</v>
      </c>
      <c r="C71" s="6">
        <v>70</v>
      </c>
    </row>
    <row r="72" spans="1:3" x14ac:dyDescent="0.3">
      <c r="A72" s="7">
        <v>40909</v>
      </c>
      <c r="B72" s="6">
        <v>10.92</v>
      </c>
      <c r="C72" s="6">
        <v>71</v>
      </c>
    </row>
    <row r="73" spans="1:3" x14ac:dyDescent="0.3">
      <c r="A73" s="7">
        <v>40940</v>
      </c>
      <c r="B73" s="6">
        <v>11.87</v>
      </c>
      <c r="C73" s="6">
        <v>72</v>
      </c>
    </row>
    <row r="74" spans="1:3" x14ac:dyDescent="0.3">
      <c r="A74" s="7">
        <v>40969</v>
      </c>
      <c r="B74" s="6">
        <v>9.34</v>
      </c>
      <c r="C74" s="6">
        <v>73</v>
      </c>
    </row>
    <row r="75" spans="1:3" x14ac:dyDescent="0.3">
      <c r="A75" s="7">
        <v>41000</v>
      </c>
      <c r="B75" s="6">
        <v>9.77</v>
      </c>
      <c r="C75" s="6">
        <v>74</v>
      </c>
    </row>
    <row r="76" spans="1:3" x14ac:dyDescent="0.3">
      <c r="A76" s="7">
        <v>41030</v>
      </c>
      <c r="B76" s="6">
        <v>8.1300000000000008</v>
      </c>
      <c r="C76" s="6">
        <v>75</v>
      </c>
    </row>
    <row r="77" spans="1:3" x14ac:dyDescent="0.3">
      <c r="A77" s="7">
        <v>41061</v>
      </c>
      <c r="B77" s="6">
        <v>10.38</v>
      </c>
      <c r="C77" s="6">
        <v>76</v>
      </c>
    </row>
    <row r="78" spans="1:3" x14ac:dyDescent="0.3">
      <c r="A78" s="7">
        <v>41091</v>
      </c>
      <c r="B78" s="6">
        <v>8.67</v>
      </c>
      <c r="C78" s="6">
        <v>77</v>
      </c>
    </row>
    <row r="79" spans="1:3" x14ac:dyDescent="0.3">
      <c r="A79" s="7">
        <v>41122</v>
      </c>
      <c r="B79" s="6">
        <v>10.039999999999999</v>
      </c>
      <c r="C79" s="6">
        <v>78</v>
      </c>
    </row>
    <row r="80" spans="1:3" x14ac:dyDescent="0.3">
      <c r="A80" s="7">
        <v>41153</v>
      </c>
      <c r="B80" s="6">
        <v>9.7100000000000009</v>
      </c>
      <c r="C80" s="6">
        <v>79</v>
      </c>
    </row>
    <row r="81" spans="1:3" x14ac:dyDescent="0.3">
      <c r="A81" s="7">
        <v>41183</v>
      </c>
      <c r="B81" s="6">
        <v>9.89</v>
      </c>
      <c r="C81" s="6">
        <v>80</v>
      </c>
    </row>
    <row r="82" spans="1:3" x14ac:dyDescent="0.3">
      <c r="A82" s="7">
        <v>41214</v>
      </c>
      <c r="B82" s="6">
        <v>7.65</v>
      </c>
      <c r="C82" s="6">
        <v>81</v>
      </c>
    </row>
    <row r="83" spans="1:3" x14ac:dyDescent="0.3">
      <c r="A83" s="7">
        <v>41244</v>
      </c>
      <c r="B83" s="6">
        <v>7.69</v>
      </c>
      <c r="C83" s="6">
        <v>82</v>
      </c>
    </row>
    <row r="84" spans="1:3" x14ac:dyDescent="0.3">
      <c r="A84" s="7">
        <v>41275</v>
      </c>
      <c r="B84" s="6">
        <v>3.97</v>
      </c>
      <c r="C84" s="6">
        <v>83</v>
      </c>
    </row>
    <row r="85" spans="1:3" x14ac:dyDescent="0.3">
      <c r="A85" s="7">
        <v>41306</v>
      </c>
      <c r="B85" s="6">
        <v>5.59</v>
      </c>
      <c r="C85" s="6">
        <v>84</v>
      </c>
    </row>
    <row r="86" spans="1:3" x14ac:dyDescent="0.3">
      <c r="A86" s="7">
        <v>41334</v>
      </c>
      <c r="B86" s="6">
        <v>5.46</v>
      </c>
      <c r="C86" s="6">
        <v>85</v>
      </c>
    </row>
    <row r="87" spans="1:3" x14ac:dyDescent="0.3">
      <c r="A87" s="7">
        <v>41365</v>
      </c>
      <c r="B87" s="6">
        <v>3.54</v>
      </c>
      <c r="C87" s="6">
        <v>86</v>
      </c>
    </row>
    <row r="88" spans="1:3" x14ac:dyDescent="0.3">
      <c r="A88" s="7">
        <v>41395</v>
      </c>
      <c r="B88" s="6">
        <v>4.51</v>
      </c>
      <c r="C88" s="6">
        <v>87</v>
      </c>
    </row>
    <row r="89" spans="1:3" x14ac:dyDescent="0.3">
      <c r="A89" s="7">
        <v>41426</v>
      </c>
      <c r="B89" s="6">
        <v>4.74</v>
      </c>
      <c r="C89" s="6">
        <v>88</v>
      </c>
    </row>
    <row r="90" spans="1:3" x14ac:dyDescent="0.3">
      <c r="A90" s="7">
        <v>41456</v>
      </c>
      <c r="B90" s="6">
        <v>4.87</v>
      </c>
      <c r="C90" s="6">
        <v>89</v>
      </c>
    </row>
    <row r="91" spans="1:3" x14ac:dyDescent="0.3">
      <c r="A91" s="7">
        <v>41487</v>
      </c>
      <c r="B91" s="6">
        <v>5.08</v>
      </c>
      <c r="C91" s="6">
        <v>90</v>
      </c>
    </row>
    <row r="92" spans="1:3" x14ac:dyDescent="0.3">
      <c r="A92" s="7">
        <v>41518</v>
      </c>
      <c r="B92" s="6">
        <v>5.67</v>
      </c>
      <c r="C92" s="6">
        <v>91</v>
      </c>
    </row>
    <row r="93" spans="1:3" x14ac:dyDescent="0.3">
      <c r="A93" s="7">
        <v>41548</v>
      </c>
      <c r="B93" s="6">
        <v>5.39</v>
      </c>
      <c r="C93" s="6">
        <v>92</v>
      </c>
    </row>
    <row r="94" spans="1:3" x14ac:dyDescent="0.3">
      <c r="A94" s="7">
        <v>41579</v>
      </c>
      <c r="B94" s="6">
        <v>4.8899999999999997</v>
      </c>
      <c r="C94" s="6">
        <v>93</v>
      </c>
    </row>
    <row r="95" spans="1:3" x14ac:dyDescent="0.3">
      <c r="A95" s="7">
        <v>41609</v>
      </c>
      <c r="B95" s="6">
        <v>5.33</v>
      </c>
      <c r="C95" s="6">
        <v>94</v>
      </c>
    </row>
    <row r="96" spans="1:3" x14ac:dyDescent="0.3">
      <c r="A96" s="7">
        <v>41640</v>
      </c>
      <c r="B96" s="6">
        <v>6.11</v>
      </c>
      <c r="C96" s="6">
        <v>95</v>
      </c>
    </row>
    <row r="97" spans="1:3" x14ac:dyDescent="0.3">
      <c r="A97" s="7">
        <v>41671</v>
      </c>
      <c r="B97" s="6">
        <v>7.86</v>
      </c>
      <c r="C97" s="6">
        <v>96</v>
      </c>
    </row>
    <row r="98" spans="1:3" x14ac:dyDescent="0.3">
      <c r="A98" s="7">
        <v>41699</v>
      </c>
      <c r="B98" s="6">
        <v>5.08</v>
      </c>
      <c r="C98" s="6">
        <v>97</v>
      </c>
    </row>
    <row r="99" spans="1:3" x14ac:dyDescent="0.3">
      <c r="A99" s="7">
        <v>41730</v>
      </c>
      <c r="B99" s="6">
        <v>5.9</v>
      </c>
      <c r="C99" s="6">
        <v>98</v>
      </c>
    </row>
    <row r="100" spans="1:3" x14ac:dyDescent="0.3">
      <c r="A100" s="7">
        <v>41760</v>
      </c>
      <c r="B100" s="6">
        <v>5.48</v>
      </c>
      <c r="C100" s="6">
        <v>99</v>
      </c>
    </row>
    <row r="101" spans="1:3" x14ac:dyDescent="0.3">
      <c r="A101" s="7">
        <v>41791</v>
      </c>
      <c r="B101" s="6">
        <v>6.25</v>
      </c>
      <c r="C101" s="6">
        <v>100</v>
      </c>
    </row>
    <row r="102" spans="1:3" x14ac:dyDescent="0.3">
      <c r="A102" s="7">
        <v>41821</v>
      </c>
      <c r="B102" s="6">
        <v>6.57</v>
      </c>
      <c r="C102" s="6">
        <v>101</v>
      </c>
    </row>
    <row r="103" spans="1:3" x14ac:dyDescent="0.3">
      <c r="A103" s="7">
        <v>41852</v>
      </c>
      <c r="B103" s="6">
        <v>6.73</v>
      </c>
      <c r="C103" s="6">
        <v>102</v>
      </c>
    </row>
    <row r="104" spans="1:3" x14ac:dyDescent="0.3">
      <c r="A104" s="7">
        <v>41883</v>
      </c>
      <c r="B104" s="6">
        <v>6.06</v>
      </c>
      <c r="C104" s="6">
        <v>103</v>
      </c>
    </row>
    <row r="105" spans="1:3" x14ac:dyDescent="0.3">
      <c r="A105" s="7">
        <v>41913</v>
      </c>
      <c r="B105" s="6">
        <v>6.59</v>
      </c>
      <c r="C105" s="6">
        <v>104</v>
      </c>
    </row>
    <row r="106" spans="1:3" x14ac:dyDescent="0.3">
      <c r="A106" s="7">
        <v>41944</v>
      </c>
      <c r="B106" s="6">
        <v>7.29</v>
      </c>
      <c r="C106" s="6">
        <v>105</v>
      </c>
    </row>
    <row r="107" spans="1:3" x14ac:dyDescent="0.3">
      <c r="A107" s="7">
        <v>41974</v>
      </c>
      <c r="B107" s="6">
        <v>7.48</v>
      </c>
      <c r="C107" s="6">
        <v>106</v>
      </c>
    </row>
    <row r="108" spans="1:3" x14ac:dyDescent="0.3">
      <c r="A108" s="7">
        <v>42005</v>
      </c>
      <c r="B108" s="6">
        <v>7.28</v>
      </c>
      <c r="C108" s="6">
        <v>107</v>
      </c>
    </row>
    <row r="109" spans="1:3" x14ac:dyDescent="0.3">
      <c r="A109" s="7">
        <v>42036</v>
      </c>
      <c r="B109" s="6">
        <v>7.25</v>
      </c>
      <c r="C109" s="6">
        <v>108</v>
      </c>
    </row>
    <row r="110" spans="1:3" x14ac:dyDescent="0.3">
      <c r="A110" s="7">
        <v>42064</v>
      </c>
      <c r="B110" s="6">
        <v>7.05</v>
      </c>
      <c r="C110" s="6">
        <v>109</v>
      </c>
    </row>
    <row r="111" spans="1:3" x14ac:dyDescent="0.3">
      <c r="A111" s="7">
        <v>42095</v>
      </c>
      <c r="B111" s="6">
        <v>7.51</v>
      </c>
      <c r="C111" s="6">
        <v>110</v>
      </c>
    </row>
    <row r="112" spans="1:3" x14ac:dyDescent="0.3">
      <c r="A112" s="7">
        <v>42125</v>
      </c>
      <c r="B112" s="6">
        <v>7.44</v>
      </c>
      <c r="C112" s="6">
        <v>111</v>
      </c>
    </row>
    <row r="113" spans="1:4" x14ac:dyDescent="0.3">
      <c r="A113" s="7">
        <v>42156</v>
      </c>
      <c r="B113" s="6">
        <v>7.54</v>
      </c>
      <c r="C113" s="6">
        <v>112</v>
      </c>
    </row>
    <row r="114" spans="1:4" x14ac:dyDescent="0.3">
      <c r="A114" s="7">
        <v>42186</v>
      </c>
      <c r="B114" s="6">
        <v>7.96</v>
      </c>
      <c r="C114" s="6">
        <v>113</v>
      </c>
    </row>
    <row r="115" spans="1:4" x14ac:dyDescent="0.3">
      <c r="A115" s="7">
        <v>42217</v>
      </c>
      <c r="B115" s="6">
        <v>8.16</v>
      </c>
      <c r="C115" s="6">
        <v>114</v>
      </c>
    </row>
    <row r="116" spans="1:4" x14ac:dyDescent="0.3">
      <c r="A116" s="7">
        <v>42248</v>
      </c>
      <c r="B116" s="6">
        <v>8.23</v>
      </c>
      <c r="C116" s="6">
        <v>115</v>
      </c>
    </row>
    <row r="117" spans="1:4" x14ac:dyDescent="0.3">
      <c r="A117" s="7">
        <v>42278</v>
      </c>
      <c r="B117" s="6">
        <v>8.7100000000000009</v>
      </c>
      <c r="C117" s="6">
        <v>116</v>
      </c>
    </row>
    <row r="118" spans="1:4" x14ac:dyDescent="0.3">
      <c r="A118" s="7">
        <v>42309</v>
      </c>
      <c r="B118" s="6">
        <v>8.65</v>
      </c>
      <c r="C118" s="6">
        <v>117</v>
      </c>
    </row>
    <row r="119" spans="1:4" x14ac:dyDescent="0.3">
      <c r="A119" s="7">
        <v>42339</v>
      </c>
      <c r="B119" s="6">
        <v>8.2899999999999991</v>
      </c>
      <c r="C119" s="6">
        <v>118</v>
      </c>
    </row>
    <row r="120" spans="1:4" x14ac:dyDescent="0.3">
      <c r="A120" s="7">
        <v>42370</v>
      </c>
      <c r="B120" s="6">
        <v>6.07</v>
      </c>
      <c r="C120" s="6">
        <v>119</v>
      </c>
    </row>
    <row r="121" spans="1:4" x14ac:dyDescent="0.3">
      <c r="A121" s="7">
        <v>42401</v>
      </c>
      <c r="B121" s="6">
        <v>5.01</v>
      </c>
      <c r="C121" s="6">
        <v>120</v>
      </c>
    </row>
    <row r="122" spans="1:4" x14ac:dyDescent="0.3">
      <c r="A122" s="7">
        <v>42430</v>
      </c>
      <c r="B122" s="6">
        <v>5.22</v>
      </c>
      <c r="C122" s="6">
        <v>121</v>
      </c>
      <c r="D122" s="6"/>
    </row>
    <row r="123" spans="1:4" x14ac:dyDescent="0.3">
      <c r="A123" s="7">
        <v>42461</v>
      </c>
      <c r="B123" s="6">
        <v>6.18</v>
      </c>
      <c r="C123" s="6">
        <v>122</v>
      </c>
      <c r="D123" s="6"/>
    </row>
    <row r="124" spans="1:4" x14ac:dyDescent="0.3">
      <c r="A124" s="7">
        <v>42491</v>
      </c>
      <c r="B124" s="6">
        <v>6.1</v>
      </c>
      <c r="C124" s="6">
        <v>123</v>
      </c>
      <c r="D124" s="6"/>
    </row>
    <row r="125" spans="1:4" x14ac:dyDescent="0.3">
      <c r="A125" s="7">
        <v>42522</v>
      </c>
      <c r="B125" s="6">
        <v>4.47</v>
      </c>
      <c r="C125" s="6">
        <v>124</v>
      </c>
      <c r="D125" s="6"/>
    </row>
    <row r="126" spans="1:4" x14ac:dyDescent="0.3">
      <c r="A126" s="7">
        <v>42552</v>
      </c>
      <c r="B126" s="6">
        <v>4.43</v>
      </c>
      <c r="C126" s="6">
        <v>125</v>
      </c>
      <c r="D126" s="6"/>
    </row>
    <row r="127" spans="1:4" x14ac:dyDescent="0.3">
      <c r="A127" s="7">
        <v>42583</v>
      </c>
      <c r="B127" s="6">
        <v>4.47</v>
      </c>
      <c r="C127" s="6">
        <v>126</v>
      </c>
      <c r="D127" s="6"/>
    </row>
    <row r="128" spans="1:4" x14ac:dyDescent="0.3">
      <c r="A128" s="7">
        <v>42614</v>
      </c>
      <c r="B128" s="6">
        <v>4.99</v>
      </c>
      <c r="C128" s="6">
        <v>127</v>
      </c>
      <c r="D128" s="6"/>
    </row>
    <row r="129" spans="1:4" x14ac:dyDescent="0.3">
      <c r="A129" s="7">
        <v>42644</v>
      </c>
      <c r="B129" s="6">
        <v>5.93</v>
      </c>
      <c r="C129" s="6">
        <v>128</v>
      </c>
      <c r="D129" s="6"/>
    </row>
    <row r="130" spans="1:4" x14ac:dyDescent="0.3">
      <c r="A130" s="7">
        <v>42675</v>
      </c>
      <c r="B130" s="6">
        <v>4.6100000000000003</v>
      </c>
      <c r="C130" s="6">
        <v>129</v>
      </c>
      <c r="D130" s="6"/>
    </row>
    <row r="131" spans="1:4" x14ac:dyDescent="0.3">
      <c r="A131" s="7">
        <v>42705</v>
      </c>
      <c r="B131" s="6">
        <v>6.57</v>
      </c>
      <c r="C131" s="6">
        <v>130</v>
      </c>
      <c r="D131" s="6"/>
    </row>
    <row r="132" spans="1:4" x14ac:dyDescent="0.3">
      <c r="A132" s="7">
        <v>42736</v>
      </c>
      <c r="B132" s="6">
        <v>5.36</v>
      </c>
      <c r="C132" s="6">
        <v>131</v>
      </c>
      <c r="D132" s="6"/>
    </row>
    <row r="133" spans="1:4" x14ac:dyDescent="0.3">
      <c r="A133" s="7">
        <v>42767</v>
      </c>
      <c r="B133" s="6">
        <v>5.24</v>
      </c>
      <c r="C133" s="6">
        <v>132</v>
      </c>
      <c r="D133" s="6"/>
    </row>
    <row r="134" spans="1:4" x14ac:dyDescent="0.3">
      <c r="A134" s="7">
        <v>42795</v>
      </c>
      <c r="B134" s="6">
        <v>4.6900000000000004</v>
      </c>
      <c r="C134" s="6">
        <v>133</v>
      </c>
      <c r="D134" s="6"/>
    </row>
    <row r="135" spans="1:4" x14ac:dyDescent="0.3">
      <c r="A135" s="7">
        <v>42826</v>
      </c>
      <c r="B135" s="6">
        <v>4.57</v>
      </c>
      <c r="C135" s="6">
        <v>134</v>
      </c>
      <c r="D135" s="6"/>
    </row>
    <row r="136" spans="1:4" x14ac:dyDescent="0.3">
      <c r="A136" s="7">
        <v>42856</v>
      </c>
      <c r="B136" s="6">
        <v>4.9800000000000004</v>
      </c>
      <c r="C136" s="6">
        <v>135</v>
      </c>
      <c r="D136" s="6"/>
    </row>
    <row r="137" spans="1:4" x14ac:dyDescent="0.3">
      <c r="A137" s="7">
        <v>42887</v>
      </c>
      <c r="B137" s="6">
        <v>5.03</v>
      </c>
      <c r="C137" s="6">
        <v>136</v>
      </c>
      <c r="D137" s="6"/>
    </row>
    <row r="138" spans="1:4" x14ac:dyDescent="0.3">
      <c r="A138" s="7">
        <v>42917</v>
      </c>
      <c r="B138" s="6">
        <v>5.23</v>
      </c>
      <c r="C138" s="6">
        <v>137</v>
      </c>
      <c r="D138" s="6"/>
    </row>
    <row r="139" spans="1:4" x14ac:dyDescent="0.3">
      <c r="A139" s="7">
        <v>42948</v>
      </c>
      <c r="B139" s="6">
        <v>5.94</v>
      </c>
      <c r="C139" s="6">
        <v>138</v>
      </c>
    </row>
  </sheetData>
  <sortState ref="A1:D138">
    <sortCondition descending="1" ref="B1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H14" sqref="H14"/>
    </sheetView>
  </sheetViews>
  <sheetFormatPr baseColWidth="10" defaultRowHeight="14.4" x14ac:dyDescent="0.3"/>
  <sheetData>
    <row r="1" spans="1:4" x14ac:dyDescent="0.3">
      <c r="A1" t="s">
        <v>58</v>
      </c>
      <c r="B1">
        <v>5.23</v>
      </c>
      <c r="D1" t="s">
        <v>163</v>
      </c>
    </row>
    <row r="2" spans="1:4" x14ac:dyDescent="0.3">
      <c r="A2" t="s">
        <v>59</v>
      </c>
      <c r="B2">
        <v>5.23</v>
      </c>
      <c r="D2" t="s">
        <v>164</v>
      </c>
    </row>
    <row r="3" spans="1:4" x14ac:dyDescent="0.3">
      <c r="A3" t="s">
        <v>60</v>
      </c>
      <c r="B3">
        <v>5.23</v>
      </c>
    </row>
    <row r="4" spans="1:4" x14ac:dyDescent="0.3">
      <c r="A4" t="s">
        <v>61</v>
      </c>
      <c r="B4">
        <v>5.23</v>
      </c>
    </row>
    <row r="5" spans="1:4" x14ac:dyDescent="0.3">
      <c r="A5" t="s">
        <v>62</v>
      </c>
      <c r="B5">
        <v>5.23</v>
      </c>
    </row>
    <row r="6" spans="1:4" x14ac:dyDescent="0.3">
      <c r="A6" t="s">
        <v>63</v>
      </c>
      <c r="B6">
        <v>5.23</v>
      </c>
    </row>
    <row r="7" spans="1:4" x14ac:dyDescent="0.3">
      <c r="A7" t="s">
        <v>64</v>
      </c>
      <c r="B7">
        <v>5.23</v>
      </c>
    </row>
    <row r="8" spans="1:4" x14ac:dyDescent="0.3">
      <c r="A8" t="s">
        <v>65</v>
      </c>
      <c r="B8">
        <v>5.22</v>
      </c>
    </row>
    <row r="9" spans="1:4" x14ac:dyDescent="0.3">
      <c r="A9" t="s">
        <v>66</v>
      </c>
      <c r="B9">
        <v>5.21</v>
      </c>
    </row>
    <row r="10" spans="1:4" x14ac:dyDescent="0.3">
      <c r="A10" t="s">
        <v>67</v>
      </c>
      <c r="B10">
        <v>5.2</v>
      </c>
    </row>
    <row r="11" spans="1:4" x14ac:dyDescent="0.3">
      <c r="A11" t="s">
        <v>68</v>
      </c>
      <c r="B11">
        <v>5.19</v>
      </c>
    </row>
    <row r="12" spans="1:4" x14ac:dyDescent="0.3">
      <c r="A12" t="s">
        <v>69</v>
      </c>
      <c r="B12">
        <v>5.18</v>
      </c>
    </row>
    <row r="13" spans="1:4" x14ac:dyDescent="0.3">
      <c r="A13" t="s">
        <v>70</v>
      </c>
      <c r="B13">
        <v>5.17</v>
      </c>
    </row>
    <row r="14" spans="1:4" x14ac:dyDescent="0.3">
      <c r="A14" t="s">
        <v>71</v>
      </c>
      <c r="B14">
        <v>5.16</v>
      </c>
    </row>
    <row r="15" spans="1:4" x14ac:dyDescent="0.3">
      <c r="A15" t="s">
        <v>72</v>
      </c>
      <c r="B15">
        <v>5.15</v>
      </c>
    </row>
    <row r="16" spans="1:4" x14ac:dyDescent="0.3">
      <c r="A16" t="s">
        <v>73</v>
      </c>
      <c r="B16">
        <v>5.13</v>
      </c>
    </row>
    <row r="17" spans="1:2" x14ac:dyDescent="0.3">
      <c r="A17" t="s">
        <v>74</v>
      </c>
      <c r="B17">
        <v>5.12</v>
      </c>
    </row>
    <row r="18" spans="1:2" x14ac:dyDescent="0.3">
      <c r="A18" t="s">
        <v>75</v>
      </c>
      <c r="B18">
        <v>5.1100000000000003</v>
      </c>
    </row>
    <row r="19" spans="1:2" x14ac:dyDescent="0.3">
      <c r="A19" t="s">
        <v>76</v>
      </c>
      <c r="B19">
        <v>5.09</v>
      </c>
    </row>
    <row r="20" spans="1:2" x14ac:dyDescent="0.3">
      <c r="A20" t="s">
        <v>77</v>
      </c>
      <c r="B20">
        <v>5.07</v>
      </c>
    </row>
    <row r="21" spans="1:2" x14ac:dyDescent="0.3">
      <c r="A21" t="s">
        <v>78</v>
      </c>
      <c r="B21">
        <v>5.05</v>
      </c>
    </row>
    <row r="22" spans="1:2" x14ac:dyDescent="0.3">
      <c r="A22" t="s">
        <v>79</v>
      </c>
      <c r="B22">
        <v>5.0199999999999996</v>
      </c>
    </row>
    <row r="23" spans="1:2" x14ac:dyDescent="0.3">
      <c r="A23" t="s">
        <v>80</v>
      </c>
      <c r="B23">
        <v>5</v>
      </c>
    </row>
    <row r="24" spans="1:2" x14ac:dyDescent="0.3">
      <c r="A24" t="s">
        <v>81</v>
      </c>
      <c r="B24">
        <v>4.9800000000000004</v>
      </c>
    </row>
    <row r="25" spans="1:2" x14ac:dyDescent="0.3">
      <c r="A25" t="s">
        <v>82</v>
      </c>
      <c r="B25">
        <v>4.97</v>
      </c>
    </row>
    <row r="26" spans="1:2" x14ac:dyDescent="0.3">
      <c r="A26" t="s">
        <v>83</v>
      </c>
      <c r="B26">
        <v>4.95</v>
      </c>
    </row>
    <row r="27" spans="1:2" x14ac:dyDescent="0.3">
      <c r="A27" t="s">
        <v>84</v>
      </c>
      <c r="B27">
        <v>4.9400000000000004</v>
      </c>
    </row>
    <row r="28" spans="1:2" x14ac:dyDescent="0.3">
      <c r="A28" t="s">
        <v>85</v>
      </c>
      <c r="B28">
        <v>4.93</v>
      </c>
    </row>
    <row r="29" spans="1:2" x14ac:dyDescent="0.3">
      <c r="A29" t="s">
        <v>86</v>
      </c>
      <c r="B29">
        <v>4.91</v>
      </c>
    </row>
    <row r="30" spans="1:2" x14ac:dyDescent="0.3">
      <c r="A30" t="s">
        <v>87</v>
      </c>
      <c r="B30">
        <v>4.9000000000000004</v>
      </c>
    </row>
    <row r="31" spans="1:2" x14ac:dyDescent="0.3">
      <c r="A31" t="s">
        <v>88</v>
      </c>
      <c r="B31">
        <v>4.8899999999999997</v>
      </c>
    </row>
    <row r="32" spans="1:2" x14ac:dyDescent="0.3">
      <c r="A32" t="s">
        <v>89</v>
      </c>
      <c r="B32">
        <v>4.88</v>
      </c>
    </row>
    <row r="33" spans="1:2" x14ac:dyDescent="0.3">
      <c r="A33" t="s">
        <v>90</v>
      </c>
      <c r="B33">
        <v>4.88</v>
      </c>
    </row>
    <row r="34" spans="1:2" x14ac:dyDescent="0.3">
      <c r="A34" t="s">
        <v>91</v>
      </c>
      <c r="B34">
        <v>4.87</v>
      </c>
    </row>
    <row r="35" spans="1:2" x14ac:dyDescent="0.3">
      <c r="A35" t="s">
        <v>92</v>
      </c>
      <c r="B35">
        <v>4.87</v>
      </c>
    </row>
    <row r="36" spans="1:2" x14ac:dyDescent="0.3">
      <c r="A36" t="s">
        <v>93</v>
      </c>
      <c r="B36">
        <v>4.8600000000000003</v>
      </c>
    </row>
    <row r="37" spans="1:2" x14ac:dyDescent="0.3">
      <c r="A37" t="s">
        <v>94</v>
      </c>
      <c r="B37">
        <v>4.8600000000000003</v>
      </c>
    </row>
    <row r="38" spans="1:2" x14ac:dyDescent="0.3">
      <c r="A38" t="s">
        <v>95</v>
      </c>
      <c r="B38">
        <v>4.8499999999999996</v>
      </c>
    </row>
    <row r="39" spans="1:2" x14ac:dyDescent="0.3">
      <c r="A39" t="s">
        <v>96</v>
      </c>
      <c r="B39">
        <v>4.84</v>
      </c>
    </row>
    <row r="40" spans="1:2" x14ac:dyDescent="0.3">
      <c r="A40" t="s">
        <v>97</v>
      </c>
      <c r="B40">
        <v>4.83</v>
      </c>
    </row>
    <row r="41" spans="1:2" x14ac:dyDescent="0.3">
      <c r="A41" t="s">
        <v>98</v>
      </c>
      <c r="B41">
        <v>4.8099999999999996</v>
      </c>
    </row>
    <row r="42" spans="1:2" x14ac:dyDescent="0.3">
      <c r="A42" t="s">
        <v>99</v>
      </c>
      <c r="B42">
        <v>4.8</v>
      </c>
    </row>
    <row r="43" spans="1:2" x14ac:dyDescent="0.3">
      <c r="A43" t="s">
        <v>100</v>
      </c>
      <c r="B43">
        <v>4.79</v>
      </c>
    </row>
    <row r="44" spans="1:2" x14ac:dyDescent="0.3">
      <c r="A44" t="s">
        <v>101</v>
      </c>
      <c r="B44">
        <v>4.78</v>
      </c>
    </row>
    <row r="45" spans="1:2" x14ac:dyDescent="0.3">
      <c r="A45" t="s">
        <v>102</v>
      </c>
      <c r="B45">
        <v>4.7699999999999996</v>
      </c>
    </row>
    <row r="46" spans="1:2" x14ac:dyDescent="0.3">
      <c r="A46" t="s">
        <v>103</v>
      </c>
      <c r="B46">
        <v>4.76</v>
      </c>
    </row>
    <row r="47" spans="1:2" x14ac:dyDescent="0.3">
      <c r="A47" t="s">
        <v>104</v>
      </c>
      <c r="B47">
        <v>4.75</v>
      </c>
    </row>
    <row r="48" spans="1:2" x14ac:dyDescent="0.3">
      <c r="A48" t="s">
        <v>105</v>
      </c>
      <c r="B48">
        <v>4.75</v>
      </c>
    </row>
    <row r="49" spans="1:2" x14ac:dyDescent="0.3">
      <c r="A49" t="s">
        <v>106</v>
      </c>
      <c r="B49">
        <v>4.74</v>
      </c>
    </row>
    <row r="50" spans="1:2" x14ac:dyDescent="0.3">
      <c r="A50" t="s">
        <v>107</v>
      </c>
      <c r="B50">
        <v>4.7300000000000004</v>
      </c>
    </row>
    <row r="51" spans="1:2" x14ac:dyDescent="0.3">
      <c r="A51" t="s">
        <v>108</v>
      </c>
      <c r="B51">
        <v>4.7300000000000004</v>
      </c>
    </row>
    <row r="52" spans="1:2" x14ac:dyDescent="0.3">
      <c r="A52" t="s">
        <v>109</v>
      </c>
      <c r="B52">
        <v>4.71</v>
      </c>
    </row>
    <row r="53" spans="1:2" x14ac:dyDescent="0.3">
      <c r="A53" t="s">
        <v>110</v>
      </c>
      <c r="B53">
        <v>4.7</v>
      </c>
    </row>
    <row r="54" spans="1:2" x14ac:dyDescent="0.3">
      <c r="A54" t="s">
        <v>111</v>
      </c>
      <c r="B54">
        <v>4.68</v>
      </c>
    </row>
    <row r="55" spans="1:2" x14ac:dyDescent="0.3">
      <c r="A55" t="s">
        <v>112</v>
      </c>
      <c r="B55">
        <v>4.67</v>
      </c>
    </row>
    <row r="56" spans="1:2" x14ac:dyDescent="0.3">
      <c r="A56" t="s">
        <v>113</v>
      </c>
      <c r="B56">
        <v>4.6500000000000004</v>
      </c>
    </row>
    <row r="57" spans="1:2" x14ac:dyDescent="0.3">
      <c r="A57" t="s">
        <v>114</v>
      </c>
      <c r="B57">
        <v>4.6399999999999997</v>
      </c>
    </row>
    <row r="58" spans="1:2" x14ac:dyDescent="0.3">
      <c r="A58" t="s">
        <v>115</v>
      </c>
      <c r="B58">
        <v>4.6399999999999997</v>
      </c>
    </row>
    <row r="59" spans="1:2" x14ac:dyDescent="0.3">
      <c r="A59" t="s">
        <v>116</v>
      </c>
      <c r="B59">
        <v>4.63</v>
      </c>
    </row>
    <row r="60" spans="1:2" x14ac:dyDescent="0.3">
      <c r="A60" t="s">
        <v>117</v>
      </c>
      <c r="B60">
        <v>4.63</v>
      </c>
    </row>
    <row r="61" spans="1:2" x14ac:dyDescent="0.3">
      <c r="A61" t="s">
        <v>118</v>
      </c>
      <c r="B61">
        <v>4.62</v>
      </c>
    </row>
    <row r="62" spans="1:2" x14ac:dyDescent="0.3">
      <c r="A62" t="s">
        <v>119</v>
      </c>
      <c r="B62">
        <v>4.6100000000000003</v>
      </c>
    </row>
    <row r="63" spans="1:2" x14ac:dyDescent="0.3">
      <c r="A63" t="s">
        <v>120</v>
      </c>
      <c r="B63">
        <v>4.5999999999999996</v>
      </c>
    </row>
    <row r="64" spans="1:2" x14ac:dyDescent="0.3">
      <c r="A64" t="s">
        <v>121</v>
      </c>
      <c r="B64">
        <v>4.59</v>
      </c>
    </row>
    <row r="65" spans="1:2" x14ac:dyDescent="0.3">
      <c r="A65" t="s">
        <v>122</v>
      </c>
      <c r="B65">
        <v>4.57</v>
      </c>
    </row>
    <row r="66" spans="1:2" x14ac:dyDescent="0.3">
      <c r="A66" t="s">
        <v>123</v>
      </c>
      <c r="B66">
        <v>4.5599999999999996</v>
      </c>
    </row>
    <row r="67" spans="1:2" x14ac:dyDescent="0.3">
      <c r="A67" t="s">
        <v>124</v>
      </c>
      <c r="B67">
        <v>4.53</v>
      </c>
    </row>
    <row r="68" spans="1:2" x14ac:dyDescent="0.3">
      <c r="A68" t="s">
        <v>125</v>
      </c>
      <c r="B68">
        <v>4.51</v>
      </c>
    </row>
    <row r="69" spans="1:2" x14ac:dyDescent="0.3">
      <c r="A69" t="s">
        <v>126</v>
      </c>
      <c r="B69">
        <v>4.4800000000000004</v>
      </c>
    </row>
    <row r="70" spans="1:2" x14ac:dyDescent="0.3">
      <c r="A70" t="s">
        <v>127</v>
      </c>
      <c r="B70">
        <v>4.45</v>
      </c>
    </row>
    <row r="71" spans="1:2" x14ac:dyDescent="0.3">
      <c r="A71" t="s">
        <v>128</v>
      </c>
      <c r="B71">
        <v>4.42</v>
      </c>
    </row>
    <row r="72" spans="1:2" x14ac:dyDescent="0.3">
      <c r="A72" t="s">
        <v>129</v>
      </c>
      <c r="B72">
        <v>4.3899999999999997</v>
      </c>
    </row>
    <row r="73" spans="1:2" x14ac:dyDescent="0.3">
      <c r="A73" t="s">
        <v>130</v>
      </c>
      <c r="B73">
        <v>4.3499999999999996</v>
      </c>
    </row>
    <row r="74" spans="1:2" x14ac:dyDescent="0.3">
      <c r="A74" t="s">
        <v>131</v>
      </c>
      <c r="B74">
        <v>4.3</v>
      </c>
    </row>
    <row r="75" spans="1:2" x14ac:dyDescent="0.3">
      <c r="A75" t="s">
        <v>132</v>
      </c>
      <c r="B75">
        <v>4.25</v>
      </c>
    </row>
    <row r="76" spans="1:2" x14ac:dyDescent="0.3">
      <c r="A76" t="s">
        <v>133</v>
      </c>
      <c r="B76">
        <v>4.2</v>
      </c>
    </row>
    <row r="77" spans="1:2" x14ac:dyDescent="0.3">
      <c r="A77" t="s">
        <v>134</v>
      </c>
      <c r="B77">
        <v>4.1500000000000004</v>
      </c>
    </row>
    <row r="78" spans="1:2" x14ac:dyDescent="0.3">
      <c r="A78" t="s">
        <v>135</v>
      </c>
      <c r="B78">
        <v>4.0999999999999996</v>
      </c>
    </row>
    <row r="79" spans="1:2" x14ac:dyDescent="0.3">
      <c r="A79" t="s">
        <v>136</v>
      </c>
      <c r="B79">
        <v>4.0599999999999996</v>
      </c>
    </row>
    <row r="80" spans="1:2" x14ac:dyDescent="0.3">
      <c r="A80" t="s">
        <v>137</v>
      </c>
      <c r="B80">
        <v>4.0199999999999996</v>
      </c>
    </row>
    <row r="81" spans="1:2" x14ac:dyDescent="0.3">
      <c r="A81" t="s">
        <v>138</v>
      </c>
      <c r="B81">
        <v>3.98</v>
      </c>
    </row>
    <row r="82" spans="1:2" x14ac:dyDescent="0.3">
      <c r="A82" t="s">
        <v>139</v>
      </c>
      <c r="B82">
        <v>3.94</v>
      </c>
    </row>
    <row r="83" spans="1:2" x14ac:dyDescent="0.3">
      <c r="A83" t="s">
        <v>140</v>
      </c>
      <c r="B83">
        <v>3.89</v>
      </c>
    </row>
    <row r="84" spans="1:2" x14ac:dyDescent="0.3">
      <c r="A84" t="s">
        <v>141</v>
      </c>
      <c r="B84">
        <v>3.84</v>
      </c>
    </row>
    <row r="85" spans="1:2" x14ac:dyDescent="0.3">
      <c r="A85" t="s">
        <v>142</v>
      </c>
      <c r="B85">
        <v>3.8</v>
      </c>
    </row>
    <row r="86" spans="1:2" x14ac:dyDescent="0.3">
      <c r="A86" t="s">
        <v>143</v>
      </c>
      <c r="B86">
        <v>3.76</v>
      </c>
    </row>
    <row r="87" spans="1:2" x14ac:dyDescent="0.3">
      <c r="A87" t="s">
        <v>144</v>
      </c>
      <c r="B87">
        <v>3.71</v>
      </c>
    </row>
    <row r="88" spans="1:2" x14ac:dyDescent="0.3">
      <c r="A88" t="s">
        <v>145</v>
      </c>
      <c r="B88">
        <v>3.65</v>
      </c>
    </row>
    <row r="89" spans="1:2" x14ac:dyDescent="0.3">
      <c r="A89" t="s">
        <v>146</v>
      </c>
      <c r="B89">
        <v>3.6</v>
      </c>
    </row>
    <row r="90" spans="1:2" x14ac:dyDescent="0.3">
      <c r="A90" t="s">
        <v>147</v>
      </c>
      <c r="B90">
        <v>3.55</v>
      </c>
    </row>
    <row r="91" spans="1:2" x14ac:dyDescent="0.3">
      <c r="A91" t="s">
        <v>148</v>
      </c>
      <c r="B91">
        <v>3.5</v>
      </c>
    </row>
    <row r="92" spans="1:2" x14ac:dyDescent="0.3">
      <c r="A92" t="s">
        <v>149</v>
      </c>
      <c r="B92">
        <v>3.45</v>
      </c>
    </row>
    <row r="93" spans="1:2" x14ac:dyDescent="0.3">
      <c r="A93" t="s">
        <v>150</v>
      </c>
      <c r="B93">
        <v>3.41</v>
      </c>
    </row>
    <row r="94" spans="1:2" x14ac:dyDescent="0.3">
      <c r="A94" t="s">
        <v>151</v>
      </c>
      <c r="B94">
        <v>3.36</v>
      </c>
    </row>
    <row r="95" spans="1:2" x14ac:dyDescent="0.3">
      <c r="A95" t="s">
        <v>152</v>
      </c>
      <c r="B95">
        <v>3.32</v>
      </c>
    </row>
    <row r="96" spans="1:2" x14ac:dyDescent="0.3">
      <c r="A96" t="s">
        <v>153</v>
      </c>
      <c r="B96">
        <v>3.29</v>
      </c>
    </row>
    <row r="97" spans="1:2" x14ac:dyDescent="0.3">
      <c r="A97" t="s">
        <v>154</v>
      </c>
      <c r="B97">
        <v>3.25</v>
      </c>
    </row>
    <row r="98" spans="1:2" x14ac:dyDescent="0.3">
      <c r="A98" t="s">
        <v>155</v>
      </c>
      <c r="B98">
        <v>3.22</v>
      </c>
    </row>
    <row r="99" spans="1:2" x14ac:dyDescent="0.3">
      <c r="A99" t="s">
        <v>156</v>
      </c>
      <c r="B99">
        <v>3.19</v>
      </c>
    </row>
    <row r="100" spans="1:2" x14ac:dyDescent="0.3">
      <c r="A100" t="s">
        <v>157</v>
      </c>
      <c r="B100">
        <v>3.16</v>
      </c>
    </row>
    <row r="101" spans="1:2" x14ac:dyDescent="0.3">
      <c r="A101" t="s">
        <v>158</v>
      </c>
      <c r="B101">
        <v>3.13</v>
      </c>
    </row>
    <row r="102" spans="1:2" x14ac:dyDescent="0.3">
      <c r="A102" t="s">
        <v>159</v>
      </c>
      <c r="B102">
        <v>3.1</v>
      </c>
    </row>
    <row r="103" spans="1:2" x14ac:dyDescent="0.3">
      <c r="A103" t="s">
        <v>160</v>
      </c>
      <c r="B103">
        <v>3.07</v>
      </c>
    </row>
    <row r="104" spans="1:2" x14ac:dyDescent="0.3">
      <c r="A104" t="s">
        <v>161</v>
      </c>
      <c r="B104">
        <v>3.04</v>
      </c>
    </row>
    <row r="105" spans="1:2" x14ac:dyDescent="0.3">
      <c r="A105" t="s">
        <v>162</v>
      </c>
      <c r="B105">
        <v>3.02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6"/>
  <sheetViews>
    <sheetView workbookViewId="0">
      <selection activeCell="O15" sqref="O15"/>
    </sheetView>
  </sheetViews>
  <sheetFormatPr baseColWidth="10" defaultRowHeight="14.4" x14ac:dyDescent="0.3"/>
  <cols>
    <col min="1" max="1" width="11.5546875" style="10"/>
    <col min="2" max="2" width="11.5546875" style="9"/>
  </cols>
  <sheetData>
    <row r="1" spans="1:4" x14ac:dyDescent="0.3">
      <c r="A1" s="10" t="s">
        <v>165</v>
      </c>
      <c r="B1" s="9">
        <v>5</v>
      </c>
      <c r="D1" t="s">
        <v>771</v>
      </c>
    </row>
    <row r="2" spans="1:4" x14ac:dyDescent="0.3">
      <c r="A2" s="10" t="s">
        <v>166</v>
      </c>
      <c r="B2" s="9">
        <v>5</v>
      </c>
    </row>
    <row r="3" spans="1:4" x14ac:dyDescent="0.3">
      <c r="A3" s="10" t="s">
        <v>167</v>
      </c>
      <c r="B3" s="9">
        <v>5</v>
      </c>
    </row>
    <row r="4" spans="1:4" x14ac:dyDescent="0.3">
      <c r="A4" s="10" t="s">
        <v>168</v>
      </c>
      <c r="B4" s="9">
        <v>5</v>
      </c>
    </row>
    <row r="5" spans="1:4" x14ac:dyDescent="0.3">
      <c r="A5" s="10" t="s">
        <v>169</v>
      </c>
      <c r="B5" s="9">
        <v>5</v>
      </c>
    </row>
    <row r="6" spans="1:4" x14ac:dyDescent="0.3">
      <c r="A6" s="10" t="s">
        <v>170</v>
      </c>
      <c r="B6" s="9">
        <v>5</v>
      </c>
    </row>
    <row r="7" spans="1:4" x14ac:dyDescent="0.3">
      <c r="A7" s="10" t="s">
        <v>171</v>
      </c>
      <c r="B7" s="9">
        <v>5</v>
      </c>
    </row>
    <row r="8" spans="1:4" x14ac:dyDescent="0.3">
      <c r="A8" s="10" t="s">
        <v>172</v>
      </c>
      <c r="B8" s="9">
        <v>5</v>
      </c>
    </row>
    <row r="9" spans="1:4" x14ac:dyDescent="0.3">
      <c r="A9" s="10" t="s">
        <v>173</v>
      </c>
      <c r="B9" s="9">
        <v>5</v>
      </c>
    </row>
    <row r="10" spans="1:4" x14ac:dyDescent="0.3">
      <c r="A10" s="10" t="s">
        <v>174</v>
      </c>
      <c r="B10" s="9">
        <v>5</v>
      </c>
    </row>
    <row r="11" spans="1:4" x14ac:dyDescent="0.3">
      <c r="A11" s="10" t="s">
        <v>175</v>
      </c>
      <c r="B11" s="9">
        <v>4.5</v>
      </c>
    </row>
    <row r="12" spans="1:4" x14ac:dyDescent="0.3">
      <c r="A12" s="10" t="s">
        <v>176</v>
      </c>
      <c r="B12" s="9">
        <v>4.5</v>
      </c>
    </row>
    <row r="13" spans="1:4" x14ac:dyDescent="0.3">
      <c r="A13" s="10" t="s">
        <v>177</v>
      </c>
      <c r="B13" s="9">
        <v>4</v>
      </c>
    </row>
    <row r="14" spans="1:4" x14ac:dyDescent="0.3">
      <c r="A14" s="10" t="s">
        <v>178</v>
      </c>
      <c r="B14" s="9">
        <v>4</v>
      </c>
    </row>
    <row r="15" spans="1:4" x14ac:dyDescent="0.3">
      <c r="A15" s="10" t="s">
        <v>179</v>
      </c>
      <c r="B15" s="9">
        <v>4</v>
      </c>
    </row>
    <row r="16" spans="1:4" x14ac:dyDescent="0.3">
      <c r="A16" s="10" t="s">
        <v>180</v>
      </c>
      <c r="B16" s="9">
        <v>4</v>
      </c>
    </row>
    <row r="17" spans="1:2" x14ac:dyDescent="0.3">
      <c r="A17" s="10" t="s">
        <v>181</v>
      </c>
      <c r="B17" s="9">
        <v>4</v>
      </c>
    </row>
    <row r="18" spans="1:2" x14ac:dyDescent="0.3">
      <c r="A18" s="10" t="s">
        <v>182</v>
      </c>
      <c r="B18" s="9">
        <v>4</v>
      </c>
    </row>
    <row r="19" spans="1:2" x14ac:dyDescent="0.3">
      <c r="A19" s="10" t="s">
        <v>183</v>
      </c>
      <c r="B19" s="9">
        <v>4</v>
      </c>
    </row>
    <row r="20" spans="1:2" x14ac:dyDescent="0.3">
      <c r="A20" s="10" t="s">
        <v>184</v>
      </c>
      <c r="B20" s="9">
        <v>4</v>
      </c>
    </row>
    <row r="21" spans="1:2" x14ac:dyDescent="0.3">
      <c r="A21" s="10" t="s">
        <v>185</v>
      </c>
      <c r="B21" s="9">
        <v>4</v>
      </c>
    </row>
    <row r="22" spans="1:2" x14ac:dyDescent="0.3">
      <c r="A22" s="10" t="s">
        <v>186</v>
      </c>
      <c r="B22" s="9">
        <v>4</v>
      </c>
    </row>
    <row r="23" spans="1:2" x14ac:dyDescent="0.3">
      <c r="A23" s="10" t="s">
        <v>187</v>
      </c>
      <c r="B23" s="9">
        <v>4</v>
      </c>
    </row>
    <row r="24" spans="1:2" x14ac:dyDescent="0.3">
      <c r="A24" s="10" t="s">
        <v>188</v>
      </c>
      <c r="B24" s="9">
        <v>4</v>
      </c>
    </row>
    <row r="25" spans="1:2" x14ac:dyDescent="0.3">
      <c r="A25" s="10" t="s">
        <v>189</v>
      </c>
      <c r="B25" s="9">
        <v>4</v>
      </c>
    </row>
    <row r="26" spans="1:2" x14ac:dyDescent="0.3">
      <c r="A26" s="10" t="s">
        <v>190</v>
      </c>
      <c r="B26" s="9">
        <v>4</v>
      </c>
    </row>
    <row r="27" spans="1:2" x14ac:dyDescent="0.3">
      <c r="A27" s="10" t="s">
        <v>191</v>
      </c>
      <c r="B27" s="9">
        <v>4</v>
      </c>
    </row>
    <row r="28" spans="1:2" x14ac:dyDescent="0.3">
      <c r="A28" s="10" t="s">
        <v>192</v>
      </c>
      <c r="B28" s="9">
        <v>6</v>
      </c>
    </row>
    <row r="29" spans="1:2" x14ac:dyDescent="0.3">
      <c r="A29" s="10" t="s">
        <v>193</v>
      </c>
      <c r="B29" s="9">
        <v>6</v>
      </c>
    </row>
    <row r="30" spans="1:2" x14ac:dyDescent="0.3">
      <c r="A30" s="10" t="s">
        <v>194</v>
      </c>
      <c r="B30" s="9">
        <v>6</v>
      </c>
    </row>
    <row r="31" spans="1:2" x14ac:dyDescent="0.3">
      <c r="A31" s="10" t="s">
        <v>195</v>
      </c>
      <c r="B31" s="9">
        <v>6</v>
      </c>
    </row>
    <row r="32" spans="1:2" x14ac:dyDescent="0.3">
      <c r="A32" s="10" t="s">
        <v>196</v>
      </c>
      <c r="B32" s="9">
        <v>6</v>
      </c>
    </row>
    <row r="33" spans="1:2" x14ac:dyDescent="0.3">
      <c r="A33" s="10" t="s">
        <v>197</v>
      </c>
      <c r="B33" s="9">
        <v>6</v>
      </c>
    </row>
    <row r="34" spans="1:2" x14ac:dyDescent="0.3">
      <c r="A34" s="10" t="s">
        <v>198</v>
      </c>
      <c r="B34" s="9">
        <v>6</v>
      </c>
    </row>
    <row r="35" spans="1:2" x14ac:dyDescent="0.3">
      <c r="A35" s="10" t="s">
        <v>199</v>
      </c>
      <c r="B35" s="9">
        <v>6</v>
      </c>
    </row>
    <row r="36" spans="1:2" x14ac:dyDescent="0.3">
      <c r="A36" s="10" t="s">
        <v>200</v>
      </c>
      <c r="B36" s="9">
        <v>6</v>
      </c>
    </row>
    <row r="37" spans="1:2" x14ac:dyDescent="0.3">
      <c r="A37" s="10" t="s">
        <v>201</v>
      </c>
      <c r="B37" s="9">
        <v>6</v>
      </c>
    </row>
    <row r="38" spans="1:2" x14ac:dyDescent="0.3">
      <c r="A38" s="10" t="s">
        <v>202</v>
      </c>
      <c r="B38" s="9">
        <v>6</v>
      </c>
    </row>
    <row r="39" spans="1:2" x14ac:dyDescent="0.3">
      <c r="A39" s="10" t="s">
        <v>203</v>
      </c>
      <c r="B39" s="9">
        <v>6</v>
      </c>
    </row>
    <row r="40" spans="1:2" x14ac:dyDescent="0.3">
      <c r="A40" s="10" t="s">
        <v>204</v>
      </c>
      <c r="B40" s="9">
        <v>6</v>
      </c>
    </row>
    <row r="41" spans="1:2" x14ac:dyDescent="0.3">
      <c r="A41" s="10" t="s">
        <v>205</v>
      </c>
      <c r="B41" s="9">
        <v>6</v>
      </c>
    </row>
    <row r="42" spans="1:2" x14ac:dyDescent="0.3">
      <c r="A42" s="10" t="s">
        <v>206</v>
      </c>
      <c r="B42" s="9">
        <v>6</v>
      </c>
    </row>
    <row r="43" spans="1:2" x14ac:dyDescent="0.3">
      <c r="A43" s="10" t="s">
        <v>207</v>
      </c>
      <c r="B43" s="9">
        <v>6</v>
      </c>
    </row>
    <row r="44" spans="1:2" x14ac:dyDescent="0.3">
      <c r="A44" s="10" t="s">
        <v>208</v>
      </c>
      <c r="B44" s="9">
        <v>6</v>
      </c>
    </row>
    <row r="45" spans="1:2" x14ac:dyDescent="0.3">
      <c r="A45" s="10" t="s">
        <v>209</v>
      </c>
      <c r="B45" s="9">
        <v>6</v>
      </c>
    </row>
    <row r="46" spans="1:2" x14ac:dyDescent="0.3">
      <c r="A46" s="10" t="s">
        <v>210</v>
      </c>
      <c r="B46" s="9">
        <v>6</v>
      </c>
    </row>
    <row r="47" spans="1:2" x14ac:dyDescent="0.3">
      <c r="A47" s="10" t="s">
        <v>211</v>
      </c>
      <c r="B47" s="9">
        <v>5</v>
      </c>
    </row>
    <row r="48" spans="1:2" x14ac:dyDescent="0.3">
      <c r="A48" s="10" t="s">
        <v>212</v>
      </c>
      <c r="B48" s="9">
        <v>5</v>
      </c>
    </row>
    <row r="49" spans="1:2" x14ac:dyDescent="0.3">
      <c r="A49" s="10" t="s">
        <v>213</v>
      </c>
      <c r="B49" s="9">
        <v>5</v>
      </c>
    </row>
    <row r="50" spans="1:2" x14ac:dyDescent="0.3">
      <c r="A50" s="10" t="s">
        <v>214</v>
      </c>
      <c r="B50" s="9">
        <v>4.5</v>
      </c>
    </row>
    <row r="51" spans="1:2" x14ac:dyDescent="0.3">
      <c r="A51" s="10" t="s">
        <v>215</v>
      </c>
      <c r="B51" s="9">
        <v>4.5</v>
      </c>
    </row>
    <row r="52" spans="1:2" x14ac:dyDescent="0.3">
      <c r="A52" s="10" t="s">
        <v>216</v>
      </c>
      <c r="B52" s="9">
        <v>4.5</v>
      </c>
    </row>
    <row r="53" spans="1:2" x14ac:dyDescent="0.3">
      <c r="A53" s="10" t="s">
        <v>217</v>
      </c>
      <c r="B53" s="9">
        <v>4.5</v>
      </c>
    </row>
    <row r="54" spans="1:2" x14ac:dyDescent="0.3">
      <c r="A54" s="10" t="s">
        <v>218</v>
      </c>
      <c r="B54" s="9">
        <v>4.5</v>
      </c>
    </row>
    <row r="55" spans="1:2" x14ac:dyDescent="0.3">
      <c r="A55" s="10" t="s">
        <v>219</v>
      </c>
      <c r="B55" s="9">
        <v>4</v>
      </c>
    </row>
    <row r="56" spans="1:2" x14ac:dyDescent="0.3">
      <c r="A56" s="10" t="s">
        <v>220</v>
      </c>
      <c r="B56" s="9">
        <v>4</v>
      </c>
    </row>
    <row r="57" spans="1:2" x14ac:dyDescent="0.3">
      <c r="A57" s="10" t="s">
        <v>221</v>
      </c>
      <c r="B57" s="9">
        <v>4</v>
      </c>
    </row>
    <row r="58" spans="1:2" x14ac:dyDescent="0.3">
      <c r="A58" s="10" t="s">
        <v>222</v>
      </c>
      <c r="B58" s="9">
        <v>4</v>
      </c>
    </row>
    <row r="59" spans="1:2" x14ac:dyDescent="0.3">
      <c r="A59" s="10" t="s">
        <v>223</v>
      </c>
      <c r="B59" s="9">
        <v>4</v>
      </c>
    </row>
    <row r="60" spans="1:2" x14ac:dyDescent="0.3">
      <c r="A60" s="10" t="s">
        <v>224</v>
      </c>
      <c r="B60" s="9">
        <v>3.5</v>
      </c>
    </row>
    <row r="61" spans="1:2" x14ac:dyDescent="0.3">
      <c r="A61" s="10" t="s">
        <v>225</v>
      </c>
      <c r="B61" s="9">
        <v>3.5</v>
      </c>
    </row>
    <row r="62" spans="1:2" x14ac:dyDescent="0.3">
      <c r="A62" s="10" t="s">
        <v>226</v>
      </c>
      <c r="B62" s="9">
        <v>3.5</v>
      </c>
    </row>
    <row r="63" spans="1:2" x14ac:dyDescent="0.3">
      <c r="A63" s="10" t="s">
        <v>227</v>
      </c>
      <c r="B63" s="9">
        <v>3.5</v>
      </c>
    </row>
    <row r="64" spans="1:2" x14ac:dyDescent="0.3">
      <c r="A64" s="10" t="s">
        <v>228</v>
      </c>
      <c r="B64" s="9">
        <v>3.5</v>
      </c>
    </row>
    <row r="65" spans="1:2" x14ac:dyDescent="0.3">
      <c r="A65" s="10" t="s">
        <v>229</v>
      </c>
      <c r="B65" s="9">
        <v>3.5</v>
      </c>
    </row>
    <row r="66" spans="1:2" x14ac:dyDescent="0.3">
      <c r="A66" s="10" t="s">
        <v>230</v>
      </c>
      <c r="B66" s="9">
        <v>3.5</v>
      </c>
    </row>
    <row r="67" spans="1:2" x14ac:dyDescent="0.3">
      <c r="A67" s="10" t="s">
        <v>231</v>
      </c>
      <c r="B67" s="9">
        <v>3.5</v>
      </c>
    </row>
    <row r="68" spans="1:2" x14ac:dyDescent="0.3">
      <c r="A68" s="10" t="s">
        <v>232</v>
      </c>
      <c r="B68" s="9">
        <v>3.5</v>
      </c>
    </row>
    <row r="69" spans="1:2" x14ac:dyDescent="0.3">
      <c r="A69" s="10" t="s">
        <v>233</v>
      </c>
      <c r="B69" s="9">
        <v>3.5</v>
      </c>
    </row>
    <row r="70" spans="1:2" x14ac:dyDescent="0.3">
      <c r="A70" s="10" t="s">
        <v>234</v>
      </c>
      <c r="B70" s="9">
        <v>3.5</v>
      </c>
    </row>
    <row r="71" spans="1:2" x14ac:dyDescent="0.3">
      <c r="A71" s="10" t="s">
        <v>235</v>
      </c>
      <c r="B71" s="9">
        <v>3</v>
      </c>
    </row>
    <row r="72" spans="1:2" x14ac:dyDescent="0.3">
      <c r="A72" s="10" t="s">
        <v>236</v>
      </c>
      <c r="B72" s="9">
        <v>3</v>
      </c>
    </row>
    <row r="73" spans="1:2" x14ac:dyDescent="0.3">
      <c r="A73" s="10" t="s">
        <v>237</v>
      </c>
      <c r="B73" s="9">
        <v>3</v>
      </c>
    </row>
    <row r="74" spans="1:2" x14ac:dyDescent="0.3">
      <c r="A74" s="10" t="s">
        <v>238</v>
      </c>
      <c r="B74" s="9">
        <v>3</v>
      </c>
    </row>
    <row r="75" spans="1:2" x14ac:dyDescent="0.3">
      <c r="A75" s="10" t="s">
        <v>239</v>
      </c>
      <c r="B75" s="9">
        <v>3</v>
      </c>
    </row>
    <row r="76" spans="1:2" x14ac:dyDescent="0.3">
      <c r="A76" s="10" t="s">
        <v>240</v>
      </c>
      <c r="B76" s="9">
        <v>3</v>
      </c>
    </row>
    <row r="77" spans="1:2" x14ac:dyDescent="0.3">
      <c r="A77" s="10" t="s">
        <v>241</v>
      </c>
      <c r="B77" s="9">
        <v>3</v>
      </c>
    </row>
    <row r="78" spans="1:2" x14ac:dyDescent="0.3">
      <c r="A78" s="10" t="s">
        <v>242</v>
      </c>
      <c r="B78" s="9">
        <v>3</v>
      </c>
    </row>
    <row r="79" spans="1:2" x14ac:dyDescent="0.3">
      <c r="A79" s="10" t="s">
        <v>243</v>
      </c>
      <c r="B79" s="9">
        <v>3</v>
      </c>
    </row>
    <row r="80" spans="1:2" x14ac:dyDescent="0.3">
      <c r="A80" s="10" t="s">
        <v>244</v>
      </c>
      <c r="B80" s="9">
        <v>3</v>
      </c>
    </row>
    <row r="81" spans="1:2" x14ac:dyDescent="0.3">
      <c r="A81" s="10" t="s">
        <v>245</v>
      </c>
      <c r="B81" s="9">
        <v>3</v>
      </c>
    </row>
    <row r="82" spans="1:2" x14ac:dyDescent="0.3">
      <c r="A82" s="10" t="s">
        <v>246</v>
      </c>
      <c r="B82" s="9">
        <v>3</v>
      </c>
    </row>
    <row r="83" spans="1:2" x14ac:dyDescent="0.3">
      <c r="A83" s="10" t="s">
        <v>247</v>
      </c>
      <c r="B83" s="9">
        <v>3</v>
      </c>
    </row>
    <row r="84" spans="1:2" x14ac:dyDescent="0.3">
      <c r="A84" s="10" t="s">
        <v>248</v>
      </c>
      <c r="B84" s="9">
        <v>3</v>
      </c>
    </row>
    <row r="85" spans="1:2" x14ac:dyDescent="0.3">
      <c r="A85" s="10" t="s">
        <v>249</v>
      </c>
      <c r="B85" s="9">
        <v>3</v>
      </c>
    </row>
    <row r="86" spans="1:2" x14ac:dyDescent="0.3">
      <c r="A86" s="10" t="s">
        <v>250</v>
      </c>
      <c r="B86" s="9">
        <v>3.5</v>
      </c>
    </row>
    <row r="87" spans="1:2" x14ac:dyDescent="0.3">
      <c r="A87" s="10" t="s">
        <v>251</v>
      </c>
      <c r="B87" s="9">
        <v>3.5</v>
      </c>
    </row>
    <row r="88" spans="1:2" x14ac:dyDescent="0.3">
      <c r="A88" s="10" t="s">
        <v>252</v>
      </c>
      <c r="B88" s="9">
        <v>3.5</v>
      </c>
    </row>
    <row r="89" spans="1:2" x14ac:dyDescent="0.3">
      <c r="A89" s="10" t="s">
        <v>253</v>
      </c>
      <c r="B89" s="9">
        <v>3.5</v>
      </c>
    </row>
    <row r="90" spans="1:2" x14ac:dyDescent="0.3">
      <c r="A90" s="10" t="s">
        <v>254</v>
      </c>
      <c r="B90" s="9">
        <v>3.5</v>
      </c>
    </row>
    <row r="91" spans="1:2" x14ac:dyDescent="0.3">
      <c r="A91" s="10" t="s">
        <v>255</v>
      </c>
      <c r="B91" s="9">
        <v>3.5</v>
      </c>
    </row>
    <row r="92" spans="1:2" x14ac:dyDescent="0.3">
      <c r="A92" s="10" t="s">
        <v>256</v>
      </c>
      <c r="B92" s="9">
        <v>3.5</v>
      </c>
    </row>
    <row r="93" spans="1:2" x14ac:dyDescent="0.3">
      <c r="A93" s="10" t="s">
        <v>257</v>
      </c>
      <c r="B93" s="9">
        <v>4.5</v>
      </c>
    </row>
    <row r="94" spans="1:2" x14ac:dyDescent="0.3">
      <c r="A94" s="10" t="s">
        <v>258</v>
      </c>
      <c r="B94" s="9">
        <v>4.5</v>
      </c>
    </row>
    <row r="95" spans="1:2" x14ac:dyDescent="0.3">
      <c r="A95" s="10" t="s">
        <v>259</v>
      </c>
      <c r="B95" s="9">
        <v>5.5</v>
      </c>
    </row>
    <row r="96" spans="1:2" x14ac:dyDescent="0.3">
      <c r="A96" s="10" t="s">
        <v>260</v>
      </c>
      <c r="B96" s="9">
        <v>5.5</v>
      </c>
    </row>
    <row r="97" spans="1:2" x14ac:dyDescent="0.3">
      <c r="A97" s="10" t="s">
        <v>261</v>
      </c>
      <c r="B97" s="9">
        <v>5.5</v>
      </c>
    </row>
    <row r="98" spans="1:2" x14ac:dyDescent="0.3">
      <c r="A98" s="10" t="s">
        <v>262</v>
      </c>
      <c r="B98" s="9">
        <v>5.5</v>
      </c>
    </row>
    <row r="99" spans="1:2" x14ac:dyDescent="0.3">
      <c r="A99" s="10" t="s">
        <v>263</v>
      </c>
      <c r="B99" s="9">
        <v>5</v>
      </c>
    </row>
    <row r="100" spans="1:2" x14ac:dyDescent="0.3">
      <c r="A100" s="10" t="s">
        <v>264</v>
      </c>
      <c r="B100" s="9">
        <v>5</v>
      </c>
    </row>
    <row r="101" spans="1:2" x14ac:dyDescent="0.3">
      <c r="A101" s="10" t="s">
        <v>265</v>
      </c>
      <c r="B101" s="9">
        <v>5</v>
      </c>
    </row>
    <row r="102" spans="1:2" x14ac:dyDescent="0.3">
      <c r="A102" s="10" t="s">
        <v>266</v>
      </c>
      <c r="B102" s="9">
        <v>5</v>
      </c>
    </row>
    <row r="103" spans="1:2" x14ac:dyDescent="0.3">
      <c r="A103" s="10" t="s">
        <v>267</v>
      </c>
      <c r="B103" s="9">
        <v>4.5</v>
      </c>
    </row>
    <row r="104" spans="1:2" x14ac:dyDescent="0.3">
      <c r="A104" s="10" t="s">
        <v>268</v>
      </c>
      <c r="B104" s="9">
        <v>4.5</v>
      </c>
    </row>
    <row r="105" spans="1:2" x14ac:dyDescent="0.3">
      <c r="A105" s="10" t="s">
        <v>269</v>
      </c>
      <c r="B105" s="9">
        <v>4.5</v>
      </c>
    </row>
    <row r="106" spans="1:2" x14ac:dyDescent="0.3">
      <c r="A106" s="10" t="s">
        <v>270</v>
      </c>
      <c r="B106" s="9">
        <v>4.5</v>
      </c>
    </row>
    <row r="107" spans="1:2" x14ac:dyDescent="0.3">
      <c r="A107" s="10" t="s">
        <v>271</v>
      </c>
      <c r="B107" s="9">
        <v>4.5</v>
      </c>
    </row>
    <row r="108" spans="1:2" x14ac:dyDescent="0.3">
      <c r="A108" s="10" t="s">
        <v>272</v>
      </c>
      <c r="B108" s="9">
        <v>4.5</v>
      </c>
    </row>
    <row r="109" spans="1:2" x14ac:dyDescent="0.3">
      <c r="A109" s="10" t="s">
        <v>273</v>
      </c>
      <c r="B109" s="9">
        <v>4.5</v>
      </c>
    </row>
    <row r="110" spans="1:2" x14ac:dyDescent="0.3">
      <c r="A110" s="10" t="s">
        <v>274</v>
      </c>
      <c r="B110" s="9">
        <v>4.5</v>
      </c>
    </row>
    <row r="111" spans="1:2" x14ac:dyDescent="0.3">
      <c r="A111" s="10" t="s">
        <v>275</v>
      </c>
      <c r="B111" s="9">
        <v>4</v>
      </c>
    </row>
    <row r="112" spans="1:2" x14ac:dyDescent="0.3">
      <c r="A112" s="10" t="s">
        <v>276</v>
      </c>
      <c r="B112" s="9">
        <v>4</v>
      </c>
    </row>
    <row r="113" spans="1:2" x14ac:dyDescent="0.3">
      <c r="A113" s="10" t="s">
        <v>277</v>
      </c>
      <c r="B113" s="9">
        <v>4</v>
      </c>
    </row>
    <row r="114" spans="1:2" x14ac:dyDescent="0.3">
      <c r="A114" s="10" t="s">
        <v>278</v>
      </c>
      <c r="B114" s="9">
        <v>4</v>
      </c>
    </row>
    <row r="115" spans="1:2" x14ac:dyDescent="0.3">
      <c r="A115" s="10" t="s">
        <v>279</v>
      </c>
      <c r="B115" s="9">
        <v>3.5</v>
      </c>
    </row>
    <row r="116" spans="1:2" x14ac:dyDescent="0.3">
      <c r="A116" s="10" t="s">
        <v>280</v>
      </c>
      <c r="B116" s="9">
        <v>3.5</v>
      </c>
    </row>
    <row r="117" spans="1:2" x14ac:dyDescent="0.3">
      <c r="A117" s="10" t="s">
        <v>281</v>
      </c>
      <c r="B117" s="9">
        <v>3.5</v>
      </c>
    </row>
    <row r="118" spans="1:2" x14ac:dyDescent="0.3">
      <c r="A118" s="10" t="s">
        <v>282</v>
      </c>
      <c r="B118" s="9">
        <v>3.5</v>
      </c>
    </row>
    <row r="119" spans="1:2" x14ac:dyDescent="0.3">
      <c r="A119" s="10" t="s">
        <v>283</v>
      </c>
      <c r="B119" s="9">
        <v>3.5</v>
      </c>
    </row>
    <row r="120" spans="1:2" x14ac:dyDescent="0.3">
      <c r="A120" s="10" t="s">
        <v>284</v>
      </c>
      <c r="B120" s="9">
        <v>3</v>
      </c>
    </row>
    <row r="121" spans="1:2" x14ac:dyDescent="0.3">
      <c r="A121" s="10" t="s">
        <v>285</v>
      </c>
      <c r="B121" s="9">
        <v>3</v>
      </c>
    </row>
    <row r="122" spans="1:2" x14ac:dyDescent="0.3">
      <c r="A122" s="10" t="s">
        <v>286</v>
      </c>
      <c r="B122" s="9">
        <v>3</v>
      </c>
    </row>
    <row r="123" spans="1:2" x14ac:dyDescent="0.3">
      <c r="A123" s="10" t="s">
        <v>287</v>
      </c>
      <c r="B123" s="9">
        <v>3</v>
      </c>
    </row>
    <row r="124" spans="1:2" x14ac:dyDescent="0.3">
      <c r="A124" s="10" t="s">
        <v>288</v>
      </c>
      <c r="B124" s="9">
        <v>3</v>
      </c>
    </row>
    <row r="125" spans="1:2" x14ac:dyDescent="0.3">
      <c r="A125" s="10" t="s">
        <v>289</v>
      </c>
      <c r="B125" s="9">
        <v>3</v>
      </c>
    </row>
    <row r="126" spans="1:2" x14ac:dyDescent="0.3">
      <c r="A126" s="10" t="s">
        <v>290</v>
      </c>
      <c r="B126" s="9">
        <v>3</v>
      </c>
    </row>
    <row r="127" spans="1:2" x14ac:dyDescent="0.3">
      <c r="A127" s="10" t="s">
        <v>291</v>
      </c>
      <c r="B127" s="9">
        <v>2.75</v>
      </c>
    </row>
    <row r="128" spans="1:2" x14ac:dyDescent="0.3">
      <c r="A128" s="10" t="s">
        <v>292</v>
      </c>
      <c r="B128" s="9">
        <v>2.75</v>
      </c>
    </row>
    <row r="129" spans="1:2" x14ac:dyDescent="0.3">
      <c r="A129" s="10" t="s">
        <v>293</v>
      </c>
      <c r="B129" s="9">
        <v>2.75</v>
      </c>
    </row>
    <row r="130" spans="1:2" x14ac:dyDescent="0.3">
      <c r="A130" s="10" t="s">
        <v>294</v>
      </c>
      <c r="B130" s="9">
        <v>2.75</v>
      </c>
    </row>
    <row r="131" spans="1:2" x14ac:dyDescent="0.3">
      <c r="A131" s="10" t="s">
        <v>295</v>
      </c>
      <c r="B131" s="9">
        <v>2.75</v>
      </c>
    </row>
    <row r="132" spans="1:2" x14ac:dyDescent="0.3">
      <c r="A132" s="10" t="s">
        <v>296</v>
      </c>
      <c r="B132" s="9">
        <v>2.75</v>
      </c>
    </row>
    <row r="133" spans="1:2" x14ac:dyDescent="0.3">
      <c r="A133" s="10" t="s">
        <v>297</v>
      </c>
      <c r="B133" s="9">
        <v>2.75</v>
      </c>
    </row>
    <row r="134" spans="1:2" x14ac:dyDescent="0.3">
      <c r="A134" s="10" t="s">
        <v>298</v>
      </c>
      <c r="B134" s="9">
        <v>2.75</v>
      </c>
    </row>
    <row r="135" spans="1:2" x14ac:dyDescent="0.3">
      <c r="A135" s="10" t="s">
        <v>299</v>
      </c>
      <c r="B135" s="9">
        <v>3</v>
      </c>
    </row>
    <row r="136" spans="1:2" x14ac:dyDescent="0.3">
      <c r="A136" s="10" t="s">
        <v>300</v>
      </c>
      <c r="B136" s="9">
        <v>4</v>
      </c>
    </row>
    <row r="137" spans="1:2" x14ac:dyDescent="0.3">
      <c r="A137" s="10" t="s">
        <v>301</v>
      </c>
      <c r="B137" s="9">
        <v>4</v>
      </c>
    </row>
    <row r="138" spans="1:2" x14ac:dyDescent="0.3">
      <c r="A138" s="10" t="s">
        <v>302</v>
      </c>
      <c r="B138" s="9">
        <v>4</v>
      </c>
    </row>
    <row r="139" spans="1:2" x14ac:dyDescent="0.3">
      <c r="A139" s="10" t="s">
        <v>303</v>
      </c>
      <c r="B139" s="9">
        <v>4</v>
      </c>
    </row>
    <row r="140" spans="1:2" x14ac:dyDescent="0.3">
      <c r="A140" s="10" t="s">
        <v>304</v>
      </c>
      <c r="B140" s="9">
        <v>4</v>
      </c>
    </row>
    <row r="141" spans="1:2" x14ac:dyDescent="0.3">
      <c r="A141" s="10" t="s">
        <v>305</v>
      </c>
      <c r="B141" s="9">
        <v>4</v>
      </c>
    </row>
    <row r="142" spans="1:2" x14ac:dyDescent="0.3">
      <c r="A142" s="10" t="s">
        <v>306</v>
      </c>
      <c r="B142" s="9">
        <v>4</v>
      </c>
    </row>
    <row r="143" spans="1:2" x14ac:dyDescent="0.3">
      <c r="A143" s="10" t="s">
        <v>307</v>
      </c>
      <c r="B143" s="9">
        <v>4</v>
      </c>
    </row>
    <row r="144" spans="1:2" x14ac:dyDescent="0.3">
      <c r="A144" s="10" t="s">
        <v>308</v>
      </c>
      <c r="B144" s="9">
        <v>5</v>
      </c>
    </row>
    <row r="145" spans="1:2" x14ac:dyDescent="0.3">
      <c r="A145" s="10" t="s">
        <v>309</v>
      </c>
      <c r="B145" s="9">
        <v>5</v>
      </c>
    </row>
    <row r="146" spans="1:2" x14ac:dyDescent="0.3">
      <c r="A146" s="10" t="s">
        <v>310</v>
      </c>
      <c r="B146" s="9">
        <v>5</v>
      </c>
    </row>
    <row r="147" spans="1:2" x14ac:dyDescent="0.3">
      <c r="A147" s="10" t="s">
        <v>311</v>
      </c>
      <c r="B147" s="9">
        <v>5</v>
      </c>
    </row>
    <row r="148" spans="1:2" x14ac:dyDescent="0.3">
      <c r="A148" s="10" t="s">
        <v>312</v>
      </c>
      <c r="B148" s="9">
        <v>5</v>
      </c>
    </row>
    <row r="149" spans="1:2" x14ac:dyDescent="0.3">
      <c r="A149" s="10" t="s">
        <v>313</v>
      </c>
      <c r="B149" s="9">
        <v>4</v>
      </c>
    </row>
    <row r="150" spans="1:2" x14ac:dyDescent="0.3">
      <c r="A150" s="10" t="s">
        <v>314</v>
      </c>
      <c r="B150" s="9">
        <v>4</v>
      </c>
    </row>
    <row r="151" spans="1:2" x14ac:dyDescent="0.3">
      <c r="A151" s="10" t="s">
        <v>315</v>
      </c>
      <c r="B151" s="9">
        <v>3.5</v>
      </c>
    </row>
    <row r="152" spans="1:2" x14ac:dyDescent="0.3">
      <c r="A152" s="10" t="s">
        <v>316</v>
      </c>
      <c r="B152" s="9">
        <v>3.5</v>
      </c>
    </row>
    <row r="153" spans="1:2" x14ac:dyDescent="0.3">
      <c r="A153" s="10" t="s">
        <v>317</v>
      </c>
      <c r="B153" s="9">
        <v>3.5</v>
      </c>
    </row>
    <row r="154" spans="1:2" x14ac:dyDescent="0.3">
      <c r="A154" s="10" t="s">
        <v>318</v>
      </c>
      <c r="B154" s="9">
        <v>3.5</v>
      </c>
    </row>
    <row r="155" spans="1:2" x14ac:dyDescent="0.3">
      <c r="A155" s="10" t="s">
        <v>319</v>
      </c>
      <c r="B155" s="9">
        <v>3</v>
      </c>
    </row>
    <row r="156" spans="1:2" x14ac:dyDescent="0.3">
      <c r="A156" s="10" t="s">
        <v>320</v>
      </c>
      <c r="B156" s="9">
        <v>3</v>
      </c>
    </row>
    <row r="157" spans="1:2" x14ac:dyDescent="0.3">
      <c r="A157" s="10" t="s">
        <v>321</v>
      </c>
      <c r="B157" s="9">
        <v>3</v>
      </c>
    </row>
    <row r="158" spans="1:2" x14ac:dyDescent="0.3">
      <c r="A158" s="10" t="s">
        <v>322</v>
      </c>
      <c r="B158" s="9">
        <v>3</v>
      </c>
    </row>
    <row r="159" spans="1:2" x14ac:dyDescent="0.3">
      <c r="A159" s="10" t="s">
        <v>323</v>
      </c>
      <c r="B159" s="9">
        <v>3</v>
      </c>
    </row>
    <row r="160" spans="1:2" x14ac:dyDescent="0.3">
      <c r="A160" s="10" t="s">
        <v>324</v>
      </c>
      <c r="B160" s="9">
        <v>3</v>
      </c>
    </row>
    <row r="161" spans="1:2" x14ac:dyDescent="0.3">
      <c r="A161" s="10" t="s">
        <v>325</v>
      </c>
      <c r="B161" s="9">
        <v>3</v>
      </c>
    </row>
    <row r="162" spans="1:2" x14ac:dyDescent="0.3">
      <c r="A162" s="10" t="s">
        <v>326</v>
      </c>
      <c r="B162" s="9">
        <v>3</v>
      </c>
    </row>
    <row r="163" spans="1:2" x14ac:dyDescent="0.3">
      <c r="A163" s="10" t="s">
        <v>327</v>
      </c>
      <c r="B163" s="9">
        <v>3</v>
      </c>
    </row>
    <row r="164" spans="1:2" x14ac:dyDescent="0.3">
      <c r="A164" s="10" t="s">
        <v>328</v>
      </c>
      <c r="B164" s="9">
        <v>3</v>
      </c>
    </row>
    <row r="165" spans="1:2" x14ac:dyDescent="0.3">
      <c r="A165" s="10" t="s">
        <v>329</v>
      </c>
      <c r="B165" s="9">
        <v>3</v>
      </c>
    </row>
    <row r="166" spans="1:2" x14ac:dyDescent="0.3">
      <c r="A166" s="10" t="s">
        <v>330</v>
      </c>
      <c r="B166" s="9">
        <v>3</v>
      </c>
    </row>
    <row r="167" spans="1:2" x14ac:dyDescent="0.3">
      <c r="A167" s="10" t="s">
        <v>331</v>
      </c>
      <c r="B167" s="9">
        <v>3</v>
      </c>
    </row>
    <row r="168" spans="1:2" x14ac:dyDescent="0.3">
      <c r="A168" s="10" t="s">
        <v>332</v>
      </c>
      <c r="B168" s="9">
        <v>3</v>
      </c>
    </row>
    <row r="169" spans="1:2" x14ac:dyDescent="0.3">
      <c r="A169" s="10" t="s">
        <v>333</v>
      </c>
      <c r="B169" s="9">
        <v>3</v>
      </c>
    </row>
    <row r="170" spans="1:2" x14ac:dyDescent="0.3">
      <c r="A170" s="10" t="s">
        <v>334</v>
      </c>
      <c r="B170" s="9">
        <v>3</v>
      </c>
    </row>
    <row r="171" spans="1:2" x14ac:dyDescent="0.3">
      <c r="A171" s="10" t="s">
        <v>335</v>
      </c>
      <c r="B171" s="9">
        <v>3</v>
      </c>
    </row>
    <row r="172" spans="1:2" x14ac:dyDescent="0.3">
      <c r="A172" s="10" t="s">
        <v>336</v>
      </c>
      <c r="B172" s="9">
        <v>3</v>
      </c>
    </row>
    <row r="173" spans="1:2" x14ac:dyDescent="0.3">
      <c r="A173" s="10" t="s">
        <v>337</v>
      </c>
      <c r="B173" s="9">
        <v>3</v>
      </c>
    </row>
    <row r="174" spans="1:2" x14ac:dyDescent="0.3">
      <c r="A174" s="10" t="s">
        <v>338</v>
      </c>
      <c r="B174" s="9">
        <v>3</v>
      </c>
    </row>
    <row r="175" spans="1:2" x14ac:dyDescent="0.3">
      <c r="A175" s="10" t="s">
        <v>339</v>
      </c>
      <c r="B175" s="9">
        <v>3</v>
      </c>
    </row>
    <row r="176" spans="1:2" x14ac:dyDescent="0.3">
      <c r="A176" s="10" t="s">
        <v>340</v>
      </c>
      <c r="B176" s="9">
        <v>3</v>
      </c>
    </row>
    <row r="177" spans="1:2" x14ac:dyDescent="0.3">
      <c r="A177" s="10" t="s">
        <v>341</v>
      </c>
      <c r="B177" s="9">
        <v>3</v>
      </c>
    </row>
    <row r="178" spans="1:2" x14ac:dyDescent="0.3">
      <c r="A178" s="10" t="s">
        <v>342</v>
      </c>
      <c r="B178" s="9">
        <v>3</v>
      </c>
    </row>
    <row r="179" spans="1:2" x14ac:dyDescent="0.3">
      <c r="A179" s="10" t="s">
        <v>343</v>
      </c>
      <c r="B179" s="9">
        <v>3</v>
      </c>
    </row>
    <row r="180" spans="1:2" x14ac:dyDescent="0.3">
      <c r="A180" s="10" t="s">
        <v>344</v>
      </c>
      <c r="B180" s="9">
        <v>3</v>
      </c>
    </row>
    <row r="181" spans="1:2" x14ac:dyDescent="0.3">
      <c r="A181" s="10" t="s">
        <v>345</v>
      </c>
      <c r="B181" s="9">
        <v>3</v>
      </c>
    </row>
    <row r="182" spans="1:2" x14ac:dyDescent="0.3">
      <c r="A182" s="10" t="s">
        <v>346</v>
      </c>
      <c r="B182" s="9">
        <v>3</v>
      </c>
    </row>
    <row r="183" spans="1:2" x14ac:dyDescent="0.3">
      <c r="A183" s="10" t="s">
        <v>347</v>
      </c>
      <c r="B183" s="9">
        <v>3</v>
      </c>
    </row>
    <row r="184" spans="1:2" x14ac:dyDescent="0.3">
      <c r="A184" s="10" t="s">
        <v>348</v>
      </c>
      <c r="B184" s="9">
        <v>3</v>
      </c>
    </row>
    <row r="185" spans="1:2" x14ac:dyDescent="0.3">
      <c r="A185" s="10" t="s">
        <v>349</v>
      </c>
      <c r="B185" s="9">
        <v>3</v>
      </c>
    </row>
    <row r="186" spans="1:2" x14ac:dyDescent="0.3">
      <c r="A186" s="10" t="s">
        <v>350</v>
      </c>
      <c r="B186" s="9">
        <v>3</v>
      </c>
    </row>
    <row r="187" spans="1:2" x14ac:dyDescent="0.3">
      <c r="A187" s="10" t="s">
        <v>351</v>
      </c>
      <c r="B187" s="9">
        <v>3</v>
      </c>
    </row>
    <row r="188" spans="1:2" x14ac:dyDescent="0.3">
      <c r="A188" s="10" t="s">
        <v>352</v>
      </c>
      <c r="B188" s="9">
        <v>3</v>
      </c>
    </row>
    <row r="189" spans="1:2" x14ac:dyDescent="0.3">
      <c r="A189" s="10" t="s">
        <v>353</v>
      </c>
      <c r="B189" s="9">
        <v>3</v>
      </c>
    </row>
    <row r="190" spans="1:2" x14ac:dyDescent="0.3">
      <c r="A190" s="10" t="s">
        <v>354</v>
      </c>
      <c r="B190" s="9">
        <v>3</v>
      </c>
    </row>
    <row r="191" spans="1:2" x14ac:dyDescent="0.3">
      <c r="A191" s="10" t="s">
        <v>355</v>
      </c>
      <c r="B191" s="9">
        <v>3</v>
      </c>
    </row>
    <row r="192" spans="1:2" x14ac:dyDescent="0.3">
      <c r="A192" s="10" t="s">
        <v>356</v>
      </c>
      <c r="B192" s="9">
        <v>3</v>
      </c>
    </row>
    <row r="193" spans="1:2" x14ac:dyDescent="0.3">
      <c r="A193" s="10" t="s">
        <v>357</v>
      </c>
      <c r="B193" s="9">
        <v>3</v>
      </c>
    </row>
    <row r="194" spans="1:2" x14ac:dyDescent="0.3">
      <c r="A194" s="10" t="s">
        <v>358</v>
      </c>
      <c r="B194" s="9">
        <v>3</v>
      </c>
    </row>
    <row r="195" spans="1:2" x14ac:dyDescent="0.3">
      <c r="A195" s="10" t="s">
        <v>359</v>
      </c>
      <c r="B195" s="9">
        <v>3</v>
      </c>
    </row>
    <row r="196" spans="1:2" x14ac:dyDescent="0.3">
      <c r="A196" s="10" t="s">
        <v>360</v>
      </c>
      <c r="B196" s="9">
        <v>3</v>
      </c>
    </row>
    <row r="197" spans="1:2" x14ac:dyDescent="0.3">
      <c r="A197" s="10" t="s">
        <v>361</v>
      </c>
      <c r="B197" s="9">
        <v>3</v>
      </c>
    </row>
    <row r="198" spans="1:2" x14ac:dyDescent="0.3">
      <c r="A198" s="10" t="s">
        <v>362</v>
      </c>
      <c r="B198" s="9">
        <v>3</v>
      </c>
    </row>
    <row r="199" spans="1:2" x14ac:dyDescent="0.3">
      <c r="A199" s="10" t="s">
        <v>363</v>
      </c>
      <c r="B199" s="9">
        <v>3.5</v>
      </c>
    </row>
    <row r="200" spans="1:2" x14ac:dyDescent="0.3">
      <c r="A200" s="10" t="s">
        <v>364</v>
      </c>
      <c r="B200" s="9">
        <v>3.5</v>
      </c>
    </row>
    <row r="201" spans="1:2" x14ac:dyDescent="0.3">
      <c r="A201" s="10" t="s">
        <v>365</v>
      </c>
      <c r="B201" s="9">
        <v>3.5</v>
      </c>
    </row>
    <row r="202" spans="1:2" x14ac:dyDescent="0.3">
      <c r="A202" s="10" t="s">
        <v>366</v>
      </c>
      <c r="B202" s="9">
        <v>3.5</v>
      </c>
    </row>
    <row r="203" spans="1:2" x14ac:dyDescent="0.3">
      <c r="A203" s="10" t="s">
        <v>367</v>
      </c>
      <c r="B203" s="9">
        <v>3.5</v>
      </c>
    </row>
    <row r="204" spans="1:2" x14ac:dyDescent="0.3">
      <c r="A204" s="10" t="s">
        <v>368</v>
      </c>
      <c r="B204" s="9">
        <v>3.5</v>
      </c>
    </row>
    <row r="205" spans="1:2" x14ac:dyDescent="0.3">
      <c r="A205" s="10" t="s">
        <v>369</v>
      </c>
      <c r="B205" s="9">
        <v>3.5</v>
      </c>
    </row>
    <row r="206" spans="1:2" x14ac:dyDescent="0.3">
      <c r="A206" s="10" t="s">
        <v>370</v>
      </c>
      <c r="B206" s="9">
        <v>4</v>
      </c>
    </row>
    <row r="207" spans="1:2" x14ac:dyDescent="0.3">
      <c r="A207" s="10" t="s">
        <v>371</v>
      </c>
      <c r="B207" s="9">
        <v>4</v>
      </c>
    </row>
    <row r="208" spans="1:2" x14ac:dyDescent="0.3">
      <c r="A208" s="10" t="s">
        <v>372</v>
      </c>
      <c r="B208" s="9">
        <v>4</v>
      </c>
    </row>
    <row r="209" spans="1:2" x14ac:dyDescent="0.3">
      <c r="A209" s="10" t="s">
        <v>373</v>
      </c>
      <c r="B209" s="9">
        <v>4</v>
      </c>
    </row>
    <row r="210" spans="1:2" x14ac:dyDescent="0.3">
      <c r="A210" s="10" t="s">
        <v>374</v>
      </c>
      <c r="B210" s="9">
        <v>4</v>
      </c>
    </row>
    <row r="211" spans="1:2" x14ac:dyDescent="0.3">
      <c r="A211" s="10" t="s">
        <v>375</v>
      </c>
      <c r="B211" s="9">
        <v>4</v>
      </c>
    </row>
    <row r="212" spans="1:2" x14ac:dyDescent="0.3">
      <c r="A212" s="10" t="s">
        <v>376</v>
      </c>
      <c r="B212" s="9">
        <v>4</v>
      </c>
    </row>
    <row r="213" spans="1:2" x14ac:dyDescent="0.3">
      <c r="A213" s="10" t="s">
        <v>377</v>
      </c>
      <c r="B213" s="9">
        <v>4</v>
      </c>
    </row>
    <row r="214" spans="1:2" x14ac:dyDescent="0.3">
      <c r="A214" s="10" t="s">
        <v>378</v>
      </c>
      <c r="B214" s="9">
        <v>4</v>
      </c>
    </row>
    <row r="215" spans="1:2" x14ac:dyDescent="0.3">
      <c r="A215" s="10" t="s">
        <v>379</v>
      </c>
      <c r="B215" s="9">
        <v>5</v>
      </c>
    </row>
    <row r="216" spans="1:2" x14ac:dyDescent="0.3">
      <c r="A216" s="10" t="s">
        <v>380</v>
      </c>
      <c r="B216" s="9">
        <v>5</v>
      </c>
    </row>
    <row r="217" spans="1:2" x14ac:dyDescent="0.3">
      <c r="A217" s="10" t="s">
        <v>381</v>
      </c>
      <c r="B217" s="9">
        <v>5</v>
      </c>
    </row>
    <row r="218" spans="1:2" x14ac:dyDescent="0.3">
      <c r="A218" s="10" t="s">
        <v>382</v>
      </c>
      <c r="B218" s="9">
        <v>5</v>
      </c>
    </row>
    <row r="219" spans="1:2" x14ac:dyDescent="0.3">
      <c r="A219" s="10" t="s">
        <v>383</v>
      </c>
      <c r="B219" s="9">
        <v>5</v>
      </c>
    </row>
    <row r="220" spans="1:2" x14ac:dyDescent="0.3">
      <c r="A220" s="10" t="s">
        <v>384</v>
      </c>
      <c r="B220" s="9">
        <v>5</v>
      </c>
    </row>
    <row r="221" spans="1:2" x14ac:dyDescent="0.3">
      <c r="A221" s="10" t="s">
        <v>385</v>
      </c>
      <c r="B221" s="9">
        <v>5</v>
      </c>
    </row>
    <row r="222" spans="1:2" x14ac:dyDescent="0.3">
      <c r="A222" s="10" t="s">
        <v>386</v>
      </c>
      <c r="B222" s="9">
        <v>5</v>
      </c>
    </row>
    <row r="223" spans="1:2" x14ac:dyDescent="0.3">
      <c r="A223" s="10" t="s">
        <v>387</v>
      </c>
      <c r="B223" s="9">
        <v>4.5</v>
      </c>
    </row>
    <row r="224" spans="1:2" x14ac:dyDescent="0.3">
      <c r="A224" s="10" t="s">
        <v>388</v>
      </c>
      <c r="B224" s="9">
        <v>4</v>
      </c>
    </row>
    <row r="225" spans="1:2" x14ac:dyDescent="0.3">
      <c r="A225" s="10" t="s">
        <v>389</v>
      </c>
      <c r="B225" s="9">
        <v>4</v>
      </c>
    </row>
    <row r="226" spans="1:2" x14ac:dyDescent="0.3">
      <c r="A226" s="10" t="s">
        <v>390</v>
      </c>
      <c r="B226" s="9">
        <v>3.5</v>
      </c>
    </row>
    <row r="227" spans="1:2" x14ac:dyDescent="0.3">
      <c r="A227" s="10" t="s">
        <v>391</v>
      </c>
      <c r="B227" s="9">
        <v>3</v>
      </c>
    </row>
    <row r="228" spans="1:2" x14ac:dyDescent="0.3">
      <c r="A228" s="10" t="s">
        <v>392</v>
      </c>
      <c r="B228" s="9">
        <v>3</v>
      </c>
    </row>
    <row r="229" spans="1:2" x14ac:dyDescent="0.3">
      <c r="A229" s="10" t="s">
        <v>393</v>
      </c>
      <c r="B229" s="9">
        <v>3</v>
      </c>
    </row>
    <row r="230" spans="1:2" x14ac:dyDescent="0.3">
      <c r="A230" s="10" t="s">
        <v>394</v>
      </c>
      <c r="B230" s="9">
        <v>3</v>
      </c>
    </row>
    <row r="231" spans="1:2" x14ac:dyDescent="0.3">
      <c r="A231" s="10" t="s">
        <v>395</v>
      </c>
      <c r="B231" s="9">
        <v>3</v>
      </c>
    </row>
    <row r="232" spans="1:2" x14ac:dyDescent="0.3">
      <c r="A232" s="10" t="s">
        <v>396</v>
      </c>
      <c r="B232" s="9">
        <v>3</v>
      </c>
    </row>
    <row r="233" spans="1:2" x14ac:dyDescent="0.3">
      <c r="A233" s="10" t="s">
        <v>397</v>
      </c>
      <c r="B233" s="9">
        <v>3</v>
      </c>
    </row>
    <row r="234" spans="1:2" x14ac:dyDescent="0.3">
      <c r="A234" s="10" t="s">
        <v>398</v>
      </c>
      <c r="B234" s="9">
        <v>3</v>
      </c>
    </row>
    <row r="235" spans="1:2" x14ac:dyDescent="0.3">
      <c r="A235" s="10" t="s">
        <v>399</v>
      </c>
      <c r="B235" s="9">
        <v>3</v>
      </c>
    </row>
    <row r="236" spans="1:2" x14ac:dyDescent="0.3">
      <c r="A236" s="10" t="s">
        <v>400</v>
      </c>
      <c r="B236" s="9">
        <v>3</v>
      </c>
    </row>
    <row r="237" spans="1:2" x14ac:dyDescent="0.3">
      <c r="A237" s="10" t="s">
        <v>401</v>
      </c>
      <c r="B237" s="9">
        <v>3</v>
      </c>
    </row>
    <row r="238" spans="1:2" x14ac:dyDescent="0.3">
      <c r="A238" s="10" t="s">
        <v>402</v>
      </c>
      <c r="B238" s="9">
        <v>3</v>
      </c>
    </row>
    <row r="239" spans="1:2" x14ac:dyDescent="0.3">
      <c r="A239" s="10" t="s">
        <v>403</v>
      </c>
      <c r="B239" s="9">
        <v>3</v>
      </c>
    </row>
    <row r="240" spans="1:2" x14ac:dyDescent="0.3">
      <c r="A240" s="10" t="s">
        <v>404</v>
      </c>
      <c r="B240" s="9">
        <v>3</v>
      </c>
    </row>
    <row r="241" spans="1:2" x14ac:dyDescent="0.3">
      <c r="A241" s="10" t="s">
        <v>405</v>
      </c>
      <c r="B241" s="9">
        <v>3</v>
      </c>
    </row>
    <row r="242" spans="1:2" x14ac:dyDescent="0.3">
      <c r="A242" s="10" t="s">
        <v>406</v>
      </c>
      <c r="B242" s="9">
        <v>3</v>
      </c>
    </row>
    <row r="243" spans="1:2" x14ac:dyDescent="0.3">
      <c r="A243" s="10" t="s">
        <v>407</v>
      </c>
      <c r="B243" s="9">
        <v>3</v>
      </c>
    </row>
    <row r="244" spans="1:2" x14ac:dyDescent="0.3">
      <c r="A244" s="10" t="s">
        <v>408</v>
      </c>
      <c r="B244" s="9">
        <v>3</v>
      </c>
    </row>
    <row r="245" spans="1:2" x14ac:dyDescent="0.3">
      <c r="A245" s="10" t="s">
        <v>409</v>
      </c>
      <c r="B245" s="9">
        <v>3</v>
      </c>
    </row>
    <row r="246" spans="1:2" x14ac:dyDescent="0.3">
      <c r="A246" s="10" t="s">
        <v>410</v>
      </c>
      <c r="B246" s="9">
        <v>3</v>
      </c>
    </row>
    <row r="247" spans="1:2" x14ac:dyDescent="0.3">
      <c r="A247" s="10" t="s">
        <v>411</v>
      </c>
      <c r="B247" s="9">
        <v>3</v>
      </c>
    </row>
    <row r="248" spans="1:2" x14ac:dyDescent="0.3">
      <c r="A248" s="10" t="s">
        <v>412</v>
      </c>
      <c r="B248" s="9">
        <v>3</v>
      </c>
    </row>
    <row r="249" spans="1:2" x14ac:dyDescent="0.3">
      <c r="A249" s="10" t="s">
        <v>413</v>
      </c>
      <c r="B249" s="9">
        <v>3</v>
      </c>
    </row>
    <row r="250" spans="1:2" x14ac:dyDescent="0.3">
      <c r="A250" s="10" t="s">
        <v>414</v>
      </c>
      <c r="B250" s="9">
        <v>4</v>
      </c>
    </row>
    <row r="251" spans="1:2" x14ac:dyDescent="0.3">
      <c r="A251" s="10" t="s">
        <v>415</v>
      </c>
      <c r="B251" s="9">
        <v>4</v>
      </c>
    </row>
    <row r="252" spans="1:2" x14ac:dyDescent="0.3">
      <c r="A252" s="10" t="s">
        <v>416</v>
      </c>
      <c r="B252" s="9">
        <v>5</v>
      </c>
    </row>
    <row r="253" spans="1:2" x14ac:dyDescent="0.3">
      <c r="A253" s="10" t="s">
        <v>417</v>
      </c>
      <c r="B253" s="9">
        <v>5</v>
      </c>
    </row>
    <row r="254" spans="1:2" x14ac:dyDescent="0.3">
      <c r="A254" s="10" t="s">
        <v>418</v>
      </c>
      <c r="B254" s="9">
        <v>5</v>
      </c>
    </row>
    <row r="255" spans="1:2" x14ac:dyDescent="0.3">
      <c r="A255" s="10" t="s">
        <v>419</v>
      </c>
      <c r="B255" s="9">
        <v>6</v>
      </c>
    </row>
    <row r="256" spans="1:2" x14ac:dyDescent="0.3">
      <c r="A256" s="10" t="s">
        <v>420</v>
      </c>
      <c r="B256" s="9">
        <v>6</v>
      </c>
    </row>
    <row r="257" spans="1:2" x14ac:dyDescent="0.3">
      <c r="A257" s="10" t="s">
        <v>421</v>
      </c>
      <c r="B257" s="9">
        <v>6</v>
      </c>
    </row>
    <row r="258" spans="1:2" x14ac:dyDescent="0.3">
      <c r="A258" s="10" t="s">
        <v>422</v>
      </c>
      <c r="B258" s="9">
        <v>6</v>
      </c>
    </row>
    <row r="259" spans="1:2" x14ac:dyDescent="0.3">
      <c r="A259" s="10" t="s">
        <v>423</v>
      </c>
      <c r="B259" s="9">
        <v>6</v>
      </c>
    </row>
    <row r="260" spans="1:2" x14ac:dyDescent="0.3">
      <c r="A260" s="10" t="s">
        <v>424</v>
      </c>
      <c r="B260" s="9">
        <v>6</v>
      </c>
    </row>
    <row r="261" spans="1:2" x14ac:dyDescent="0.3">
      <c r="A261" s="10" t="s">
        <v>425</v>
      </c>
      <c r="B261" s="9">
        <v>7.5</v>
      </c>
    </row>
    <row r="262" spans="1:2" x14ac:dyDescent="0.3">
      <c r="A262" s="10" t="s">
        <v>426</v>
      </c>
      <c r="B262" s="9">
        <v>7.5</v>
      </c>
    </row>
    <row r="263" spans="1:2" x14ac:dyDescent="0.3">
      <c r="A263" s="10" t="s">
        <v>427</v>
      </c>
      <c r="B263" s="9">
        <v>7.5</v>
      </c>
    </row>
    <row r="264" spans="1:2" x14ac:dyDescent="0.3">
      <c r="A264" s="10" t="s">
        <v>428</v>
      </c>
      <c r="B264" s="9">
        <v>7.5</v>
      </c>
    </row>
    <row r="265" spans="1:2" x14ac:dyDescent="0.3">
      <c r="A265" s="10" t="s">
        <v>429</v>
      </c>
      <c r="B265" s="9">
        <v>7</v>
      </c>
    </row>
    <row r="266" spans="1:2" x14ac:dyDescent="0.3">
      <c r="A266" s="10" t="s">
        <v>430</v>
      </c>
      <c r="B266" s="9">
        <v>7</v>
      </c>
    </row>
    <row r="267" spans="1:2" x14ac:dyDescent="0.3">
      <c r="A267" s="10" t="s">
        <v>431</v>
      </c>
      <c r="B267" s="9">
        <v>7</v>
      </c>
    </row>
    <row r="268" spans="1:2" x14ac:dyDescent="0.3">
      <c r="A268" s="10" t="s">
        <v>432</v>
      </c>
      <c r="B268" s="9">
        <v>7</v>
      </c>
    </row>
    <row r="269" spans="1:2" x14ac:dyDescent="0.3">
      <c r="A269" s="10" t="s">
        <v>433</v>
      </c>
      <c r="B269" s="9">
        <v>6.5</v>
      </c>
    </row>
    <row r="270" spans="1:2" x14ac:dyDescent="0.3">
      <c r="A270" s="10" t="s">
        <v>434</v>
      </c>
      <c r="B270" s="9">
        <v>6</v>
      </c>
    </row>
    <row r="271" spans="1:2" x14ac:dyDescent="0.3">
      <c r="A271" s="10" t="s">
        <v>435</v>
      </c>
      <c r="B271" s="9">
        <v>6</v>
      </c>
    </row>
    <row r="272" spans="1:2" x14ac:dyDescent="0.3">
      <c r="A272" s="10" t="s">
        <v>436</v>
      </c>
      <c r="B272" s="9">
        <v>6</v>
      </c>
    </row>
    <row r="273" spans="1:2" x14ac:dyDescent="0.3">
      <c r="A273" s="10" t="s">
        <v>437</v>
      </c>
      <c r="B273" s="9">
        <v>6</v>
      </c>
    </row>
    <row r="274" spans="1:2" x14ac:dyDescent="0.3">
      <c r="A274" s="10" t="s">
        <v>438</v>
      </c>
      <c r="B274" s="9">
        <v>5</v>
      </c>
    </row>
    <row r="275" spans="1:2" x14ac:dyDescent="0.3">
      <c r="A275" s="10" t="s">
        <v>439</v>
      </c>
      <c r="B275" s="9">
        <v>5</v>
      </c>
    </row>
    <row r="276" spans="1:2" x14ac:dyDescent="0.3">
      <c r="A276" s="10" t="s">
        <v>440</v>
      </c>
      <c r="B276" s="9">
        <v>5</v>
      </c>
    </row>
    <row r="277" spans="1:2" x14ac:dyDescent="0.3">
      <c r="A277" s="10" t="s">
        <v>441</v>
      </c>
      <c r="B277" s="9">
        <v>5</v>
      </c>
    </row>
    <row r="278" spans="1:2" x14ac:dyDescent="0.3">
      <c r="A278" s="10" t="s">
        <v>442</v>
      </c>
      <c r="B278" s="9">
        <v>5</v>
      </c>
    </row>
    <row r="279" spans="1:2" x14ac:dyDescent="0.3">
      <c r="A279" s="10" t="s">
        <v>443</v>
      </c>
      <c r="B279" s="9">
        <v>5</v>
      </c>
    </row>
    <row r="280" spans="1:2" x14ac:dyDescent="0.3">
      <c r="A280" s="10" t="s">
        <v>444</v>
      </c>
      <c r="B280" s="9">
        <v>4.5</v>
      </c>
    </row>
    <row r="281" spans="1:2" x14ac:dyDescent="0.3">
      <c r="A281" s="10" t="s">
        <v>445</v>
      </c>
      <c r="B281" s="9">
        <v>4.5</v>
      </c>
    </row>
    <row r="282" spans="1:2" x14ac:dyDescent="0.3">
      <c r="A282" s="10" t="s">
        <v>446</v>
      </c>
      <c r="B282" s="9">
        <v>4</v>
      </c>
    </row>
    <row r="283" spans="1:2" x14ac:dyDescent="0.3">
      <c r="A283" s="10" t="s">
        <v>447</v>
      </c>
      <c r="B283" s="9">
        <v>4</v>
      </c>
    </row>
    <row r="284" spans="1:2" x14ac:dyDescent="0.3">
      <c r="A284" s="10" t="s">
        <v>448</v>
      </c>
      <c r="B284" s="9">
        <v>3</v>
      </c>
    </row>
    <row r="285" spans="1:2" x14ac:dyDescent="0.3">
      <c r="A285" s="10" t="s">
        <v>449</v>
      </c>
      <c r="B285" s="9">
        <v>3</v>
      </c>
    </row>
    <row r="286" spans="1:2" x14ac:dyDescent="0.3">
      <c r="A286" s="10" t="s">
        <v>450</v>
      </c>
      <c r="B286" s="9">
        <v>3</v>
      </c>
    </row>
    <row r="287" spans="1:2" x14ac:dyDescent="0.3">
      <c r="A287" s="10" t="s">
        <v>451</v>
      </c>
      <c r="B287" s="9">
        <v>3</v>
      </c>
    </row>
    <row r="288" spans="1:2" x14ac:dyDescent="0.3">
      <c r="A288" s="10" t="s">
        <v>452</v>
      </c>
      <c r="B288" s="9">
        <v>3</v>
      </c>
    </row>
    <row r="289" spans="1:2" x14ac:dyDescent="0.3">
      <c r="A289" s="10" t="s">
        <v>453</v>
      </c>
      <c r="B289" s="9">
        <v>3</v>
      </c>
    </row>
    <row r="290" spans="1:2" x14ac:dyDescent="0.3">
      <c r="A290" s="10" t="s">
        <v>454</v>
      </c>
      <c r="B290" s="9">
        <v>3</v>
      </c>
    </row>
    <row r="291" spans="1:2" x14ac:dyDescent="0.3">
      <c r="A291" s="10" t="s">
        <v>455</v>
      </c>
      <c r="B291" s="9">
        <v>3</v>
      </c>
    </row>
    <row r="292" spans="1:2" x14ac:dyDescent="0.3">
      <c r="A292" s="10" t="s">
        <v>456</v>
      </c>
      <c r="B292" s="9">
        <v>3.5</v>
      </c>
    </row>
    <row r="293" spans="1:2" x14ac:dyDescent="0.3">
      <c r="A293" s="10" t="s">
        <v>457</v>
      </c>
      <c r="B293" s="9">
        <v>4</v>
      </c>
    </row>
    <row r="294" spans="1:2" x14ac:dyDescent="0.3">
      <c r="A294" s="10" t="s">
        <v>458</v>
      </c>
      <c r="B294" s="9">
        <v>4.5</v>
      </c>
    </row>
    <row r="295" spans="1:2" x14ac:dyDescent="0.3">
      <c r="A295" s="10" t="s">
        <v>459</v>
      </c>
      <c r="B295" s="9">
        <v>5</v>
      </c>
    </row>
    <row r="296" spans="1:2" x14ac:dyDescent="0.3">
      <c r="A296" s="10" t="s">
        <v>460</v>
      </c>
      <c r="B296" s="9">
        <v>5</v>
      </c>
    </row>
    <row r="297" spans="1:2" x14ac:dyDescent="0.3">
      <c r="A297" s="10" t="s">
        <v>461</v>
      </c>
      <c r="B297" s="9">
        <v>5</v>
      </c>
    </row>
    <row r="298" spans="1:2" x14ac:dyDescent="0.3">
      <c r="A298" s="10" t="s">
        <v>462</v>
      </c>
      <c r="B298" s="9">
        <v>5</v>
      </c>
    </row>
    <row r="299" spans="1:2" x14ac:dyDescent="0.3">
      <c r="A299" s="10" t="s">
        <v>463</v>
      </c>
      <c r="B299" s="9">
        <v>6</v>
      </c>
    </row>
    <row r="300" spans="1:2" x14ac:dyDescent="0.3">
      <c r="A300" s="10" t="s">
        <v>464</v>
      </c>
      <c r="B300" s="9">
        <v>7</v>
      </c>
    </row>
    <row r="301" spans="1:2" x14ac:dyDescent="0.3">
      <c r="A301" s="10" t="s">
        <v>465</v>
      </c>
      <c r="B301" s="9">
        <v>7</v>
      </c>
    </row>
    <row r="302" spans="1:2" x14ac:dyDescent="0.3">
      <c r="A302" s="10" t="s">
        <v>466</v>
      </c>
      <c r="B302" s="9">
        <v>7</v>
      </c>
    </row>
    <row r="303" spans="1:2" x14ac:dyDescent="0.3">
      <c r="A303" s="10" t="s">
        <v>467</v>
      </c>
      <c r="B303" s="9">
        <v>7</v>
      </c>
    </row>
    <row r="304" spans="1:2" x14ac:dyDescent="0.3">
      <c r="A304" s="10" t="s">
        <v>468</v>
      </c>
      <c r="B304" s="9">
        <v>7</v>
      </c>
    </row>
    <row r="305" spans="1:2" x14ac:dyDescent="0.3">
      <c r="A305" s="10" t="s">
        <v>469</v>
      </c>
      <c r="B305" s="9">
        <v>7</v>
      </c>
    </row>
    <row r="306" spans="1:2" x14ac:dyDescent="0.3">
      <c r="A306" s="10" t="s">
        <v>470</v>
      </c>
      <c r="B306" s="9">
        <v>7</v>
      </c>
    </row>
    <row r="307" spans="1:2" x14ac:dyDescent="0.3">
      <c r="A307" s="10" t="s">
        <v>471</v>
      </c>
      <c r="B307" s="9">
        <v>7</v>
      </c>
    </row>
    <row r="308" spans="1:2" x14ac:dyDescent="0.3">
      <c r="A308" s="10" t="s">
        <v>472</v>
      </c>
      <c r="B308" s="9">
        <v>7</v>
      </c>
    </row>
    <row r="309" spans="1:2" x14ac:dyDescent="0.3">
      <c r="A309" s="10" t="s">
        <v>473</v>
      </c>
      <c r="B309" s="9">
        <v>7</v>
      </c>
    </row>
    <row r="310" spans="1:2" x14ac:dyDescent="0.3">
      <c r="A310" s="10" t="s">
        <v>474</v>
      </c>
      <c r="B310" s="9">
        <v>7</v>
      </c>
    </row>
    <row r="311" spans="1:2" x14ac:dyDescent="0.3">
      <c r="A311" s="10" t="s">
        <v>475</v>
      </c>
      <c r="B311" s="9">
        <v>7</v>
      </c>
    </row>
    <row r="312" spans="1:2" x14ac:dyDescent="0.3">
      <c r="A312" s="10" t="s">
        <v>476</v>
      </c>
      <c r="B312" s="9">
        <v>7</v>
      </c>
    </row>
    <row r="313" spans="1:2" x14ac:dyDescent="0.3">
      <c r="A313" s="10" t="s">
        <v>477</v>
      </c>
      <c r="B313" s="9">
        <v>7</v>
      </c>
    </row>
    <row r="314" spans="1:2" x14ac:dyDescent="0.3">
      <c r="A314" s="10" t="s">
        <v>478</v>
      </c>
      <c r="B314" s="9">
        <v>7</v>
      </c>
    </row>
    <row r="315" spans="1:2" x14ac:dyDescent="0.3">
      <c r="A315" s="10" t="s">
        <v>479</v>
      </c>
      <c r="B315" s="9">
        <v>7</v>
      </c>
    </row>
    <row r="316" spans="1:2" x14ac:dyDescent="0.3">
      <c r="A316" s="10" t="s">
        <v>480</v>
      </c>
      <c r="B316" s="9">
        <v>6.5</v>
      </c>
    </row>
    <row r="317" spans="1:2" x14ac:dyDescent="0.3">
      <c r="A317" s="10" t="s">
        <v>481</v>
      </c>
      <c r="B317" s="9">
        <v>6.5</v>
      </c>
    </row>
    <row r="318" spans="1:2" x14ac:dyDescent="0.3">
      <c r="A318" s="10" t="s">
        <v>482</v>
      </c>
      <c r="B318" s="9">
        <v>6</v>
      </c>
    </row>
    <row r="319" spans="1:2" x14ac:dyDescent="0.3">
      <c r="A319" s="10" t="s">
        <v>483</v>
      </c>
      <c r="B319" s="9">
        <v>6</v>
      </c>
    </row>
    <row r="320" spans="1:2" x14ac:dyDescent="0.3">
      <c r="A320" s="10" t="s">
        <v>484</v>
      </c>
      <c r="B320" s="9">
        <v>5.5</v>
      </c>
    </row>
    <row r="321" spans="1:2" x14ac:dyDescent="0.3">
      <c r="A321" s="10" t="s">
        <v>485</v>
      </c>
      <c r="B321" s="9">
        <v>5</v>
      </c>
    </row>
    <row r="322" spans="1:2" x14ac:dyDescent="0.3">
      <c r="A322" s="10" t="s">
        <v>486</v>
      </c>
      <c r="B322" s="9">
        <v>5</v>
      </c>
    </row>
    <row r="323" spans="1:2" x14ac:dyDescent="0.3">
      <c r="A323" s="10" t="s">
        <v>487</v>
      </c>
      <c r="B323" s="9">
        <v>4.5</v>
      </c>
    </row>
    <row r="324" spans="1:2" x14ac:dyDescent="0.3">
      <c r="A324" s="10" t="s">
        <v>488</v>
      </c>
      <c r="B324" s="9">
        <v>4.5</v>
      </c>
    </row>
    <row r="325" spans="1:2" x14ac:dyDescent="0.3">
      <c r="A325" s="10" t="s">
        <v>489</v>
      </c>
      <c r="B325" s="9">
        <v>4.5</v>
      </c>
    </row>
    <row r="326" spans="1:2" x14ac:dyDescent="0.3">
      <c r="A326" s="10" t="s">
        <v>490</v>
      </c>
      <c r="B326" s="9">
        <v>4</v>
      </c>
    </row>
    <row r="327" spans="1:2" x14ac:dyDescent="0.3">
      <c r="A327" s="10" t="s">
        <v>491</v>
      </c>
      <c r="B327" s="9">
        <v>3.5</v>
      </c>
    </row>
    <row r="328" spans="1:2" x14ac:dyDescent="0.3">
      <c r="A328" s="10" t="s">
        <v>492</v>
      </c>
      <c r="B328" s="9">
        <v>3.5</v>
      </c>
    </row>
    <row r="329" spans="1:2" x14ac:dyDescent="0.3">
      <c r="A329" s="10" t="s">
        <v>493</v>
      </c>
      <c r="B329" s="9">
        <v>3.5</v>
      </c>
    </row>
    <row r="330" spans="1:2" x14ac:dyDescent="0.3">
      <c r="A330" s="10" t="s">
        <v>494</v>
      </c>
      <c r="B330" s="9">
        <v>3.5</v>
      </c>
    </row>
    <row r="331" spans="1:2" x14ac:dyDescent="0.3">
      <c r="A331" s="10" t="s">
        <v>495</v>
      </c>
      <c r="B331" s="9">
        <v>3.5</v>
      </c>
    </row>
    <row r="332" spans="1:2" x14ac:dyDescent="0.3">
      <c r="A332" s="10" t="s">
        <v>496</v>
      </c>
      <c r="B332" s="9">
        <v>3.5</v>
      </c>
    </row>
    <row r="333" spans="1:2" x14ac:dyDescent="0.3">
      <c r="A333" s="10" t="s">
        <v>497</v>
      </c>
      <c r="B333" s="9">
        <v>3.5</v>
      </c>
    </row>
    <row r="334" spans="1:2" x14ac:dyDescent="0.3">
      <c r="A334" s="10" t="s">
        <v>498</v>
      </c>
      <c r="B334" s="9">
        <v>3.5</v>
      </c>
    </row>
    <row r="335" spans="1:2" x14ac:dyDescent="0.3">
      <c r="A335" s="10" t="s">
        <v>499</v>
      </c>
      <c r="B335" s="9">
        <v>3.5</v>
      </c>
    </row>
    <row r="336" spans="1:2" x14ac:dyDescent="0.3">
      <c r="A336" s="10" t="s">
        <v>500</v>
      </c>
      <c r="B336" s="9">
        <v>3.5</v>
      </c>
    </row>
    <row r="337" spans="1:2" x14ac:dyDescent="0.3">
      <c r="A337" s="10" t="s">
        <v>501</v>
      </c>
      <c r="B337" s="9">
        <v>3.5</v>
      </c>
    </row>
    <row r="338" spans="1:2" x14ac:dyDescent="0.3">
      <c r="A338" s="10" t="s">
        <v>502</v>
      </c>
      <c r="B338" s="9">
        <v>3.5</v>
      </c>
    </row>
    <row r="339" spans="1:2" x14ac:dyDescent="0.3">
      <c r="A339" s="10" t="s">
        <v>503</v>
      </c>
      <c r="B339" s="9">
        <v>3.5</v>
      </c>
    </row>
    <row r="340" spans="1:2" x14ac:dyDescent="0.3">
      <c r="A340" s="10" t="s">
        <v>504</v>
      </c>
      <c r="B340" s="9">
        <v>3.5</v>
      </c>
    </row>
    <row r="341" spans="1:2" x14ac:dyDescent="0.3">
      <c r="A341" s="10" t="s">
        <v>505</v>
      </c>
      <c r="B341" s="9">
        <v>3.5</v>
      </c>
    </row>
    <row r="342" spans="1:2" x14ac:dyDescent="0.3">
      <c r="A342" s="10" t="s">
        <v>506</v>
      </c>
      <c r="B342" s="9">
        <v>3.5</v>
      </c>
    </row>
    <row r="343" spans="1:2" x14ac:dyDescent="0.3">
      <c r="A343" s="10" t="s">
        <v>507</v>
      </c>
      <c r="B343" s="9">
        <v>3.5</v>
      </c>
    </row>
    <row r="344" spans="1:2" x14ac:dyDescent="0.3">
      <c r="A344" s="10" t="s">
        <v>508</v>
      </c>
      <c r="B344" s="9">
        <v>3.5</v>
      </c>
    </row>
    <row r="345" spans="1:2" x14ac:dyDescent="0.3">
      <c r="A345" s="10" t="s">
        <v>509</v>
      </c>
      <c r="B345" s="9">
        <v>3.5</v>
      </c>
    </row>
    <row r="346" spans="1:2" x14ac:dyDescent="0.3">
      <c r="A346" s="10" t="s">
        <v>510</v>
      </c>
      <c r="B346" s="9">
        <v>3.5</v>
      </c>
    </row>
    <row r="347" spans="1:2" x14ac:dyDescent="0.3">
      <c r="A347" s="10" t="s">
        <v>511</v>
      </c>
      <c r="B347" s="9">
        <v>3.5</v>
      </c>
    </row>
    <row r="348" spans="1:2" x14ac:dyDescent="0.3">
      <c r="A348" s="10" t="s">
        <v>512</v>
      </c>
      <c r="B348" s="9">
        <v>3.5</v>
      </c>
    </row>
    <row r="349" spans="1:2" x14ac:dyDescent="0.3">
      <c r="A349" s="10" t="s">
        <v>513</v>
      </c>
      <c r="B349" s="9">
        <v>3.5</v>
      </c>
    </row>
    <row r="350" spans="1:2" x14ac:dyDescent="0.3">
      <c r="A350" s="10" t="s">
        <v>514</v>
      </c>
      <c r="B350" s="9">
        <v>3.5</v>
      </c>
    </row>
    <row r="351" spans="1:2" x14ac:dyDescent="0.3">
      <c r="A351" s="10" t="s">
        <v>515</v>
      </c>
      <c r="B351" s="9">
        <v>3.5</v>
      </c>
    </row>
    <row r="352" spans="1:2" x14ac:dyDescent="0.3">
      <c r="A352" s="10" t="s">
        <v>516</v>
      </c>
      <c r="B352" s="9">
        <v>3.5</v>
      </c>
    </row>
    <row r="353" spans="1:2" x14ac:dyDescent="0.3">
      <c r="A353" s="10" t="s">
        <v>517</v>
      </c>
      <c r="B353" s="9">
        <v>3.5</v>
      </c>
    </row>
    <row r="354" spans="1:2" x14ac:dyDescent="0.3">
      <c r="A354" s="10" t="s">
        <v>518</v>
      </c>
      <c r="B354" s="9">
        <v>3</v>
      </c>
    </row>
    <row r="355" spans="1:2" x14ac:dyDescent="0.3">
      <c r="A355" s="10" t="s">
        <v>519</v>
      </c>
      <c r="B355" s="9">
        <v>3</v>
      </c>
    </row>
    <row r="356" spans="1:2" x14ac:dyDescent="0.3">
      <c r="A356" s="10" t="s">
        <v>520</v>
      </c>
      <c r="B356" s="9">
        <v>3</v>
      </c>
    </row>
    <row r="357" spans="1:2" x14ac:dyDescent="0.3">
      <c r="A357" s="10" t="s">
        <v>521</v>
      </c>
      <c r="B357" s="9">
        <v>3</v>
      </c>
    </row>
    <row r="358" spans="1:2" x14ac:dyDescent="0.3">
      <c r="A358" s="10" t="s">
        <v>522</v>
      </c>
      <c r="B358" s="9">
        <v>3</v>
      </c>
    </row>
    <row r="359" spans="1:2" x14ac:dyDescent="0.3">
      <c r="A359" s="10" t="s">
        <v>523</v>
      </c>
      <c r="B359" s="9">
        <v>3</v>
      </c>
    </row>
    <row r="360" spans="1:2" x14ac:dyDescent="0.3">
      <c r="A360" s="10" t="s">
        <v>524</v>
      </c>
      <c r="B360" s="9">
        <v>3</v>
      </c>
    </row>
    <row r="361" spans="1:2" x14ac:dyDescent="0.3">
      <c r="A361" s="10" t="s">
        <v>525</v>
      </c>
      <c r="B361" s="9">
        <v>3</v>
      </c>
    </row>
    <row r="362" spans="1:2" x14ac:dyDescent="0.3">
      <c r="A362" s="10" t="s">
        <v>526</v>
      </c>
      <c r="B362" s="9">
        <v>3</v>
      </c>
    </row>
    <row r="363" spans="1:2" x14ac:dyDescent="0.3">
      <c r="A363" s="10" t="s">
        <v>527</v>
      </c>
      <c r="B363" s="9">
        <v>3</v>
      </c>
    </row>
    <row r="364" spans="1:2" x14ac:dyDescent="0.3">
      <c r="A364" s="10" t="s">
        <v>528</v>
      </c>
      <c r="B364" s="9">
        <v>3</v>
      </c>
    </row>
    <row r="365" spans="1:2" x14ac:dyDescent="0.3">
      <c r="A365" s="10" t="s">
        <v>529</v>
      </c>
      <c r="B365" s="9">
        <v>3</v>
      </c>
    </row>
    <row r="366" spans="1:2" x14ac:dyDescent="0.3">
      <c r="A366" s="10" t="s">
        <v>530</v>
      </c>
      <c r="B366" s="9">
        <v>3</v>
      </c>
    </row>
    <row r="367" spans="1:2" x14ac:dyDescent="0.3">
      <c r="A367" s="10" t="s">
        <v>531</v>
      </c>
      <c r="B367" s="9">
        <v>3</v>
      </c>
    </row>
    <row r="368" spans="1:2" x14ac:dyDescent="0.3">
      <c r="A368" s="10" t="s">
        <v>532</v>
      </c>
      <c r="B368" s="9">
        <v>3</v>
      </c>
    </row>
    <row r="369" spans="1:2" x14ac:dyDescent="0.3">
      <c r="A369" s="10" t="s">
        <v>533</v>
      </c>
      <c r="B369" s="9">
        <v>4</v>
      </c>
    </row>
    <row r="370" spans="1:2" x14ac:dyDescent="0.3">
      <c r="A370" s="10" t="s">
        <v>534</v>
      </c>
      <c r="B370" s="9">
        <v>4</v>
      </c>
    </row>
    <row r="371" spans="1:2" x14ac:dyDescent="0.3">
      <c r="A371" s="10" t="s">
        <v>535</v>
      </c>
      <c r="B371" s="9">
        <v>4</v>
      </c>
    </row>
    <row r="372" spans="1:2" x14ac:dyDescent="0.3">
      <c r="A372" s="10" t="s">
        <v>536</v>
      </c>
      <c r="B372" s="9">
        <v>4</v>
      </c>
    </row>
    <row r="373" spans="1:2" x14ac:dyDescent="0.3">
      <c r="A373" s="10" t="s">
        <v>537</v>
      </c>
      <c r="B373" s="9">
        <v>5</v>
      </c>
    </row>
    <row r="374" spans="1:2" x14ac:dyDescent="0.3">
      <c r="A374" s="10" t="s">
        <v>538</v>
      </c>
      <c r="B374" s="9">
        <v>5</v>
      </c>
    </row>
    <row r="375" spans="1:2" x14ac:dyDescent="0.3">
      <c r="A375" s="10" t="s">
        <v>539</v>
      </c>
      <c r="B375" s="9">
        <v>5</v>
      </c>
    </row>
    <row r="376" spans="1:2" x14ac:dyDescent="0.3">
      <c r="A376" s="10" t="s">
        <v>540</v>
      </c>
      <c r="B376" s="9">
        <v>5</v>
      </c>
    </row>
    <row r="377" spans="1:2" x14ac:dyDescent="0.3">
      <c r="A377" s="10" t="s">
        <v>541</v>
      </c>
      <c r="B377" s="9">
        <v>6</v>
      </c>
    </row>
    <row r="378" spans="1:2" x14ac:dyDescent="0.3">
      <c r="A378" s="10" t="s">
        <v>542</v>
      </c>
      <c r="B378" s="9">
        <v>6</v>
      </c>
    </row>
    <row r="379" spans="1:2" x14ac:dyDescent="0.3">
      <c r="A379" s="10" t="s">
        <v>543</v>
      </c>
      <c r="B379" s="9">
        <v>6</v>
      </c>
    </row>
    <row r="380" spans="1:2" x14ac:dyDescent="0.3">
      <c r="A380" s="10" t="s">
        <v>544</v>
      </c>
      <c r="B380" s="9">
        <v>7</v>
      </c>
    </row>
    <row r="381" spans="1:2" x14ac:dyDescent="0.3">
      <c r="A381" s="10" t="s">
        <v>545</v>
      </c>
      <c r="B381" s="9">
        <v>7</v>
      </c>
    </row>
    <row r="382" spans="1:2" x14ac:dyDescent="0.3">
      <c r="A382" s="10" t="s">
        <v>546</v>
      </c>
      <c r="B382" s="9">
        <v>7</v>
      </c>
    </row>
    <row r="383" spans="1:2" x14ac:dyDescent="0.3">
      <c r="A383" s="10" t="s">
        <v>547</v>
      </c>
      <c r="B383" s="9">
        <v>7.5</v>
      </c>
    </row>
    <row r="384" spans="1:2" x14ac:dyDescent="0.3">
      <c r="A384" s="10" t="s">
        <v>548</v>
      </c>
      <c r="B384" s="9">
        <v>7.5</v>
      </c>
    </row>
    <row r="385" spans="1:2" x14ac:dyDescent="0.3">
      <c r="A385" s="10" t="s">
        <v>549</v>
      </c>
      <c r="B385" s="9">
        <v>7.5</v>
      </c>
    </row>
    <row r="386" spans="1:2" x14ac:dyDescent="0.3">
      <c r="A386" s="10" t="s">
        <v>550</v>
      </c>
      <c r="B386" s="9">
        <v>7.5</v>
      </c>
    </row>
    <row r="387" spans="1:2" x14ac:dyDescent="0.3">
      <c r="A387" s="10" t="s">
        <v>551</v>
      </c>
      <c r="B387" s="9">
        <v>7.5</v>
      </c>
    </row>
    <row r="388" spans="1:2" x14ac:dyDescent="0.3">
      <c r="A388" s="10" t="s">
        <v>552</v>
      </c>
      <c r="B388" s="9">
        <v>7.5</v>
      </c>
    </row>
    <row r="389" spans="1:2" x14ac:dyDescent="0.3">
      <c r="A389" s="10" t="s">
        <v>553</v>
      </c>
      <c r="B389" s="9">
        <v>7.5</v>
      </c>
    </row>
    <row r="390" spans="1:2" x14ac:dyDescent="0.3">
      <c r="A390" s="10" t="s">
        <v>554</v>
      </c>
      <c r="B390" s="9">
        <v>7.5</v>
      </c>
    </row>
    <row r="391" spans="1:2" x14ac:dyDescent="0.3">
      <c r="A391" s="10" t="s">
        <v>555</v>
      </c>
      <c r="B391" s="9">
        <v>7.5</v>
      </c>
    </row>
    <row r="392" spans="1:2" x14ac:dyDescent="0.3">
      <c r="A392" s="10" t="s">
        <v>556</v>
      </c>
      <c r="B392" s="9">
        <v>7.5</v>
      </c>
    </row>
    <row r="393" spans="1:2" x14ac:dyDescent="0.3">
      <c r="A393" s="10" t="s">
        <v>557</v>
      </c>
      <c r="B393" s="9">
        <v>7.5</v>
      </c>
    </row>
    <row r="394" spans="1:2" x14ac:dyDescent="0.3">
      <c r="A394" s="10" t="s">
        <v>558</v>
      </c>
      <c r="B394" s="9">
        <v>7.5</v>
      </c>
    </row>
    <row r="395" spans="1:2" x14ac:dyDescent="0.3">
      <c r="A395" s="10" t="s">
        <v>559</v>
      </c>
      <c r="B395" s="9">
        <v>7.5</v>
      </c>
    </row>
    <row r="396" spans="1:2" x14ac:dyDescent="0.3">
      <c r="A396" s="10" t="s">
        <v>560</v>
      </c>
      <c r="B396" s="9">
        <v>7.5</v>
      </c>
    </row>
    <row r="397" spans="1:2" x14ac:dyDescent="0.3">
      <c r="A397" s="10" t="s">
        <v>561</v>
      </c>
      <c r="B397" s="9">
        <v>7.5</v>
      </c>
    </row>
    <row r="398" spans="1:2" x14ac:dyDescent="0.3">
      <c r="A398" s="10" t="s">
        <v>562</v>
      </c>
      <c r="B398" s="9">
        <v>7.5</v>
      </c>
    </row>
    <row r="399" spans="1:2" x14ac:dyDescent="0.3">
      <c r="A399" s="10" t="s">
        <v>563</v>
      </c>
      <c r="B399" s="9">
        <v>7.5</v>
      </c>
    </row>
    <row r="400" spans="1:2" x14ac:dyDescent="0.3">
      <c r="A400" s="10" t="s">
        <v>564</v>
      </c>
      <c r="B400" s="9">
        <v>7.5</v>
      </c>
    </row>
    <row r="401" spans="1:2" x14ac:dyDescent="0.3">
      <c r="A401" s="10" t="s">
        <v>565</v>
      </c>
      <c r="B401" s="9">
        <v>7.5</v>
      </c>
    </row>
    <row r="402" spans="1:2" x14ac:dyDescent="0.3">
      <c r="A402" s="10" t="s">
        <v>566</v>
      </c>
      <c r="B402" s="9">
        <v>7.5</v>
      </c>
    </row>
    <row r="403" spans="1:2" x14ac:dyDescent="0.3">
      <c r="A403" s="10" t="s">
        <v>567</v>
      </c>
      <c r="B403" s="9">
        <v>7.5</v>
      </c>
    </row>
    <row r="404" spans="1:2" x14ac:dyDescent="0.3">
      <c r="A404" s="10" t="s">
        <v>568</v>
      </c>
      <c r="B404" s="9">
        <v>7.5</v>
      </c>
    </row>
    <row r="405" spans="1:2" x14ac:dyDescent="0.3">
      <c r="A405" s="10" t="s">
        <v>569</v>
      </c>
      <c r="B405" s="9">
        <v>7.5</v>
      </c>
    </row>
    <row r="406" spans="1:2" x14ac:dyDescent="0.3">
      <c r="A406" s="10" t="s">
        <v>570</v>
      </c>
      <c r="B406" s="9">
        <v>7.5</v>
      </c>
    </row>
    <row r="407" spans="1:2" x14ac:dyDescent="0.3">
      <c r="A407" s="10" t="s">
        <v>571</v>
      </c>
      <c r="B407" s="9">
        <v>7.5</v>
      </c>
    </row>
    <row r="408" spans="1:2" x14ac:dyDescent="0.3">
      <c r="A408" s="10" t="s">
        <v>572</v>
      </c>
      <c r="B408" s="9">
        <v>7.5</v>
      </c>
    </row>
    <row r="409" spans="1:2" x14ac:dyDescent="0.3">
      <c r="A409" s="10" t="s">
        <v>573</v>
      </c>
      <c r="B409" s="9">
        <v>7.5</v>
      </c>
    </row>
    <row r="410" spans="1:2" x14ac:dyDescent="0.3">
      <c r="A410" s="10" t="s">
        <v>574</v>
      </c>
      <c r="B410" s="9">
        <v>7</v>
      </c>
    </row>
    <row r="411" spans="1:2" x14ac:dyDescent="0.3">
      <c r="A411" s="10" t="s">
        <v>575</v>
      </c>
      <c r="B411" s="9">
        <v>7</v>
      </c>
    </row>
    <row r="412" spans="1:2" x14ac:dyDescent="0.3">
      <c r="A412" s="10" t="s">
        <v>576</v>
      </c>
      <c r="B412" s="9">
        <v>6</v>
      </c>
    </row>
    <row r="413" spans="1:2" x14ac:dyDescent="0.3">
      <c r="A413" s="10" t="s">
        <v>577</v>
      </c>
      <c r="B413" s="9">
        <v>6</v>
      </c>
    </row>
    <row r="414" spans="1:2" x14ac:dyDescent="0.3">
      <c r="A414" s="10" t="s">
        <v>578</v>
      </c>
      <c r="B414" s="9">
        <v>5</v>
      </c>
    </row>
    <row r="415" spans="1:2" x14ac:dyDescent="0.3">
      <c r="A415" s="10" t="s">
        <v>579</v>
      </c>
      <c r="B415" s="9">
        <v>5</v>
      </c>
    </row>
    <row r="416" spans="1:2" x14ac:dyDescent="0.3">
      <c r="A416" s="10" t="s">
        <v>580</v>
      </c>
      <c r="B416" s="9">
        <v>5</v>
      </c>
    </row>
    <row r="417" spans="1:2" x14ac:dyDescent="0.3">
      <c r="A417" s="10" t="s">
        <v>581</v>
      </c>
      <c r="B417" s="9">
        <v>4</v>
      </c>
    </row>
    <row r="418" spans="1:2" x14ac:dyDescent="0.3">
      <c r="A418" s="10" t="s">
        <v>582</v>
      </c>
      <c r="B418" s="9">
        <v>4</v>
      </c>
    </row>
    <row r="419" spans="1:2" x14ac:dyDescent="0.3">
      <c r="A419" s="10" t="s">
        <v>583</v>
      </c>
      <c r="B419" s="9">
        <v>4</v>
      </c>
    </row>
    <row r="420" spans="1:2" x14ac:dyDescent="0.3">
      <c r="A420" s="10" t="s">
        <v>584</v>
      </c>
      <c r="B420" s="9">
        <v>4</v>
      </c>
    </row>
    <row r="421" spans="1:2" x14ac:dyDescent="0.3">
      <c r="A421" s="10" t="s">
        <v>585</v>
      </c>
      <c r="B421" s="9">
        <v>4</v>
      </c>
    </row>
    <row r="422" spans="1:2" x14ac:dyDescent="0.3">
      <c r="A422" s="10" t="s">
        <v>586</v>
      </c>
      <c r="B422" s="9">
        <v>4</v>
      </c>
    </row>
    <row r="423" spans="1:2" x14ac:dyDescent="0.3">
      <c r="A423" s="10" t="s">
        <v>587</v>
      </c>
      <c r="B423" s="9">
        <v>4</v>
      </c>
    </row>
    <row r="424" spans="1:2" x14ac:dyDescent="0.3">
      <c r="A424" s="10" t="s">
        <v>588</v>
      </c>
      <c r="B424" s="9">
        <v>4</v>
      </c>
    </row>
    <row r="425" spans="1:2" x14ac:dyDescent="0.3">
      <c r="A425" s="10" t="s">
        <v>589</v>
      </c>
      <c r="B425" s="9">
        <v>4</v>
      </c>
    </row>
    <row r="426" spans="1:2" x14ac:dyDescent="0.3">
      <c r="A426" s="10" t="s">
        <v>590</v>
      </c>
      <c r="B426" s="9">
        <v>4</v>
      </c>
    </row>
    <row r="427" spans="1:2" x14ac:dyDescent="0.3">
      <c r="A427" s="10" t="s">
        <v>591</v>
      </c>
      <c r="B427" s="9">
        <v>4</v>
      </c>
    </row>
    <row r="428" spans="1:2" x14ac:dyDescent="0.3">
      <c r="A428" s="10" t="s">
        <v>592</v>
      </c>
      <c r="B428" s="9">
        <v>4</v>
      </c>
    </row>
    <row r="429" spans="1:2" x14ac:dyDescent="0.3">
      <c r="A429" s="10" t="s">
        <v>593</v>
      </c>
      <c r="B429" s="9">
        <v>4</v>
      </c>
    </row>
    <row r="430" spans="1:2" x14ac:dyDescent="0.3">
      <c r="A430" s="10" t="s">
        <v>594</v>
      </c>
      <c r="B430" s="9">
        <v>4</v>
      </c>
    </row>
    <row r="431" spans="1:2" x14ac:dyDescent="0.3">
      <c r="A431" s="10" t="s">
        <v>595</v>
      </c>
      <c r="B431" s="9">
        <v>4</v>
      </c>
    </row>
    <row r="432" spans="1:2" x14ac:dyDescent="0.3">
      <c r="A432" s="10" t="s">
        <v>596</v>
      </c>
      <c r="B432" s="9">
        <v>4.5</v>
      </c>
    </row>
    <row r="433" spans="1:2" x14ac:dyDescent="0.3">
      <c r="A433" s="10" t="s">
        <v>597</v>
      </c>
      <c r="B433" s="9">
        <v>4.5</v>
      </c>
    </row>
    <row r="434" spans="1:2" x14ac:dyDescent="0.3">
      <c r="A434" s="10" t="s">
        <v>598</v>
      </c>
      <c r="B434" s="9">
        <v>4.5</v>
      </c>
    </row>
    <row r="435" spans="1:2" x14ac:dyDescent="0.3">
      <c r="A435" s="10" t="s">
        <v>599</v>
      </c>
      <c r="B435" s="9">
        <v>4.5</v>
      </c>
    </row>
    <row r="436" spans="1:2" x14ac:dyDescent="0.3">
      <c r="A436" s="10" t="s">
        <v>600</v>
      </c>
      <c r="B436" s="9">
        <v>4.5</v>
      </c>
    </row>
    <row r="437" spans="1:2" x14ac:dyDescent="0.3">
      <c r="A437" s="10" t="s">
        <v>601</v>
      </c>
      <c r="B437" s="9">
        <v>4.5</v>
      </c>
    </row>
    <row r="438" spans="1:2" x14ac:dyDescent="0.3">
      <c r="A438" s="10" t="s">
        <v>602</v>
      </c>
      <c r="B438" s="9">
        <v>4.5</v>
      </c>
    </row>
    <row r="439" spans="1:2" x14ac:dyDescent="0.3">
      <c r="A439" s="10" t="s">
        <v>603</v>
      </c>
      <c r="B439" s="9">
        <v>4.5</v>
      </c>
    </row>
    <row r="440" spans="1:2" x14ac:dyDescent="0.3">
      <c r="A440" s="10" t="s">
        <v>604</v>
      </c>
      <c r="B440" s="9">
        <v>4.5</v>
      </c>
    </row>
    <row r="441" spans="1:2" x14ac:dyDescent="0.3">
      <c r="A441" s="10" t="s">
        <v>605</v>
      </c>
      <c r="B441" s="9">
        <v>4.5</v>
      </c>
    </row>
    <row r="442" spans="1:2" x14ac:dyDescent="0.3">
      <c r="A442" s="10" t="s">
        <v>606</v>
      </c>
      <c r="B442" s="9">
        <v>4.5</v>
      </c>
    </row>
    <row r="443" spans="1:2" x14ac:dyDescent="0.3">
      <c r="A443" s="10" t="s">
        <v>607</v>
      </c>
      <c r="B443" s="9">
        <v>4.5</v>
      </c>
    </row>
    <row r="444" spans="1:2" x14ac:dyDescent="0.3">
      <c r="A444" s="10" t="s">
        <v>608</v>
      </c>
      <c r="B444" s="9">
        <v>4.5</v>
      </c>
    </row>
    <row r="445" spans="1:2" x14ac:dyDescent="0.3">
      <c r="A445" s="10" t="s">
        <v>609</v>
      </c>
      <c r="B445" s="9">
        <v>4.5</v>
      </c>
    </row>
    <row r="446" spans="1:2" x14ac:dyDescent="0.3">
      <c r="A446" s="10" t="s">
        <v>610</v>
      </c>
      <c r="B446" s="9">
        <v>4</v>
      </c>
    </row>
    <row r="447" spans="1:2" x14ac:dyDescent="0.3">
      <c r="A447" s="10" t="s">
        <v>611</v>
      </c>
      <c r="B447" s="9">
        <v>4</v>
      </c>
    </row>
    <row r="448" spans="1:2" x14ac:dyDescent="0.3">
      <c r="A448" s="10" t="s">
        <v>612</v>
      </c>
      <c r="B448" s="9">
        <v>4</v>
      </c>
    </row>
    <row r="449" spans="1:2" x14ac:dyDescent="0.3">
      <c r="A449" s="10" t="s">
        <v>613</v>
      </c>
      <c r="B449" s="9">
        <v>4</v>
      </c>
    </row>
    <row r="450" spans="1:2" x14ac:dyDescent="0.3">
      <c r="A450" s="10" t="s">
        <v>614</v>
      </c>
      <c r="B450" s="9">
        <v>4</v>
      </c>
    </row>
    <row r="451" spans="1:2" x14ac:dyDescent="0.3">
      <c r="A451" s="10" t="s">
        <v>615</v>
      </c>
      <c r="B451" s="9">
        <v>4</v>
      </c>
    </row>
    <row r="452" spans="1:2" x14ac:dyDescent="0.3">
      <c r="A452" s="10" t="s">
        <v>616</v>
      </c>
      <c r="B452" s="9">
        <v>4</v>
      </c>
    </row>
    <row r="453" spans="1:2" x14ac:dyDescent="0.3">
      <c r="A453" s="10" t="s">
        <v>617</v>
      </c>
      <c r="B453" s="9">
        <v>3.5</v>
      </c>
    </row>
    <row r="454" spans="1:2" x14ac:dyDescent="0.3">
      <c r="A454" s="10" t="s">
        <v>618</v>
      </c>
      <c r="B454" s="9">
        <v>3.5</v>
      </c>
    </row>
    <row r="455" spans="1:2" x14ac:dyDescent="0.3">
      <c r="A455" s="10" t="s">
        <v>619</v>
      </c>
      <c r="B455" s="9">
        <v>3.5</v>
      </c>
    </row>
    <row r="456" spans="1:2" x14ac:dyDescent="0.3">
      <c r="A456" s="10" t="s">
        <v>620</v>
      </c>
      <c r="B456" s="9">
        <v>3.5</v>
      </c>
    </row>
    <row r="457" spans="1:2" x14ac:dyDescent="0.3">
      <c r="A457" s="10" t="s">
        <v>621</v>
      </c>
      <c r="B457" s="9">
        <v>3.5</v>
      </c>
    </row>
    <row r="458" spans="1:2" x14ac:dyDescent="0.3">
      <c r="A458" s="10" t="s">
        <v>622</v>
      </c>
      <c r="B458" s="9">
        <v>3.5</v>
      </c>
    </row>
    <row r="459" spans="1:2" x14ac:dyDescent="0.3">
      <c r="A459" s="10" t="s">
        <v>623</v>
      </c>
      <c r="B459" s="9">
        <v>3.5</v>
      </c>
    </row>
    <row r="460" spans="1:2" x14ac:dyDescent="0.3">
      <c r="A460" s="10" t="s">
        <v>624</v>
      </c>
      <c r="B460" s="9">
        <v>3.5</v>
      </c>
    </row>
    <row r="461" spans="1:2" x14ac:dyDescent="0.3">
      <c r="A461" s="10" t="s">
        <v>625</v>
      </c>
      <c r="B461" s="9">
        <v>3.5</v>
      </c>
    </row>
    <row r="462" spans="1:2" x14ac:dyDescent="0.3">
      <c r="A462" s="10" t="s">
        <v>626</v>
      </c>
      <c r="B462" s="9">
        <v>3.5</v>
      </c>
    </row>
    <row r="463" spans="1:2" x14ac:dyDescent="0.3">
      <c r="A463" s="10" t="s">
        <v>627</v>
      </c>
      <c r="B463" s="9">
        <v>3</v>
      </c>
    </row>
    <row r="464" spans="1:2" x14ac:dyDescent="0.3">
      <c r="A464" s="10" t="s">
        <v>628</v>
      </c>
      <c r="B464" s="9">
        <v>3</v>
      </c>
    </row>
    <row r="465" spans="1:2" x14ac:dyDescent="0.3">
      <c r="A465" s="10" t="s">
        <v>629</v>
      </c>
      <c r="B465" s="9">
        <v>3</v>
      </c>
    </row>
    <row r="466" spans="1:2" x14ac:dyDescent="0.3">
      <c r="A466" s="10" t="s">
        <v>630</v>
      </c>
      <c r="B466" s="9">
        <v>3</v>
      </c>
    </row>
    <row r="467" spans="1:2" x14ac:dyDescent="0.3">
      <c r="A467" s="10" t="s">
        <v>631</v>
      </c>
      <c r="B467" s="9">
        <v>3</v>
      </c>
    </row>
    <row r="468" spans="1:2" x14ac:dyDescent="0.3">
      <c r="A468" s="10" t="s">
        <v>632</v>
      </c>
      <c r="B468" s="9">
        <v>3</v>
      </c>
    </row>
    <row r="469" spans="1:2" x14ac:dyDescent="0.3">
      <c r="A469" s="10" t="s">
        <v>633</v>
      </c>
      <c r="B469" s="9">
        <v>3</v>
      </c>
    </row>
    <row r="470" spans="1:2" x14ac:dyDescent="0.3">
      <c r="A470" s="10" t="s">
        <v>634</v>
      </c>
      <c r="B470" s="9">
        <v>3</v>
      </c>
    </row>
    <row r="471" spans="1:2" x14ac:dyDescent="0.3">
      <c r="A471" s="10" t="s">
        <v>635</v>
      </c>
      <c r="B471" s="9">
        <v>3</v>
      </c>
    </row>
    <row r="472" spans="1:2" x14ac:dyDescent="0.3">
      <c r="A472" s="10" t="s">
        <v>636</v>
      </c>
      <c r="B472" s="9">
        <v>3</v>
      </c>
    </row>
    <row r="473" spans="1:2" x14ac:dyDescent="0.3">
      <c r="A473" s="10" t="s">
        <v>637</v>
      </c>
      <c r="B473" s="9">
        <v>3</v>
      </c>
    </row>
    <row r="474" spans="1:2" x14ac:dyDescent="0.3">
      <c r="A474" s="10" t="s">
        <v>638</v>
      </c>
      <c r="B474" s="9">
        <v>2.5</v>
      </c>
    </row>
    <row r="475" spans="1:2" x14ac:dyDescent="0.3">
      <c r="A475" s="10" t="s">
        <v>639</v>
      </c>
      <c r="B475" s="9">
        <v>2.5</v>
      </c>
    </row>
    <row r="476" spans="1:2" x14ac:dyDescent="0.3">
      <c r="A476" s="10" t="s">
        <v>640</v>
      </c>
      <c r="B476" s="9">
        <v>2.5</v>
      </c>
    </row>
    <row r="477" spans="1:2" x14ac:dyDescent="0.3">
      <c r="A477" s="10" t="s">
        <v>641</v>
      </c>
      <c r="B477" s="9">
        <v>2.5</v>
      </c>
    </row>
    <row r="478" spans="1:2" x14ac:dyDescent="0.3">
      <c r="A478" s="10" t="s">
        <v>642</v>
      </c>
      <c r="B478" s="9">
        <v>2.5</v>
      </c>
    </row>
    <row r="479" spans="1:2" x14ac:dyDescent="0.3">
      <c r="A479" s="10" t="s">
        <v>643</v>
      </c>
      <c r="B479" s="9">
        <v>2.5</v>
      </c>
    </row>
    <row r="480" spans="1:2" x14ac:dyDescent="0.3">
      <c r="A480" s="10" t="s">
        <v>644</v>
      </c>
      <c r="B480" s="9">
        <v>2.5</v>
      </c>
    </row>
    <row r="481" spans="1:2" x14ac:dyDescent="0.3">
      <c r="A481" s="10" t="s">
        <v>645</v>
      </c>
      <c r="B481" s="9">
        <v>3</v>
      </c>
    </row>
    <row r="482" spans="1:2" x14ac:dyDescent="0.3">
      <c r="A482" s="10" t="s">
        <v>646</v>
      </c>
      <c r="B482" s="9">
        <v>3.5</v>
      </c>
    </row>
    <row r="483" spans="1:2" x14ac:dyDescent="0.3">
      <c r="A483" s="10" t="s">
        <v>647</v>
      </c>
      <c r="B483" s="9">
        <v>3.5</v>
      </c>
    </row>
    <row r="484" spans="1:2" x14ac:dyDescent="0.3">
      <c r="A484" s="10" t="s">
        <v>648</v>
      </c>
      <c r="B484" s="9">
        <v>3.5</v>
      </c>
    </row>
    <row r="485" spans="1:2" x14ac:dyDescent="0.3">
      <c r="A485" s="10" t="s">
        <v>649</v>
      </c>
      <c r="B485" s="9">
        <v>3.5</v>
      </c>
    </row>
    <row r="486" spans="1:2" x14ac:dyDescent="0.3">
      <c r="A486" s="10" t="s">
        <v>650</v>
      </c>
      <c r="B486" s="9">
        <v>3.5</v>
      </c>
    </row>
    <row r="487" spans="1:2" x14ac:dyDescent="0.3">
      <c r="A487" s="10" t="s">
        <v>651</v>
      </c>
      <c r="B487" s="9">
        <v>4</v>
      </c>
    </row>
    <row r="488" spans="1:2" x14ac:dyDescent="0.3">
      <c r="A488" s="10" t="s">
        <v>652</v>
      </c>
      <c r="B488" s="9">
        <v>4</v>
      </c>
    </row>
    <row r="489" spans="1:2" x14ac:dyDescent="0.3">
      <c r="A489" s="10" t="s">
        <v>653</v>
      </c>
      <c r="B489" s="9">
        <v>4</v>
      </c>
    </row>
    <row r="490" spans="1:2" x14ac:dyDescent="0.3">
      <c r="A490" s="10" t="s">
        <v>654</v>
      </c>
      <c r="B490" s="9">
        <v>4.5</v>
      </c>
    </row>
    <row r="491" spans="1:2" x14ac:dyDescent="0.3">
      <c r="A491" s="10" t="s">
        <v>655</v>
      </c>
      <c r="B491" s="9">
        <v>4.5</v>
      </c>
    </row>
    <row r="492" spans="1:2" x14ac:dyDescent="0.3">
      <c r="A492" s="10" t="s">
        <v>656</v>
      </c>
      <c r="B492" s="9">
        <v>5</v>
      </c>
    </row>
    <row r="493" spans="1:2" x14ac:dyDescent="0.3">
      <c r="A493" s="10" t="s">
        <v>657</v>
      </c>
      <c r="B493" s="9">
        <v>5</v>
      </c>
    </row>
    <row r="494" spans="1:2" x14ac:dyDescent="0.3">
      <c r="A494" s="10" t="s">
        <v>658</v>
      </c>
      <c r="B494" s="9">
        <v>5</v>
      </c>
    </row>
    <row r="495" spans="1:2" x14ac:dyDescent="0.3">
      <c r="A495" s="10" t="s">
        <v>659</v>
      </c>
      <c r="B495" s="9">
        <v>5</v>
      </c>
    </row>
    <row r="496" spans="1:2" x14ac:dyDescent="0.3">
      <c r="A496" s="10" t="s">
        <v>660</v>
      </c>
      <c r="B496" s="9">
        <v>6</v>
      </c>
    </row>
    <row r="497" spans="1:2" x14ac:dyDescent="0.3">
      <c r="A497" s="10" t="s">
        <v>661</v>
      </c>
      <c r="B497" s="9">
        <v>6</v>
      </c>
    </row>
    <row r="498" spans="1:2" x14ac:dyDescent="0.3">
      <c r="A498" s="10" t="s">
        <v>662</v>
      </c>
      <c r="B498" s="9">
        <v>6</v>
      </c>
    </row>
    <row r="499" spans="1:2" x14ac:dyDescent="0.3">
      <c r="A499" s="10" t="s">
        <v>663</v>
      </c>
      <c r="B499" s="9">
        <v>6</v>
      </c>
    </row>
    <row r="500" spans="1:2" x14ac:dyDescent="0.3">
      <c r="A500" s="10" t="s">
        <v>664</v>
      </c>
      <c r="B500" s="9">
        <v>6</v>
      </c>
    </row>
    <row r="501" spans="1:2" x14ac:dyDescent="0.3">
      <c r="A501" s="10" t="s">
        <v>665</v>
      </c>
      <c r="B501" s="9">
        <v>6</v>
      </c>
    </row>
    <row r="502" spans="1:2" x14ac:dyDescent="0.3">
      <c r="A502" s="10" t="s">
        <v>666</v>
      </c>
      <c r="B502" s="9">
        <v>6</v>
      </c>
    </row>
    <row r="503" spans="1:2" x14ac:dyDescent="0.3">
      <c r="A503" s="10" t="s">
        <v>667</v>
      </c>
      <c r="B503" s="9">
        <v>6</v>
      </c>
    </row>
    <row r="504" spans="1:2" x14ac:dyDescent="0.3">
      <c r="A504" s="10" t="s">
        <v>668</v>
      </c>
      <c r="B504" s="9">
        <v>6</v>
      </c>
    </row>
    <row r="505" spans="1:2" x14ac:dyDescent="0.3">
      <c r="A505" s="10" t="s">
        <v>669</v>
      </c>
      <c r="B505" s="9">
        <v>6</v>
      </c>
    </row>
    <row r="506" spans="1:2" x14ac:dyDescent="0.3">
      <c r="A506" s="10" t="s">
        <v>670</v>
      </c>
      <c r="B506" s="9">
        <v>6</v>
      </c>
    </row>
    <row r="507" spans="1:2" x14ac:dyDescent="0.3">
      <c r="A507" s="10" t="s">
        <v>671</v>
      </c>
      <c r="B507" s="9">
        <v>6</v>
      </c>
    </row>
    <row r="508" spans="1:2" x14ac:dyDescent="0.3">
      <c r="A508" s="10" t="s">
        <v>672</v>
      </c>
      <c r="B508" s="9">
        <v>6</v>
      </c>
    </row>
    <row r="509" spans="1:2" x14ac:dyDescent="0.3">
      <c r="A509" s="10" t="s">
        <v>673</v>
      </c>
      <c r="B509" s="9">
        <v>6</v>
      </c>
    </row>
    <row r="510" spans="1:2" x14ac:dyDescent="0.3">
      <c r="A510" s="10" t="s">
        <v>674</v>
      </c>
      <c r="B510" s="9">
        <v>6</v>
      </c>
    </row>
    <row r="511" spans="1:2" x14ac:dyDescent="0.3">
      <c r="A511" s="10" t="s">
        <v>675</v>
      </c>
      <c r="B511" s="9">
        <v>6</v>
      </c>
    </row>
    <row r="512" spans="1:2" x14ac:dyDescent="0.3">
      <c r="A512" s="10" t="s">
        <v>676</v>
      </c>
      <c r="B512" s="9">
        <v>6.5</v>
      </c>
    </row>
    <row r="513" spans="1:2" x14ac:dyDescent="0.3">
      <c r="A513" s="10" t="s">
        <v>677</v>
      </c>
      <c r="B513" s="9">
        <v>6.5</v>
      </c>
    </row>
    <row r="514" spans="1:2" x14ac:dyDescent="0.3">
      <c r="A514" s="10" t="s">
        <v>678</v>
      </c>
      <c r="B514" s="9">
        <v>6.5</v>
      </c>
    </row>
    <row r="515" spans="1:2" x14ac:dyDescent="0.3">
      <c r="A515" s="10" t="s">
        <v>679</v>
      </c>
      <c r="B515" s="9">
        <v>6.5</v>
      </c>
    </row>
    <row r="516" spans="1:2" x14ac:dyDescent="0.3">
      <c r="A516" s="10" t="s">
        <v>680</v>
      </c>
      <c r="B516" s="9">
        <v>6.5</v>
      </c>
    </row>
    <row r="517" spans="1:2" x14ac:dyDescent="0.3">
      <c r="A517" s="10" t="s">
        <v>681</v>
      </c>
      <c r="B517" s="9">
        <v>6.5</v>
      </c>
    </row>
    <row r="518" spans="1:2" x14ac:dyDescent="0.3">
      <c r="A518" s="10" t="s">
        <v>682</v>
      </c>
      <c r="B518" s="9">
        <v>7.5</v>
      </c>
    </row>
    <row r="519" spans="1:2" x14ac:dyDescent="0.3">
      <c r="A519" s="10" t="s">
        <v>683</v>
      </c>
      <c r="B519" s="9">
        <v>7.5</v>
      </c>
    </row>
    <row r="520" spans="1:2" x14ac:dyDescent="0.3">
      <c r="A520" s="10" t="s">
        <v>684</v>
      </c>
      <c r="B520" s="9">
        <v>7.5</v>
      </c>
    </row>
    <row r="521" spans="1:2" x14ac:dyDescent="0.3">
      <c r="A521" s="10" t="s">
        <v>685</v>
      </c>
      <c r="B521" s="9">
        <v>7.5</v>
      </c>
    </row>
    <row r="522" spans="1:2" x14ac:dyDescent="0.3">
      <c r="A522" s="10" t="s">
        <v>686</v>
      </c>
      <c r="B522" s="9">
        <v>8</v>
      </c>
    </row>
    <row r="523" spans="1:2" x14ac:dyDescent="0.3">
      <c r="A523" s="10" t="s">
        <v>687</v>
      </c>
      <c r="B523" s="9">
        <v>8</v>
      </c>
    </row>
    <row r="524" spans="1:2" x14ac:dyDescent="0.3">
      <c r="A524" s="10" t="s">
        <v>688</v>
      </c>
      <c r="B524" s="9">
        <v>8</v>
      </c>
    </row>
    <row r="525" spans="1:2" x14ac:dyDescent="0.3">
      <c r="A525" s="10" t="s">
        <v>689</v>
      </c>
      <c r="B525" s="9">
        <v>8</v>
      </c>
    </row>
    <row r="526" spans="1:2" x14ac:dyDescent="0.3">
      <c r="A526" s="10" t="s">
        <v>690</v>
      </c>
      <c r="B526" s="9">
        <v>8</v>
      </c>
    </row>
    <row r="527" spans="1:2" x14ac:dyDescent="0.3">
      <c r="A527" s="10" t="s">
        <v>691</v>
      </c>
      <c r="B527" s="9">
        <v>8</v>
      </c>
    </row>
    <row r="528" spans="1:2" x14ac:dyDescent="0.3">
      <c r="A528" s="10" t="s">
        <v>692</v>
      </c>
      <c r="B528" s="9">
        <v>8</v>
      </c>
    </row>
    <row r="529" spans="1:2" x14ac:dyDescent="0.3">
      <c r="A529" s="10" t="s">
        <v>693</v>
      </c>
      <c r="B529" s="9">
        <v>8.75</v>
      </c>
    </row>
    <row r="530" spans="1:2" x14ac:dyDescent="0.3">
      <c r="A530" s="10" t="s">
        <v>694</v>
      </c>
      <c r="B530" s="9">
        <v>8.75</v>
      </c>
    </row>
    <row r="531" spans="1:2" x14ac:dyDescent="0.3">
      <c r="A531" s="10" t="s">
        <v>695</v>
      </c>
      <c r="B531" s="9">
        <v>8.25</v>
      </c>
    </row>
    <row r="532" spans="1:2" x14ac:dyDescent="0.3">
      <c r="A532" s="10" t="s">
        <v>696</v>
      </c>
      <c r="B532" s="9">
        <v>8.25</v>
      </c>
    </row>
    <row r="533" spans="1:2" x14ac:dyDescent="0.3">
      <c r="A533" s="10" t="s">
        <v>697</v>
      </c>
      <c r="B533" s="9">
        <v>8.25</v>
      </c>
    </row>
    <row r="534" spans="1:2" x14ac:dyDescent="0.3">
      <c r="A534" s="10" t="s">
        <v>698</v>
      </c>
      <c r="B534" s="9">
        <v>8.25</v>
      </c>
    </row>
    <row r="535" spans="1:2" x14ac:dyDescent="0.3">
      <c r="A535" s="10" t="s">
        <v>699</v>
      </c>
      <c r="B535" s="9">
        <v>8.25</v>
      </c>
    </row>
    <row r="536" spans="1:2" x14ac:dyDescent="0.3">
      <c r="A536" s="10" t="s">
        <v>700</v>
      </c>
      <c r="B536" s="9">
        <v>8</v>
      </c>
    </row>
    <row r="537" spans="1:2" x14ac:dyDescent="0.3">
      <c r="A537" s="10" t="s">
        <v>701</v>
      </c>
      <c r="B537" s="9">
        <v>7.5</v>
      </c>
    </row>
    <row r="538" spans="1:2" x14ac:dyDescent="0.3">
      <c r="A538" s="10" t="s">
        <v>702</v>
      </c>
      <c r="B538" s="9">
        <v>7.25</v>
      </c>
    </row>
    <row r="539" spans="1:2" x14ac:dyDescent="0.3">
      <c r="A539" s="10" t="s">
        <v>703</v>
      </c>
      <c r="B539" s="9">
        <v>7.25</v>
      </c>
    </row>
    <row r="540" spans="1:2" x14ac:dyDescent="0.3">
      <c r="A540" s="10" t="s">
        <v>704</v>
      </c>
      <c r="B540" s="9">
        <v>7.25</v>
      </c>
    </row>
    <row r="541" spans="1:2" x14ac:dyDescent="0.3">
      <c r="A541" s="10" t="s">
        <v>705</v>
      </c>
      <c r="B541" s="9">
        <v>6.75</v>
      </c>
    </row>
    <row r="542" spans="1:2" x14ac:dyDescent="0.3">
      <c r="A542" s="10" t="s">
        <v>706</v>
      </c>
      <c r="B542" s="9">
        <v>6.75</v>
      </c>
    </row>
    <row r="543" spans="1:2" x14ac:dyDescent="0.3">
      <c r="A543" s="10" t="s">
        <v>707</v>
      </c>
      <c r="B543" s="9">
        <v>6.25</v>
      </c>
    </row>
    <row r="544" spans="1:2" x14ac:dyDescent="0.3">
      <c r="A544" s="10" t="s">
        <v>708</v>
      </c>
      <c r="B544" s="9">
        <v>5.75</v>
      </c>
    </row>
    <row r="545" spans="1:2" x14ac:dyDescent="0.3">
      <c r="A545" s="10" t="s">
        <v>709</v>
      </c>
      <c r="B545" s="9">
        <v>5.75</v>
      </c>
    </row>
    <row r="546" spans="1:2" x14ac:dyDescent="0.3">
      <c r="A546" s="10" t="s">
        <v>710</v>
      </c>
      <c r="B546" s="9">
        <v>5.75</v>
      </c>
    </row>
    <row r="547" spans="1:2" x14ac:dyDescent="0.3">
      <c r="A547" s="10" t="s">
        <v>711</v>
      </c>
      <c r="B547" s="9">
        <v>5.75</v>
      </c>
    </row>
    <row r="548" spans="1:2" x14ac:dyDescent="0.3">
      <c r="A548" s="10" t="s">
        <v>712</v>
      </c>
      <c r="B548" s="9">
        <v>5.25</v>
      </c>
    </row>
    <row r="549" spans="1:2" x14ac:dyDescent="0.3">
      <c r="A549" s="10" t="s">
        <v>713</v>
      </c>
      <c r="B549" s="9">
        <v>5.25</v>
      </c>
    </row>
    <row r="550" spans="1:2" x14ac:dyDescent="0.3">
      <c r="A550" s="10" t="s">
        <v>714</v>
      </c>
      <c r="B550" s="9">
        <v>5</v>
      </c>
    </row>
    <row r="551" spans="1:2" x14ac:dyDescent="0.3">
      <c r="A551" s="10" t="s">
        <v>715</v>
      </c>
      <c r="B551" s="9">
        <v>4.5</v>
      </c>
    </row>
    <row r="552" spans="1:2" x14ac:dyDescent="0.3">
      <c r="A552" s="10" t="s">
        <v>716</v>
      </c>
      <c r="B552" s="9">
        <v>4.5</v>
      </c>
    </row>
    <row r="553" spans="1:2" x14ac:dyDescent="0.3">
      <c r="A553" s="10" t="s">
        <v>717</v>
      </c>
      <c r="B553" s="9">
        <v>4.5</v>
      </c>
    </row>
    <row r="554" spans="1:2" x14ac:dyDescent="0.3">
      <c r="A554" s="10" t="s">
        <v>718</v>
      </c>
      <c r="B554" s="9">
        <v>4.5</v>
      </c>
    </row>
    <row r="555" spans="1:2" x14ac:dyDescent="0.3">
      <c r="A555" s="10" t="s">
        <v>719</v>
      </c>
      <c r="B555" s="9">
        <v>4.5</v>
      </c>
    </row>
    <row r="556" spans="1:2" x14ac:dyDescent="0.3">
      <c r="A556" s="10" t="s">
        <v>720</v>
      </c>
      <c r="B556" s="9">
        <v>4.5</v>
      </c>
    </row>
    <row r="557" spans="1:2" x14ac:dyDescent="0.3">
      <c r="A557" s="10" t="s">
        <v>721</v>
      </c>
      <c r="B557" s="9">
        <v>4.5</v>
      </c>
    </row>
    <row r="558" spans="1:2" x14ac:dyDescent="0.3">
      <c r="A558" s="10" t="s">
        <v>722</v>
      </c>
      <c r="B558" s="9">
        <v>4.5</v>
      </c>
    </row>
    <row r="559" spans="1:2" x14ac:dyDescent="0.3">
      <c r="A559" s="10" t="s">
        <v>723</v>
      </c>
      <c r="B559" s="9">
        <v>4.5</v>
      </c>
    </row>
    <row r="560" spans="1:2" x14ac:dyDescent="0.3">
      <c r="A560" s="10" t="s">
        <v>724</v>
      </c>
      <c r="B560" s="9">
        <v>4.5</v>
      </c>
    </row>
    <row r="561" spans="1:2" x14ac:dyDescent="0.3">
      <c r="A561" s="10" t="s">
        <v>725</v>
      </c>
      <c r="B561" s="9">
        <v>4</v>
      </c>
    </row>
    <row r="562" spans="1:2" x14ac:dyDescent="0.3">
      <c r="A562" s="10" t="s">
        <v>726</v>
      </c>
      <c r="B562" s="9">
        <v>4</v>
      </c>
    </row>
    <row r="563" spans="1:2" x14ac:dyDescent="0.3">
      <c r="A563" s="10" t="s">
        <v>727</v>
      </c>
      <c r="B563" s="9">
        <v>4</v>
      </c>
    </row>
    <row r="564" spans="1:2" x14ac:dyDescent="0.3">
      <c r="A564" s="10" t="s">
        <v>728</v>
      </c>
      <c r="B564" s="9">
        <v>4</v>
      </c>
    </row>
    <row r="565" spans="1:2" x14ac:dyDescent="0.3">
      <c r="A565" s="10" t="s">
        <v>729</v>
      </c>
      <c r="B565" s="9">
        <v>4</v>
      </c>
    </row>
    <row r="566" spans="1:2" x14ac:dyDescent="0.3">
      <c r="A566" s="10" t="s">
        <v>730</v>
      </c>
      <c r="B566" s="9">
        <v>3.5</v>
      </c>
    </row>
    <row r="567" spans="1:2" x14ac:dyDescent="0.3">
      <c r="A567" s="10" t="s">
        <v>731</v>
      </c>
      <c r="B567" s="9">
        <v>3.5</v>
      </c>
    </row>
    <row r="568" spans="1:2" x14ac:dyDescent="0.3">
      <c r="A568" s="10" t="s">
        <v>732</v>
      </c>
      <c r="B568" s="9">
        <v>3.5</v>
      </c>
    </row>
    <row r="569" spans="1:2" x14ac:dyDescent="0.3">
      <c r="A569" s="10" t="s">
        <v>733</v>
      </c>
      <c r="B569" s="9">
        <v>3.5</v>
      </c>
    </row>
    <row r="570" spans="1:2" x14ac:dyDescent="0.3">
      <c r="A570" s="10" t="s">
        <v>734</v>
      </c>
      <c r="B570" s="9">
        <v>3</v>
      </c>
    </row>
    <row r="571" spans="1:2" x14ac:dyDescent="0.3">
      <c r="A571" s="10" t="s">
        <v>735</v>
      </c>
      <c r="B571" s="9">
        <v>3</v>
      </c>
    </row>
    <row r="572" spans="1:2" x14ac:dyDescent="0.3">
      <c r="A572" s="10" t="s">
        <v>736</v>
      </c>
      <c r="B572" s="9">
        <v>3</v>
      </c>
    </row>
    <row r="573" spans="1:2" x14ac:dyDescent="0.3">
      <c r="A573" s="10" t="s">
        <v>737</v>
      </c>
      <c r="B573" s="9">
        <v>3</v>
      </c>
    </row>
    <row r="574" spans="1:2" x14ac:dyDescent="0.3">
      <c r="A574" s="10" t="s">
        <v>738</v>
      </c>
      <c r="B574" s="9">
        <v>2.5</v>
      </c>
    </row>
    <row r="575" spans="1:2" x14ac:dyDescent="0.3">
      <c r="A575" s="10" t="s">
        <v>739</v>
      </c>
      <c r="B575" s="9">
        <v>2.5</v>
      </c>
    </row>
    <row r="576" spans="1:2" x14ac:dyDescent="0.3">
      <c r="A576" s="10" t="s">
        <v>740</v>
      </c>
      <c r="B576" s="9">
        <v>2.5</v>
      </c>
    </row>
    <row r="577" spans="1:2" x14ac:dyDescent="0.3">
      <c r="A577" s="10" t="s">
        <v>741</v>
      </c>
      <c r="B577" s="9">
        <v>2.5</v>
      </c>
    </row>
    <row r="578" spans="1:2" x14ac:dyDescent="0.3">
      <c r="A578" s="10" t="s">
        <v>742</v>
      </c>
      <c r="B578" s="9">
        <v>2.5</v>
      </c>
    </row>
    <row r="579" spans="1:2" x14ac:dyDescent="0.3">
      <c r="A579" s="10" t="s">
        <v>743</v>
      </c>
      <c r="B579" s="9">
        <v>2.5</v>
      </c>
    </row>
    <row r="580" spans="1:2" x14ac:dyDescent="0.3">
      <c r="A580" s="10" t="s">
        <v>744</v>
      </c>
      <c r="B580" s="9">
        <v>2.5</v>
      </c>
    </row>
    <row r="581" spans="1:2" x14ac:dyDescent="0.3">
      <c r="A581" s="10" t="s">
        <v>745</v>
      </c>
      <c r="B581" s="9">
        <v>2.5</v>
      </c>
    </row>
    <row r="582" spans="1:2" x14ac:dyDescent="0.3">
      <c r="A582" s="10" t="s">
        <v>746</v>
      </c>
      <c r="B582" s="9">
        <v>2.5</v>
      </c>
    </row>
    <row r="583" spans="1:2" x14ac:dyDescent="0.3">
      <c r="A583" s="10" t="s">
        <v>747</v>
      </c>
      <c r="B583" s="9">
        <v>2.5</v>
      </c>
    </row>
    <row r="584" spans="1:2" x14ac:dyDescent="0.3">
      <c r="A584" s="10" t="s">
        <v>748</v>
      </c>
      <c r="B584" s="9">
        <v>2.5</v>
      </c>
    </row>
    <row r="585" spans="1:2" x14ac:dyDescent="0.3">
      <c r="A585" s="10" t="s">
        <v>749</v>
      </c>
      <c r="B585" s="9">
        <v>2.5</v>
      </c>
    </row>
    <row r="586" spans="1:2" x14ac:dyDescent="0.3">
      <c r="A586" s="10" t="s">
        <v>750</v>
      </c>
      <c r="B586" s="9">
        <v>2.5</v>
      </c>
    </row>
    <row r="587" spans="1:2" x14ac:dyDescent="0.3">
      <c r="A587" s="10" t="s">
        <v>751</v>
      </c>
      <c r="B587" s="9">
        <v>2.5</v>
      </c>
    </row>
    <row r="588" spans="1:2" x14ac:dyDescent="0.3">
      <c r="A588" s="10" t="s">
        <v>752</v>
      </c>
      <c r="B588" s="9">
        <v>2.5</v>
      </c>
    </row>
    <row r="589" spans="1:2" x14ac:dyDescent="0.3">
      <c r="A589" s="10" t="s">
        <v>753</v>
      </c>
      <c r="B589" s="9">
        <v>2.5</v>
      </c>
    </row>
    <row r="590" spans="1:2" x14ac:dyDescent="0.3">
      <c r="A590" s="10" t="s">
        <v>754</v>
      </c>
      <c r="B590" s="9">
        <v>2.5</v>
      </c>
    </row>
    <row r="591" spans="1:2" x14ac:dyDescent="0.3">
      <c r="A591" s="10" t="s">
        <v>755</v>
      </c>
      <c r="B591" s="9">
        <v>2.5</v>
      </c>
    </row>
    <row r="592" spans="1:2" x14ac:dyDescent="0.3">
      <c r="A592" s="10" t="s">
        <v>756</v>
      </c>
      <c r="B592" s="9">
        <v>2.5</v>
      </c>
    </row>
    <row r="593" spans="1:2" x14ac:dyDescent="0.3">
      <c r="A593" s="10" t="s">
        <v>757</v>
      </c>
      <c r="B593" s="9">
        <v>2.5</v>
      </c>
    </row>
    <row r="594" spans="1:2" x14ac:dyDescent="0.3">
      <c r="A594" s="10" t="s">
        <v>758</v>
      </c>
      <c r="B594" s="9">
        <v>2.5</v>
      </c>
    </row>
    <row r="595" spans="1:2" x14ac:dyDescent="0.3">
      <c r="A595" s="10" t="s">
        <v>759</v>
      </c>
      <c r="B595" s="9">
        <v>2.5</v>
      </c>
    </row>
    <row r="596" spans="1:2" x14ac:dyDescent="0.3">
      <c r="A596" s="10" t="s">
        <v>760</v>
      </c>
      <c r="B596" s="9">
        <v>2.5</v>
      </c>
    </row>
    <row r="597" spans="1:2" x14ac:dyDescent="0.3">
      <c r="A597" s="10" t="s">
        <v>761</v>
      </c>
      <c r="B597" s="9">
        <v>2.5</v>
      </c>
    </row>
    <row r="598" spans="1:2" x14ac:dyDescent="0.3">
      <c r="A598" s="10" t="s">
        <v>762</v>
      </c>
      <c r="B598" s="9">
        <v>2.5</v>
      </c>
    </row>
    <row r="599" spans="1:2" x14ac:dyDescent="0.3">
      <c r="A599" s="10" t="s">
        <v>763</v>
      </c>
      <c r="B599" s="9">
        <v>2.5</v>
      </c>
    </row>
    <row r="600" spans="1:2" x14ac:dyDescent="0.3">
      <c r="A600" s="10" t="s">
        <v>764</v>
      </c>
      <c r="B600" s="9">
        <v>2.5</v>
      </c>
    </row>
    <row r="601" spans="1:2" x14ac:dyDescent="0.3">
      <c r="A601" s="10" t="s">
        <v>765</v>
      </c>
      <c r="B601" s="9">
        <v>2.5</v>
      </c>
    </row>
    <row r="602" spans="1:2" x14ac:dyDescent="0.3">
      <c r="A602" s="10" t="s">
        <v>766</v>
      </c>
      <c r="B602" s="9">
        <v>2.5</v>
      </c>
    </row>
    <row r="603" spans="1:2" x14ac:dyDescent="0.3">
      <c r="A603" s="10" t="s">
        <v>767</v>
      </c>
      <c r="B603" s="9">
        <v>2.5</v>
      </c>
    </row>
    <row r="604" spans="1:2" x14ac:dyDescent="0.3">
      <c r="A604" s="10" t="s">
        <v>768</v>
      </c>
      <c r="B604" s="9">
        <v>2.5</v>
      </c>
    </row>
    <row r="605" spans="1:2" x14ac:dyDescent="0.3">
      <c r="A605" s="10" t="s">
        <v>769</v>
      </c>
      <c r="B605" s="9">
        <v>2.5</v>
      </c>
    </row>
    <row r="606" spans="1:2" x14ac:dyDescent="0.3">
      <c r="A606" s="10" t="s">
        <v>770</v>
      </c>
      <c r="B606" s="9">
        <v>2.5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zoomScale="98" zoomScaleNormal="98" workbookViewId="0">
      <selection activeCell="R9" sqref="R9"/>
    </sheetView>
  </sheetViews>
  <sheetFormatPr baseColWidth="10" defaultRowHeight="14.4" x14ac:dyDescent="0.3"/>
  <sheetData>
    <row r="1" spans="1:8" x14ac:dyDescent="0.3">
      <c r="A1" t="s">
        <v>772</v>
      </c>
    </row>
    <row r="2" spans="1:8" x14ac:dyDescent="0.3">
      <c r="A2" t="s">
        <v>773</v>
      </c>
    </row>
    <row r="3" spans="1:8" ht="15" thickBot="1" x14ac:dyDescent="0.35">
      <c r="B3" t="s">
        <v>776</v>
      </c>
      <c r="C3" t="s">
        <v>777</v>
      </c>
      <c r="D3" t="s">
        <v>778</v>
      </c>
    </row>
    <row r="4" spans="1:8" ht="15" thickBot="1" x14ac:dyDescent="0.35">
      <c r="A4" t="s">
        <v>780</v>
      </c>
      <c r="B4">
        <v>154</v>
      </c>
      <c r="C4" s="11">
        <v>14.1</v>
      </c>
    </row>
    <row r="5" spans="1:8" ht="15" thickBot="1" x14ac:dyDescent="0.35">
      <c r="A5" t="s">
        <v>781</v>
      </c>
      <c r="B5">
        <v>76</v>
      </c>
      <c r="C5" s="12">
        <v>50.6</v>
      </c>
      <c r="D5" s="11">
        <v>32.6</v>
      </c>
    </row>
    <row r="6" spans="1:8" ht="15" thickBot="1" x14ac:dyDescent="0.35">
      <c r="A6" t="s">
        <v>774</v>
      </c>
      <c r="B6">
        <v>9</v>
      </c>
      <c r="C6" s="12">
        <v>25.5</v>
      </c>
      <c r="D6" s="12">
        <v>22.9</v>
      </c>
    </row>
    <row r="7" spans="1:8" ht="15" thickBot="1" x14ac:dyDescent="0.35">
      <c r="A7" t="s">
        <v>775</v>
      </c>
      <c r="B7">
        <v>4</v>
      </c>
      <c r="C7" s="13">
        <v>9.9</v>
      </c>
      <c r="D7" s="13">
        <v>44.5</v>
      </c>
    </row>
    <row r="8" spans="1:8" ht="15" thickTop="1" x14ac:dyDescent="0.3">
      <c r="A8" t="s">
        <v>779</v>
      </c>
      <c r="C8">
        <f>(B4*C4+B5*C5+B6*C6+B7*C7)/100</f>
        <v>62.861000000000004</v>
      </c>
      <c r="D8">
        <f>(B5*D5+B6*D6+B7*D7)/100</f>
        <v>28.616999999999997</v>
      </c>
    </row>
    <row r="10" spans="1:8" x14ac:dyDescent="0.3">
      <c r="A10" t="s">
        <v>21</v>
      </c>
      <c r="B10" t="s">
        <v>31</v>
      </c>
      <c r="C10" t="s">
        <v>37</v>
      </c>
      <c r="D10" t="s">
        <v>782</v>
      </c>
      <c r="E10" t="s">
        <v>783</v>
      </c>
      <c r="F10" t="s">
        <v>784</v>
      </c>
      <c r="G10" t="s">
        <v>785</v>
      </c>
      <c r="H10" t="s">
        <v>779</v>
      </c>
    </row>
    <row r="11" spans="1:8" x14ac:dyDescent="0.3">
      <c r="A11">
        <v>58.408326078359302</v>
      </c>
      <c r="C11">
        <v>1.1539999999999999</v>
      </c>
      <c r="D11">
        <v>3.181</v>
      </c>
      <c r="E11">
        <f>C11+D11</f>
        <v>4.335</v>
      </c>
      <c r="F11">
        <f>C11/E11</f>
        <v>0.26620530565167244</v>
      </c>
      <c r="G11">
        <f>D11/E11</f>
        <v>0.73379469434832756</v>
      </c>
      <c r="H11">
        <f>F11*$D$8+G11*$C$8</f>
        <v>53.74506551326413</v>
      </c>
    </row>
    <row r="12" spans="1:8" x14ac:dyDescent="0.3">
      <c r="A12">
        <v>56.6949056850722</v>
      </c>
      <c r="C12">
        <v>1.054</v>
      </c>
      <c r="D12">
        <v>3.016</v>
      </c>
      <c r="E12">
        <f t="shared" ref="E12:E75" si="0">C12+D12</f>
        <v>4.07</v>
      </c>
      <c r="F12">
        <f t="shared" ref="F12:F75" si="1">C12/E12</f>
        <v>0.25896805896805897</v>
      </c>
      <c r="G12">
        <f t="shared" ref="G12:G75" si="2">D12/E12</f>
        <v>0.74103194103194103</v>
      </c>
      <c r="H12">
        <f t="shared" ref="H12:H75" si="3">F12*$D$8+G12*$C$8</f>
        <v>53.992897788697789</v>
      </c>
    </row>
    <row r="13" spans="1:8" x14ac:dyDescent="0.3">
      <c r="A13">
        <v>56.432984408427401</v>
      </c>
      <c r="C13">
        <v>1.0429999999999999</v>
      </c>
      <c r="D13">
        <v>2.9319999999999999</v>
      </c>
      <c r="E13">
        <f t="shared" si="0"/>
        <v>3.9749999999999996</v>
      </c>
      <c r="F13">
        <f t="shared" si="1"/>
        <v>0.26238993710691827</v>
      </c>
      <c r="G13">
        <f t="shared" si="2"/>
        <v>0.73761006289308184</v>
      </c>
      <c r="H13">
        <f t="shared" si="3"/>
        <v>53.875718993710699</v>
      </c>
    </row>
    <row r="14" spans="1:8" x14ac:dyDescent="0.3">
      <c r="A14">
        <v>55.712776116082402</v>
      </c>
      <c r="C14">
        <v>0.998</v>
      </c>
      <c r="D14">
        <v>2.915</v>
      </c>
      <c r="E14">
        <f t="shared" si="0"/>
        <v>3.9130000000000003</v>
      </c>
      <c r="F14">
        <f t="shared" si="1"/>
        <v>0.25504727830309226</v>
      </c>
      <c r="G14">
        <f t="shared" si="2"/>
        <v>0.74495272169690774</v>
      </c>
      <c r="H14">
        <f t="shared" si="3"/>
        <v>54.127161001788913</v>
      </c>
    </row>
    <row r="15" spans="1:8" x14ac:dyDescent="0.3">
      <c r="A15">
        <v>55.230713255703201</v>
      </c>
      <c r="C15">
        <v>0.97299999999999998</v>
      </c>
      <c r="D15">
        <v>2.8660000000000001</v>
      </c>
      <c r="E15">
        <f t="shared" si="0"/>
        <v>3.839</v>
      </c>
      <c r="F15">
        <f t="shared" si="1"/>
        <v>0.25345141964053136</v>
      </c>
      <c r="G15">
        <f t="shared" si="2"/>
        <v>0.74654858035946869</v>
      </c>
      <c r="H15">
        <f t="shared" si="3"/>
        <v>54.181809585829647</v>
      </c>
    </row>
    <row r="16" spans="1:8" x14ac:dyDescent="0.3">
      <c r="A16">
        <v>54.644366254727601</v>
      </c>
      <c r="C16">
        <v>0.94399999999999995</v>
      </c>
      <c r="D16">
        <v>2.8069999999999999</v>
      </c>
      <c r="E16">
        <f t="shared" si="0"/>
        <v>3.7509999999999999</v>
      </c>
      <c r="F16">
        <f t="shared" si="1"/>
        <v>0.25166622234070912</v>
      </c>
      <c r="G16">
        <f t="shared" si="2"/>
        <v>0.74833377765929088</v>
      </c>
      <c r="H16">
        <f t="shared" si="3"/>
        <v>54.242941882164757</v>
      </c>
    </row>
    <row r="17" spans="1:14" x14ac:dyDescent="0.3">
      <c r="A17">
        <v>54.518782553259598</v>
      </c>
      <c r="C17">
        <v>0.95199999999999996</v>
      </c>
      <c r="D17">
        <v>2.7429999999999999</v>
      </c>
      <c r="E17">
        <f t="shared" si="0"/>
        <v>3.6949999999999998</v>
      </c>
      <c r="F17">
        <f t="shared" si="1"/>
        <v>0.25764546684709067</v>
      </c>
      <c r="G17">
        <f t="shared" si="2"/>
        <v>0.74235453315290933</v>
      </c>
      <c r="H17">
        <f t="shared" si="3"/>
        <v>54.038188633288229</v>
      </c>
    </row>
    <row r="18" spans="1:14" x14ac:dyDescent="0.3">
      <c r="A18">
        <v>54.130818206232298</v>
      </c>
      <c r="C18">
        <v>0.92600000000000005</v>
      </c>
      <c r="D18">
        <v>2.7029999999999998</v>
      </c>
      <c r="E18">
        <f t="shared" si="0"/>
        <v>3.629</v>
      </c>
      <c r="F18">
        <f t="shared" si="1"/>
        <v>0.25516671259300083</v>
      </c>
      <c r="G18">
        <f t="shared" si="2"/>
        <v>0.74483328740699917</v>
      </c>
      <c r="H18">
        <f t="shared" si="3"/>
        <v>54.123071093965279</v>
      </c>
    </row>
    <row r="19" spans="1:14" x14ac:dyDescent="0.3">
      <c r="A19">
        <v>53.635655343850303</v>
      </c>
      <c r="C19">
        <v>0.89400000000000002</v>
      </c>
      <c r="D19">
        <v>2.706</v>
      </c>
      <c r="E19">
        <f t="shared" si="0"/>
        <v>3.6</v>
      </c>
      <c r="F19">
        <f t="shared" si="1"/>
        <v>0.24833333333333332</v>
      </c>
      <c r="G19">
        <f t="shared" si="2"/>
        <v>0.75166666666666659</v>
      </c>
      <c r="H19">
        <f t="shared" si="3"/>
        <v>54.357073333333332</v>
      </c>
    </row>
    <row r="20" spans="1:14" x14ac:dyDescent="0.3">
      <c r="A20">
        <v>53.421877064889401</v>
      </c>
      <c r="C20">
        <v>0.89300000000000002</v>
      </c>
      <c r="D20">
        <v>2.6349999999999998</v>
      </c>
      <c r="E20">
        <f t="shared" si="0"/>
        <v>3.5279999999999996</v>
      </c>
      <c r="F20">
        <f t="shared" si="1"/>
        <v>0.25311791383219956</v>
      </c>
      <c r="G20">
        <f t="shared" si="2"/>
        <v>0.7468820861678005</v>
      </c>
      <c r="H20">
        <f t="shared" si="3"/>
        <v>54.193230158730159</v>
      </c>
    </row>
    <row r="21" spans="1:14" x14ac:dyDescent="0.3">
      <c r="A21">
        <v>53.097119385545803</v>
      </c>
      <c r="C21">
        <v>0.878</v>
      </c>
      <c r="D21">
        <v>2.6040000000000001</v>
      </c>
      <c r="E21">
        <f t="shared" si="0"/>
        <v>3.4820000000000002</v>
      </c>
      <c r="F21">
        <f t="shared" si="1"/>
        <v>0.25215393452039059</v>
      </c>
      <c r="G21">
        <f t="shared" si="2"/>
        <v>0.74784606547960941</v>
      </c>
      <c r="H21">
        <f t="shared" si="3"/>
        <v>54.226240666283744</v>
      </c>
    </row>
    <row r="22" spans="1:14" x14ac:dyDescent="0.3">
      <c r="A22">
        <v>52.883533327684297</v>
      </c>
      <c r="C22">
        <v>0.86699999999999999</v>
      </c>
      <c r="D22">
        <v>2.5830000000000002</v>
      </c>
      <c r="E22">
        <f t="shared" si="0"/>
        <v>3.45</v>
      </c>
      <c r="F22">
        <f t="shared" si="1"/>
        <v>0.25130434782608696</v>
      </c>
      <c r="G22">
        <f t="shared" si="2"/>
        <v>0.7486956521739131</v>
      </c>
      <c r="H22">
        <f t="shared" si="3"/>
        <v>54.255333913043486</v>
      </c>
    </row>
    <row r="23" spans="1:14" x14ac:dyDescent="0.3">
      <c r="A23">
        <v>52.230158952620897</v>
      </c>
      <c r="C23">
        <v>0.83599999999999997</v>
      </c>
      <c r="D23">
        <v>2.5209999999999999</v>
      </c>
      <c r="E23">
        <f t="shared" si="0"/>
        <v>3.3569999999999998</v>
      </c>
      <c r="F23">
        <f t="shared" si="1"/>
        <v>0.24903187369675306</v>
      </c>
      <c r="G23">
        <f t="shared" si="2"/>
        <v>0.75096812630324694</v>
      </c>
      <c r="H23">
        <f t="shared" si="3"/>
        <v>54.33315251712839</v>
      </c>
    </row>
    <row r="24" spans="1:14" x14ac:dyDescent="0.3">
      <c r="A24">
        <v>51.900767096364497</v>
      </c>
      <c r="C24">
        <v>0.81699999999999995</v>
      </c>
      <c r="D24">
        <v>2.4889999999999999</v>
      </c>
      <c r="E24">
        <f t="shared" si="0"/>
        <v>3.306</v>
      </c>
      <c r="F24">
        <f t="shared" si="1"/>
        <v>0.24712643678160917</v>
      </c>
      <c r="G24">
        <f t="shared" si="2"/>
        <v>0.75287356321839072</v>
      </c>
      <c r="H24">
        <f t="shared" si="3"/>
        <v>54.39840229885057</v>
      </c>
    </row>
    <row r="25" spans="1:14" x14ac:dyDescent="0.3">
      <c r="A25">
        <v>51.106723893418902</v>
      </c>
      <c r="C25">
        <v>0.78600000000000003</v>
      </c>
      <c r="D25">
        <v>2.415</v>
      </c>
      <c r="E25">
        <f t="shared" si="0"/>
        <v>3.2010000000000001</v>
      </c>
      <c r="F25">
        <f t="shared" si="1"/>
        <v>0.24554826616682288</v>
      </c>
      <c r="G25">
        <f t="shared" si="2"/>
        <v>0.7544517338331771</v>
      </c>
      <c r="H25">
        <f t="shared" si="3"/>
        <v>54.452445173383317</v>
      </c>
    </row>
    <row r="26" spans="1:14" x14ac:dyDescent="0.3">
      <c r="A26">
        <v>50.480515169841503</v>
      </c>
      <c r="C26">
        <v>0.76500000000000001</v>
      </c>
      <c r="D26">
        <v>2.359</v>
      </c>
      <c r="E26">
        <f t="shared" si="0"/>
        <v>3.1240000000000001</v>
      </c>
      <c r="F26">
        <f t="shared" si="1"/>
        <v>0.24487836107554417</v>
      </c>
      <c r="G26">
        <f t="shared" si="2"/>
        <v>0.75512163892445583</v>
      </c>
      <c r="H26">
        <f t="shared" si="3"/>
        <v>54.475385403329064</v>
      </c>
    </row>
    <row r="27" spans="1:14" x14ac:dyDescent="0.3">
      <c r="A27">
        <v>50.043860065193897</v>
      </c>
      <c r="C27">
        <v>0.74299999999999999</v>
      </c>
      <c r="D27">
        <v>2.33</v>
      </c>
      <c r="E27">
        <f t="shared" si="0"/>
        <v>3.073</v>
      </c>
      <c r="F27">
        <f t="shared" si="1"/>
        <v>0.24178327367393426</v>
      </c>
      <c r="G27">
        <f t="shared" si="2"/>
        <v>0.75821672632606574</v>
      </c>
      <c r="H27">
        <f t="shared" si="3"/>
        <v>54.581373576309801</v>
      </c>
      <c r="L27" t="s">
        <v>786</v>
      </c>
      <c r="M27" t="s">
        <v>787</v>
      </c>
      <c r="N27" t="s">
        <v>788</v>
      </c>
    </row>
    <row r="28" spans="1:14" x14ac:dyDescent="0.3">
      <c r="A28">
        <v>49.371101957547097</v>
      </c>
      <c r="C28">
        <v>0.72</v>
      </c>
      <c r="D28">
        <v>2.27</v>
      </c>
      <c r="E28">
        <f t="shared" si="0"/>
        <v>2.99</v>
      </c>
      <c r="F28">
        <f t="shared" si="1"/>
        <v>0.24080267558528426</v>
      </c>
      <c r="G28">
        <f t="shared" si="2"/>
        <v>0.75919732441471566</v>
      </c>
      <c r="H28">
        <f t="shared" si="3"/>
        <v>54.614953177257526</v>
      </c>
      <c r="L28">
        <v>23</v>
      </c>
      <c r="M28">
        <v>57</v>
      </c>
      <c r="N28">
        <f>(M28-M29)/(L28-L29)</f>
        <v>3.55</v>
      </c>
    </row>
    <row r="29" spans="1:14" x14ac:dyDescent="0.3">
      <c r="A29">
        <v>48.906281435459597</v>
      </c>
      <c r="C29">
        <v>0.68899999999999995</v>
      </c>
      <c r="D29">
        <v>2.2469999999999999</v>
      </c>
      <c r="E29">
        <f t="shared" si="0"/>
        <v>2.9359999999999999</v>
      </c>
      <c r="F29">
        <f t="shared" si="1"/>
        <v>0.23467302452316074</v>
      </c>
      <c r="G29">
        <f t="shared" si="2"/>
        <v>0.76532697547683926</v>
      </c>
      <c r="H29">
        <f t="shared" si="3"/>
        <v>54.824856948228884</v>
      </c>
      <c r="L29">
        <v>15</v>
      </c>
      <c r="M29">
        <v>28.6</v>
      </c>
    </row>
    <row r="30" spans="1:14" x14ac:dyDescent="0.3">
      <c r="A30">
        <v>48.419903128844297</v>
      </c>
      <c r="C30">
        <v>0.67</v>
      </c>
      <c r="D30">
        <v>2.2040000000000002</v>
      </c>
      <c r="E30">
        <f t="shared" si="0"/>
        <v>2.8740000000000001</v>
      </c>
      <c r="F30">
        <f t="shared" si="1"/>
        <v>0.23312456506610996</v>
      </c>
      <c r="G30">
        <f t="shared" si="2"/>
        <v>0.7668754349338901</v>
      </c>
      <c r="H30">
        <f t="shared" si="3"/>
        <v>54.877882393876142</v>
      </c>
    </row>
    <row r="31" spans="1:14" x14ac:dyDescent="0.3">
      <c r="A31">
        <v>47.929857532012299</v>
      </c>
      <c r="C31">
        <v>0.65100000000000002</v>
      </c>
      <c r="D31">
        <v>2.1709999999999998</v>
      </c>
      <c r="E31">
        <f t="shared" si="0"/>
        <v>2.8220000000000001</v>
      </c>
      <c r="F31">
        <f t="shared" si="1"/>
        <v>0.23068745570517363</v>
      </c>
      <c r="G31">
        <f t="shared" si="2"/>
        <v>0.76931254429482632</v>
      </c>
      <c r="H31">
        <f t="shared" si="3"/>
        <v>54.961338766832036</v>
      </c>
    </row>
    <row r="32" spans="1:14" x14ac:dyDescent="0.3">
      <c r="A32">
        <v>47.559768064497703</v>
      </c>
      <c r="C32">
        <v>0.63200000000000001</v>
      </c>
      <c r="D32">
        <v>2.1469999999999998</v>
      </c>
      <c r="E32">
        <f t="shared" si="0"/>
        <v>2.7789999999999999</v>
      </c>
      <c r="F32">
        <f t="shared" si="1"/>
        <v>0.22741993522849946</v>
      </c>
      <c r="G32">
        <f t="shared" si="2"/>
        <v>0.77258006477150054</v>
      </c>
      <c r="H32">
        <f t="shared" si="3"/>
        <v>55.073231738035268</v>
      </c>
    </row>
    <row r="33" spans="1:8" x14ac:dyDescent="0.3">
      <c r="A33">
        <v>47.037799338416498</v>
      </c>
      <c r="C33">
        <v>0.61899999999999999</v>
      </c>
      <c r="D33">
        <v>2.1030000000000002</v>
      </c>
      <c r="E33">
        <f t="shared" si="0"/>
        <v>2.7220000000000004</v>
      </c>
      <c r="F33">
        <f t="shared" si="1"/>
        <v>0.22740631888317411</v>
      </c>
      <c r="G33">
        <f t="shared" si="2"/>
        <v>0.7725936811168258</v>
      </c>
      <c r="H33">
        <f t="shared" si="3"/>
        <v>55.073698016164585</v>
      </c>
    </row>
    <row r="34" spans="1:8" x14ac:dyDescent="0.3">
      <c r="A34">
        <v>46.581089978713202</v>
      </c>
      <c r="C34">
        <v>0.60799999999999998</v>
      </c>
      <c r="D34">
        <v>2.0659999999999998</v>
      </c>
      <c r="E34">
        <f t="shared" si="0"/>
        <v>2.6739999999999999</v>
      </c>
      <c r="F34">
        <f t="shared" si="1"/>
        <v>0.22737471952131638</v>
      </c>
      <c r="G34">
        <f t="shared" si="2"/>
        <v>0.77262528047868362</v>
      </c>
      <c r="H34">
        <f t="shared" si="3"/>
        <v>55.074780104712048</v>
      </c>
    </row>
    <row r="35" spans="1:8" x14ac:dyDescent="0.3">
      <c r="A35">
        <v>45.917850832980498</v>
      </c>
      <c r="C35">
        <v>0.57999999999999996</v>
      </c>
      <c r="D35">
        <v>2.0249999999999999</v>
      </c>
      <c r="E35">
        <f t="shared" si="0"/>
        <v>2.605</v>
      </c>
      <c r="F35">
        <f t="shared" si="1"/>
        <v>0.22264875239923224</v>
      </c>
      <c r="G35">
        <f t="shared" si="2"/>
        <v>0.77735124760076768</v>
      </c>
      <c r="H35">
        <f t="shared" si="3"/>
        <v>55.236616122840687</v>
      </c>
    </row>
    <row r="36" spans="1:8" x14ac:dyDescent="0.3">
      <c r="A36">
        <v>45.422655155595599</v>
      </c>
      <c r="C36">
        <v>0.56299999999999994</v>
      </c>
      <c r="D36">
        <v>1.992</v>
      </c>
      <c r="E36">
        <f t="shared" si="0"/>
        <v>2.5549999999999997</v>
      </c>
      <c r="F36">
        <f t="shared" si="1"/>
        <v>0.22035225048923679</v>
      </c>
      <c r="G36">
        <f t="shared" si="2"/>
        <v>0.77964774951076332</v>
      </c>
      <c r="H36">
        <f t="shared" si="3"/>
        <v>55.315257534246584</v>
      </c>
    </row>
    <row r="37" spans="1:8" x14ac:dyDescent="0.3">
      <c r="A37">
        <v>45.003842829735397</v>
      </c>
      <c r="C37">
        <v>0.55700000000000005</v>
      </c>
      <c r="D37">
        <v>1.958</v>
      </c>
      <c r="E37">
        <f t="shared" si="0"/>
        <v>2.5150000000000001</v>
      </c>
      <c r="F37">
        <f t="shared" si="1"/>
        <v>0.22147117296222665</v>
      </c>
      <c r="G37">
        <f t="shared" si="2"/>
        <v>0.77852882703777326</v>
      </c>
      <c r="H37">
        <f t="shared" si="3"/>
        <v>55.276941153081509</v>
      </c>
    </row>
    <row r="38" spans="1:8" x14ac:dyDescent="0.3">
      <c r="A38">
        <v>44.611261763102704</v>
      </c>
      <c r="C38">
        <v>0.53800000000000003</v>
      </c>
      <c r="D38">
        <v>1.9350000000000001</v>
      </c>
      <c r="E38">
        <f t="shared" si="0"/>
        <v>2.4729999999999999</v>
      </c>
      <c r="F38">
        <f t="shared" si="1"/>
        <v>0.21754953497775983</v>
      </c>
      <c r="G38">
        <f t="shared" si="2"/>
        <v>0.78245046502224025</v>
      </c>
      <c r="H38">
        <f t="shared" si="3"/>
        <v>55.411233724221596</v>
      </c>
    </row>
    <row r="39" spans="1:8" x14ac:dyDescent="0.3">
      <c r="A39">
        <v>44.089821262593198</v>
      </c>
      <c r="C39">
        <v>0.49199999999999999</v>
      </c>
      <c r="D39">
        <v>1.5680000000000001</v>
      </c>
      <c r="E39">
        <f t="shared" si="0"/>
        <v>2.06</v>
      </c>
      <c r="F39">
        <f t="shared" si="1"/>
        <v>0.23883495145631067</v>
      </c>
      <c r="G39">
        <f t="shared" si="2"/>
        <v>0.76116504854368938</v>
      </c>
      <c r="H39">
        <f t="shared" si="3"/>
        <v>54.682335922330104</v>
      </c>
    </row>
    <row r="40" spans="1:8" x14ac:dyDescent="0.3">
      <c r="A40">
        <v>44.057448083693799</v>
      </c>
      <c r="C40">
        <v>0.52800000000000002</v>
      </c>
      <c r="D40">
        <v>1.891</v>
      </c>
      <c r="E40">
        <f t="shared" si="0"/>
        <v>2.419</v>
      </c>
      <c r="F40">
        <f t="shared" si="1"/>
        <v>0.21827201322860687</v>
      </c>
      <c r="G40">
        <f t="shared" si="2"/>
        <v>0.7817279867713931</v>
      </c>
      <c r="H40">
        <f t="shared" si="3"/>
        <v>55.386493178999586</v>
      </c>
    </row>
    <row r="41" spans="1:8" x14ac:dyDescent="0.3">
      <c r="A41">
        <v>43.493911407874698</v>
      </c>
      <c r="C41">
        <v>0.502</v>
      </c>
      <c r="D41">
        <v>1.841</v>
      </c>
      <c r="E41">
        <f t="shared" si="0"/>
        <v>2.343</v>
      </c>
      <c r="F41">
        <f t="shared" si="1"/>
        <v>0.2142552283397354</v>
      </c>
      <c r="G41">
        <f t="shared" si="2"/>
        <v>0.78574477166026457</v>
      </c>
      <c r="H41">
        <f t="shared" si="3"/>
        <v>55.524043960734097</v>
      </c>
    </row>
    <row r="42" spans="1:8" x14ac:dyDescent="0.3">
      <c r="A42">
        <v>43.011552643817197</v>
      </c>
      <c r="C42">
        <v>0.48699999999999999</v>
      </c>
      <c r="D42">
        <v>1.798</v>
      </c>
      <c r="E42">
        <f t="shared" si="0"/>
        <v>2.2850000000000001</v>
      </c>
      <c r="F42">
        <f t="shared" si="1"/>
        <v>0.21312910284463893</v>
      </c>
      <c r="G42">
        <f t="shared" si="2"/>
        <v>0.78687089715536107</v>
      </c>
      <c r="H42">
        <f t="shared" si="3"/>
        <v>55.562607002188187</v>
      </c>
    </row>
    <row r="43" spans="1:8" x14ac:dyDescent="0.3">
      <c r="A43">
        <v>42.581988191943303</v>
      </c>
      <c r="C43">
        <v>0.47399999999999998</v>
      </c>
      <c r="D43">
        <v>1.754</v>
      </c>
      <c r="E43">
        <f t="shared" si="0"/>
        <v>2.2279999999999998</v>
      </c>
      <c r="F43">
        <f t="shared" si="1"/>
        <v>0.21274685816876124</v>
      </c>
      <c r="G43">
        <f t="shared" si="2"/>
        <v>0.78725314183123885</v>
      </c>
      <c r="H43">
        <f t="shared" si="3"/>
        <v>55.575696588868951</v>
      </c>
    </row>
    <row r="44" spans="1:8" x14ac:dyDescent="0.3">
      <c r="A44">
        <v>42.073804029275699</v>
      </c>
      <c r="C44">
        <v>0.45700000000000002</v>
      </c>
      <c r="D44">
        <v>1.7110000000000001</v>
      </c>
      <c r="E44">
        <f t="shared" si="0"/>
        <v>2.1680000000000001</v>
      </c>
      <c r="F44">
        <f t="shared" si="1"/>
        <v>0.21079335793357934</v>
      </c>
      <c r="G44">
        <f t="shared" si="2"/>
        <v>0.78920664206642066</v>
      </c>
      <c r="H44">
        <f t="shared" si="3"/>
        <v>55.642592250922512</v>
      </c>
    </row>
    <row r="45" spans="1:8" x14ac:dyDescent="0.3">
      <c r="A45">
        <v>41.610604320577899</v>
      </c>
      <c r="C45">
        <v>0.44</v>
      </c>
      <c r="D45">
        <v>1.6719999999999999</v>
      </c>
      <c r="E45">
        <f t="shared" si="0"/>
        <v>2.1120000000000001</v>
      </c>
      <c r="F45">
        <f t="shared" si="1"/>
        <v>0.20833333333333331</v>
      </c>
      <c r="G45">
        <f t="shared" si="2"/>
        <v>0.79166666666666663</v>
      </c>
      <c r="H45">
        <f t="shared" si="3"/>
        <v>55.726833333333332</v>
      </c>
    </row>
    <row r="46" spans="1:8" x14ac:dyDescent="0.3">
      <c r="A46">
        <v>41.1573965486091</v>
      </c>
      <c r="C46">
        <v>0.40400000000000003</v>
      </c>
      <c r="D46">
        <v>1.3640000000000001</v>
      </c>
      <c r="E46">
        <f t="shared" si="0"/>
        <v>1.7680000000000002</v>
      </c>
      <c r="F46">
        <f t="shared" si="1"/>
        <v>0.22850678733031674</v>
      </c>
      <c r="G46">
        <f t="shared" si="2"/>
        <v>0.77149321266968318</v>
      </c>
      <c r="H46">
        <f t="shared" si="3"/>
        <v>55.036013574660636</v>
      </c>
    </row>
    <row r="47" spans="1:8" x14ac:dyDescent="0.3">
      <c r="A47">
        <v>41.079318622199899</v>
      </c>
      <c r="C47">
        <v>0.42199999999999999</v>
      </c>
      <c r="D47">
        <v>1.63</v>
      </c>
      <c r="E47">
        <f t="shared" si="0"/>
        <v>2.052</v>
      </c>
      <c r="F47">
        <f t="shared" si="1"/>
        <v>0.20565302144249512</v>
      </c>
      <c r="G47">
        <f t="shared" si="2"/>
        <v>0.7943469785575048</v>
      </c>
      <c r="H47">
        <f t="shared" si="3"/>
        <v>55.818617933723196</v>
      </c>
    </row>
    <row r="48" spans="1:8" x14ac:dyDescent="0.3">
      <c r="A48">
        <v>40.600361409042598</v>
      </c>
      <c r="C48">
        <v>0.38100000000000001</v>
      </c>
      <c r="D48">
        <v>1.319</v>
      </c>
      <c r="E48">
        <f t="shared" si="0"/>
        <v>1.7</v>
      </c>
      <c r="F48">
        <f t="shared" si="1"/>
        <v>0.22411764705882353</v>
      </c>
      <c r="G48">
        <f t="shared" si="2"/>
        <v>0.77588235294117647</v>
      </c>
      <c r="H48">
        <f t="shared" si="3"/>
        <v>55.186315294117648</v>
      </c>
    </row>
    <row r="49" spans="1:8" x14ac:dyDescent="0.3">
      <c r="A49">
        <v>40.548223042207198</v>
      </c>
      <c r="C49">
        <v>0.40500000000000003</v>
      </c>
      <c r="D49">
        <v>1.585</v>
      </c>
      <c r="E49">
        <f t="shared" si="0"/>
        <v>1.99</v>
      </c>
      <c r="F49">
        <f t="shared" si="1"/>
        <v>0.20351758793969851</v>
      </c>
      <c r="G49">
        <f t="shared" si="2"/>
        <v>0.79648241206030146</v>
      </c>
      <c r="H49">
        <f t="shared" si="3"/>
        <v>55.891743718592963</v>
      </c>
    </row>
    <row r="50" spans="1:8" x14ac:dyDescent="0.3">
      <c r="A50">
        <v>39.9985619418486</v>
      </c>
      <c r="C50">
        <v>0.38700000000000001</v>
      </c>
      <c r="D50">
        <v>1.536</v>
      </c>
      <c r="E50">
        <f t="shared" si="0"/>
        <v>1.923</v>
      </c>
      <c r="F50">
        <f t="shared" si="1"/>
        <v>0.20124804992199688</v>
      </c>
      <c r="G50">
        <f t="shared" si="2"/>
        <v>0.79875195007800315</v>
      </c>
      <c r="H50">
        <f t="shared" si="3"/>
        <v>55.969461778471143</v>
      </c>
    </row>
    <row r="51" spans="1:8" x14ac:dyDescent="0.3">
      <c r="A51">
        <v>39.577590259407998</v>
      </c>
      <c r="C51">
        <v>0.35399999999999998</v>
      </c>
      <c r="D51">
        <v>1.252</v>
      </c>
      <c r="E51">
        <f t="shared" si="0"/>
        <v>1.6059999999999999</v>
      </c>
      <c r="F51">
        <f t="shared" si="1"/>
        <v>0.22042341220423411</v>
      </c>
      <c r="G51">
        <f t="shared" si="2"/>
        <v>0.779576587795766</v>
      </c>
      <c r="H51">
        <f t="shared" si="3"/>
        <v>55.31282067247821</v>
      </c>
    </row>
    <row r="52" spans="1:8" x14ac:dyDescent="0.3">
      <c r="A52">
        <v>39.538934460589502</v>
      </c>
      <c r="C52">
        <v>0.37</v>
      </c>
      <c r="D52">
        <v>1.4970000000000001</v>
      </c>
      <c r="E52">
        <f t="shared" si="0"/>
        <v>1.867</v>
      </c>
      <c r="F52">
        <f t="shared" si="1"/>
        <v>0.19817889662560256</v>
      </c>
      <c r="G52">
        <f t="shared" si="2"/>
        <v>0.80182110337439749</v>
      </c>
      <c r="H52">
        <f t="shared" si="3"/>
        <v>56.074561863952873</v>
      </c>
    </row>
    <row r="53" spans="1:8" x14ac:dyDescent="0.3">
      <c r="A53">
        <v>39.153665754950701</v>
      </c>
      <c r="C53">
        <v>0.36299999999999999</v>
      </c>
      <c r="D53">
        <v>1.468</v>
      </c>
      <c r="E53">
        <f t="shared" si="0"/>
        <v>1.831</v>
      </c>
      <c r="F53">
        <f t="shared" si="1"/>
        <v>0.19825232113599126</v>
      </c>
      <c r="G53">
        <f t="shared" si="2"/>
        <v>0.80174767886400877</v>
      </c>
      <c r="H53">
        <f t="shared" si="3"/>
        <v>56.072047515019122</v>
      </c>
    </row>
    <row r="54" spans="1:8" x14ac:dyDescent="0.3">
      <c r="A54">
        <v>39.126093713197498</v>
      </c>
      <c r="C54">
        <v>0.34200000000000003</v>
      </c>
      <c r="D54">
        <v>1.222</v>
      </c>
      <c r="E54">
        <f t="shared" si="0"/>
        <v>1.5640000000000001</v>
      </c>
      <c r="F54">
        <f t="shared" si="1"/>
        <v>0.21867007672634273</v>
      </c>
      <c r="G54">
        <f t="shared" si="2"/>
        <v>0.78132992327365725</v>
      </c>
      <c r="H54">
        <f t="shared" si="3"/>
        <v>55.372861892583124</v>
      </c>
    </row>
    <row r="55" spans="1:8" x14ac:dyDescent="0.3">
      <c r="A55">
        <v>38.844395461844996</v>
      </c>
      <c r="C55">
        <v>0.33400000000000002</v>
      </c>
      <c r="D55">
        <v>1.204</v>
      </c>
      <c r="E55">
        <f t="shared" si="0"/>
        <v>1.538</v>
      </c>
      <c r="F55">
        <f t="shared" si="1"/>
        <v>0.21716514954486346</v>
      </c>
      <c r="G55">
        <f t="shared" si="2"/>
        <v>0.78283485045513646</v>
      </c>
      <c r="H55">
        <f t="shared" si="3"/>
        <v>55.424396618985689</v>
      </c>
    </row>
    <row r="56" spans="1:8" x14ac:dyDescent="0.3">
      <c r="A56">
        <v>38.499608648178402</v>
      </c>
      <c r="C56">
        <v>0.34699999999999998</v>
      </c>
      <c r="D56">
        <v>1.407</v>
      </c>
      <c r="E56">
        <f t="shared" si="0"/>
        <v>1.754</v>
      </c>
      <c r="F56">
        <f t="shared" si="1"/>
        <v>0.19783352337514251</v>
      </c>
      <c r="G56">
        <f t="shared" si="2"/>
        <v>0.80216647662485752</v>
      </c>
      <c r="H56">
        <f t="shared" si="3"/>
        <v>56.086388825541626</v>
      </c>
    </row>
    <row r="57" spans="1:8" x14ac:dyDescent="0.3">
      <c r="A57">
        <v>38.009142916323697</v>
      </c>
      <c r="C57">
        <v>0.33100000000000002</v>
      </c>
      <c r="D57">
        <v>1.369</v>
      </c>
      <c r="E57">
        <f t="shared" si="0"/>
        <v>1.7</v>
      </c>
      <c r="F57">
        <f t="shared" si="1"/>
        <v>0.1947058823529412</v>
      </c>
      <c r="G57">
        <f t="shared" si="2"/>
        <v>0.80529411764705883</v>
      </c>
      <c r="H57">
        <f t="shared" si="3"/>
        <v>56.193491764705882</v>
      </c>
    </row>
    <row r="58" spans="1:8" x14ac:dyDescent="0.3">
      <c r="A58">
        <v>37.959610670852598</v>
      </c>
      <c r="C58">
        <v>0.312</v>
      </c>
      <c r="D58">
        <v>1.1479999999999999</v>
      </c>
      <c r="E58">
        <f t="shared" si="0"/>
        <v>1.46</v>
      </c>
      <c r="F58">
        <f t="shared" si="1"/>
        <v>0.21369863013698631</v>
      </c>
      <c r="G58">
        <f t="shared" si="2"/>
        <v>0.78630136986301369</v>
      </c>
      <c r="H58">
        <f t="shared" si="3"/>
        <v>55.543104109589045</v>
      </c>
    </row>
    <row r="59" spans="1:8" x14ac:dyDescent="0.3">
      <c r="A59">
        <v>37.614038823881998</v>
      </c>
      <c r="C59">
        <v>0.30399999999999999</v>
      </c>
      <c r="D59">
        <v>1.125</v>
      </c>
      <c r="E59">
        <f t="shared" si="0"/>
        <v>1.429</v>
      </c>
      <c r="F59">
        <f t="shared" si="1"/>
        <v>0.21273617914625612</v>
      </c>
      <c r="G59">
        <f t="shared" si="2"/>
        <v>0.7872638208537438</v>
      </c>
      <c r="H59">
        <f t="shared" si="3"/>
        <v>55.5760622813156</v>
      </c>
    </row>
    <row r="60" spans="1:8" x14ac:dyDescent="0.3">
      <c r="A60">
        <v>37.437395408917901</v>
      </c>
      <c r="C60">
        <v>0.315</v>
      </c>
      <c r="D60">
        <v>1.325</v>
      </c>
      <c r="E60">
        <f t="shared" si="0"/>
        <v>1.64</v>
      </c>
      <c r="F60">
        <f t="shared" si="1"/>
        <v>0.19207317073170732</v>
      </c>
      <c r="G60">
        <f t="shared" si="2"/>
        <v>0.80792682926829273</v>
      </c>
      <c r="H60">
        <f t="shared" si="3"/>
        <v>56.283646341463424</v>
      </c>
    </row>
    <row r="61" spans="1:8" x14ac:dyDescent="0.3">
      <c r="A61">
        <v>36.9929366214525</v>
      </c>
      <c r="C61">
        <v>0.30099999999999999</v>
      </c>
      <c r="D61">
        <v>1.2869999999999999</v>
      </c>
      <c r="E61">
        <f t="shared" si="0"/>
        <v>1.5879999999999999</v>
      </c>
      <c r="F61">
        <f t="shared" si="1"/>
        <v>0.18954659949622168</v>
      </c>
      <c r="G61">
        <f t="shared" si="2"/>
        <v>0.81045340050377834</v>
      </c>
      <c r="H61">
        <f t="shared" si="3"/>
        <v>56.37016624685139</v>
      </c>
    </row>
    <row r="62" spans="1:8" x14ac:dyDescent="0.3">
      <c r="A62">
        <v>36.575992853471497</v>
      </c>
      <c r="C62">
        <v>0.28100000000000003</v>
      </c>
      <c r="D62">
        <v>1.0620000000000001</v>
      </c>
      <c r="E62">
        <f t="shared" si="0"/>
        <v>1.343</v>
      </c>
      <c r="F62">
        <f t="shared" si="1"/>
        <v>0.2092330603127327</v>
      </c>
      <c r="G62">
        <f t="shared" si="2"/>
        <v>0.79076693968726741</v>
      </c>
      <c r="H62">
        <f t="shared" si="3"/>
        <v>55.69602308265079</v>
      </c>
    </row>
    <row r="63" spans="1:8" x14ac:dyDescent="0.3">
      <c r="A63">
        <v>36.5293711699385</v>
      </c>
      <c r="C63">
        <v>0.29099999999999998</v>
      </c>
      <c r="D63">
        <v>1.2529999999999999</v>
      </c>
      <c r="E63">
        <f t="shared" si="0"/>
        <v>1.5439999999999998</v>
      </c>
      <c r="F63">
        <f t="shared" si="1"/>
        <v>0.18847150259067358</v>
      </c>
      <c r="G63">
        <f t="shared" si="2"/>
        <v>0.81152849740932642</v>
      </c>
      <c r="H63">
        <f t="shared" si="3"/>
        <v>56.406981865284976</v>
      </c>
    </row>
    <row r="64" spans="1:8" x14ac:dyDescent="0.3">
      <c r="A64">
        <v>36.074061472020198</v>
      </c>
      <c r="C64">
        <v>0.28000000000000003</v>
      </c>
      <c r="D64">
        <v>1.22</v>
      </c>
      <c r="E64">
        <f t="shared" si="0"/>
        <v>1.5</v>
      </c>
      <c r="F64">
        <f t="shared" si="1"/>
        <v>0.18666666666666668</v>
      </c>
      <c r="G64">
        <f t="shared" si="2"/>
        <v>0.81333333333333335</v>
      </c>
      <c r="H64">
        <f t="shared" si="3"/>
        <v>56.468786666666666</v>
      </c>
    </row>
    <row r="65" spans="1:8" x14ac:dyDescent="0.3">
      <c r="A65">
        <v>35.861376374938402</v>
      </c>
      <c r="C65">
        <v>0.26400000000000001</v>
      </c>
      <c r="D65">
        <v>1.0189999999999999</v>
      </c>
      <c r="E65">
        <f t="shared" si="0"/>
        <v>1.2829999999999999</v>
      </c>
      <c r="F65">
        <f t="shared" si="1"/>
        <v>0.20576773187840999</v>
      </c>
      <c r="G65">
        <f t="shared" si="2"/>
        <v>0.79423226812158998</v>
      </c>
      <c r="H65">
        <f t="shared" si="3"/>
        <v>55.814689789555729</v>
      </c>
    </row>
    <row r="66" spans="1:8" x14ac:dyDescent="0.3">
      <c r="A66">
        <v>35.587120782012299</v>
      </c>
      <c r="C66">
        <v>0.26700000000000002</v>
      </c>
      <c r="D66">
        <v>1.1819999999999999</v>
      </c>
      <c r="E66">
        <f t="shared" si="0"/>
        <v>1.4489999999999998</v>
      </c>
      <c r="F66">
        <f t="shared" si="1"/>
        <v>0.18426501035196691</v>
      </c>
      <c r="G66">
        <f t="shared" si="2"/>
        <v>0.81573498964803315</v>
      </c>
      <c r="H66">
        <f t="shared" si="3"/>
        <v>56.551028985507251</v>
      </c>
    </row>
    <row r="67" spans="1:8" x14ac:dyDescent="0.3">
      <c r="A67">
        <v>35.0317909719912</v>
      </c>
      <c r="C67">
        <v>0.26</v>
      </c>
      <c r="D67">
        <v>1.139</v>
      </c>
      <c r="E67">
        <f t="shared" si="0"/>
        <v>1.399</v>
      </c>
      <c r="F67">
        <f t="shared" si="1"/>
        <v>0.18584703359542531</v>
      </c>
      <c r="G67">
        <f t="shared" si="2"/>
        <v>0.81415296640457469</v>
      </c>
      <c r="H67">
        <f t="shared" si="3"/>
        <v>56.496854181558263</v>
      </c>
    </row>
    <row r="68" spans="1:8" x14ac:dyDescent="0.3">
      <c r="A68">
        <v>35.031151346711198</v>
      </c>
      <c r="C68">
        <v>0.245</v>
      </c>
      <c r="D68">
        <v>0.96499999999999997</v>
      </c>
      <c r="E68">
        <f t="shared" si="0"/>
        <v>1.21</v>
      </c>
      <c r="F68">
        <f t="shared" si="1"/>
        <v>0.2024793388429752</v>
      </c>
      <c r="G68">
        <f t="shared" si="2"/>
        <v>0.7975206611570248</v>
      </c>
      <c r="H68">
        <f t="shared" si="3"/>
        <v>55.927297520661156</v>
      </c>
    </row>
    <row r="69" spans="1:8" x14ac:dyDescent="0.3">
      <c r="A69">
        <v>34.560048818227003</v>
      </c>
      <c r="C69">
        <v>0.25</v>
      </c>
      <c r="D69">
        <v>1.0980000000000001</v>
      </c>
      <c r="E69">
        <f t="shared" si="0"/>
        <v>1.3480000000000001</v>
      </c>
      <c r="F69">
        <f t="shared" si="1"/>
        <v>0.18545994065281898</v>
      </c>
      <c r="G69">
        <f t="shared" si="2"/>
        <v>0.81454005934718099</v>
      </c>
      <c r="H69">
        <f t="shared" si="3"/>
        <v>56.510109792284872</v>
      </c>
    </row>
    <row r="70" spans="1:8" x14ac:dyDescent="0.3">
      <c r="A70">
        <v>34.542360532162199</v>
      </c>
      <c r="C70">
        <v>0.24099999999999999</v>
      </c>
      <c r="D70">
        <v>0.92800000000000005</v>
      </c>
      <c r="E70">
        <f t="shared" si="0"/>
        <v>1.169</v>
      </c>
      <c r="F70">
        <f t="shared" si="1"/>
        <v>0.20615911035072709</v>
      </c>
      <c r="G70">
        <f t="shared" si="2"/>
        <v>0.79384088964927291</v>
      </c>
      <c r="H70">
        <f t="shared" si="3"/>
        <v>55.801287425149702</v>
      </c>
    </row>
    <row r="71" spans="1:8" x14ac:dyDescent="0.3">
      <c r="A71">
        <v>34.145786729225101</v>
      </c>
      <c r="C71">
        <v>0.23200000000000001</v>
      </c>
      <c r="D71">
        <v>0.90600000000000003</v>
      </c>
      <c r="E71">
        <f t="shared" si="0"/>
        <v>1.1380000000000001</v>
      </c>
      <c r="F71">
        <f t="shared" si="1"/>
        <v>0.20386643233743409</v>
      </c>
      <c r="G71">
        <f t="shared" si="2"/>
        <v>0.79613356766256582</v>
      </c>
      <c r="H71">
        <f t="shared" si="3"/>
        <v>55.879797891036901</v>
      </c>
    </row>
    <row r="72" spans="1:8" x14ac:dyDescent="0.3">
      <c r="A72">
        <v>33.979398434240302</v>
      </c>
      <c r="C72">
        <v>0.23499999999999999</v>
      </c>
      <c r="D72">
        <v>1.0589999999999999</v>
      </c>
      <c r="E72">
        <f t="shared" si="0"/>
        <v>1.294</v>
      </c>
      <c r="F72">
        <f t="shared" si="1"/>
        <v>0.18160741885625964</v>
      </c>
      <c r="G72">
        <f t="shared" si="2"/>
        <v>0.81839258114374025</v>
      </c>
      <c r="H72">
        <f t="shared" si="3"/>
        <v>56.642035548686245</v>
      </c>
    </row>
    <row r="73" spans="1:8" x14ac:dyDescent="0.3">
      <c r="A73">
        <v>33.724755854431599</v>
      </c>
      <c r="C73">
        <v>0.214</v>
      </c>
      <c r="D73">
        <v>0.86899999999999999</v>
      </c>
      <c r="E73">
        <f t="shared" si="0"/>
        <v>1.083</v>
      </c>
      <c r="F73">
        <f t="shared" si="1"/>
        <v>0.19759926131117267</v>
      </c>
      <c r="G73">
        <f t="shared" si="2"/>
        <v>0.80240073868882733</v>
      </c>
      <c r="H73">
        <f t="shared" si="3"/>
        <v>56.094410895660204</v>
      </c>
    </row>
    <row r="74" spans="1:8" x14ac:dyDescent="0.3">
      <c r="A74">
        <v>33.600901106596503</v>
      </c>
      <c r="C74">
        <v>0.22700000000000001</v>
      </c>
      <c r="D74">
        <v>1.034</v>
      </c>
      <c r="E74">
        <f t="shared" si="0"/>
        <v>1.2610000000000001</v>
      </c>
      <c r="F74">
        <f t="shared" si="1"/>
        <v>0.18001586042823156</v>
      </c>
      <c r="G74">
        <f t="shared" si="2"/>
        <v>0.81998413957176841</v>
      </c>
      <c r="H74">
        <f t="shared" si="3"/>
        <v>56.696536875495639</v>
      </c>
    </row>
    <row r="75" spans="1:8" x14ac:dyDescent="0.3">
      <c r="A75">
        <v>33.084127078169402</v>
      </c>
      <c r="C75">
        <v>0.20899999999999999</v>
      </c>
      <c r="D75">
        <v>0.84699999999999998</v>
      </c>
      <c r="E75">
        <f t="shared" si="0"/>
        <v>1.056</v>
      </c>
      <c r="F75">
        <f t="shared" si="1"/>
        <v>0.19791666666666666</v>
      </c>
      <c r="G75">
        <f t="shared" si="2"/>
        <v>0.80208333333333326</v>
      </c>
      <c r="H75">
        <f t="shared" si="3"/>
        <v>56.083541666666662</v>
      </c>
    </row>
    <row r="76" spans="1:8" x14ac:dyDescent="0.3">
      <c r="A76">
        <v>33.072510383607998</v>
      </c>
      <c r="C76">
        <v>0.21299999999999999</v>
      </c>
      <c r="D76">
        <v>0.999</v>
      </c>
      <c r="E76">
        <f t="shared" ref="E76:E139" si="4">C76+D76</f>
        <v>1.212</v>
      </c>
      <c r="F76">
        <f t="shared" ref="F76:F139" si="5">C76/E76</f>
        <v>0.17574257425742573</v>
      </c>
      <c r="G76">
        <f t="shared" ref="G76:G139" si="6">D76/E76</f>
        <v>0.82425742574257432</v>
      </c>
      <c r="H76">
        <f t="shared" ref="H76:H139" si="7">F76*$D$8+G76*$C$8</f>
        <v>56.842871287128716</v>
      </c>
    </row>
    <row r="77" spans="1:8" x14ac:dyDescent="0.3">
      <c r="A77">
        <v>32.553710876592</v>
      </c>
      <c r="C77">
        <v>0.2</v>
      </c>
      <c r="D77">
        <v>0.96499999999999997</v>
      </c>
      <c r="E77">
        <f t="shared" si="4"/>
        <v>1.165</v>
      </c>
      <c r="F77">
        <f t="shared" si="5"/>
        <v>0.17167381974248927</v>
      </c>
      <c r="G77">
        <f t="shared" si="6"/>
        <v>0.8283261802575107</v>
      </c>
      <c r="H77">
        <f t="shared" si="7"/>
        <v>56.982201716738196</v>
      </c>
    </row>
    <row r="78" spans="1:8" x14ac:dyDescent="0.3">
      <c r="A78">
        <v>32.423407649919497</v>
      </c>
      <c r="C78">
        <v>0.19800000000000001</v>
      </c>
      <c r="D78">
        <v>0.80700000000000005</v>
      </c>
      <c r="E78">
        <f t="shared" si="4"/>
        <v>1.0050000000000001</v>
      </c>
      <c r="F78">
        <f t="shared" si="5"/>
        <v>0.19701492537313431</v>
      </c>
      <c r="G78">
        <f t="shared" si="6"/>
        <v>0.80298507462686564</v>
      </c>
      <c r="H78">
        <f t="shared" si="7"/>
        <v>56.114420895522386</v>
      </c>
    </row>
    <row r="79" spans="1:8" x14ac:dyDescent="0.3">
      <c r="A79">
        <v>32.0147737269372</v>
      </c>
      <c r="C79">
        <v>0.193</v>
      </c>
      <c r="D79">
        <v>0.92400000000000004</v>
      </c>
      <c r="E79">
        <f t="shared" si="4"/>
        <v>1.117</v>
      </c>
      <c r="F79">
        <f t="shared" si="5"/>
        <v>0.17278424350940019</v>
      </c>
      <c r="G79">
        <f t="shared" si="6"/>
        <v>0.82721575649059986</v>
      </c>
      <c r="H79">
        <f t="shared" si="7"/>
        <v>56.944176365264106</v>
      </c>
    </row>
    <row r="80" spans="1:8" x14ac:dyDescent="0.3">
      <c r="A80">
        <v>31.954684301485699</v>
      </c>
      <c r="C80">
        <v>0.189</v>
      </c>
      <c r="D80">
        <v>0.78200000000000003</v>
      </c>
      <c r="E80">
        <f t="shared" si="4"/>
        <v>0.97100000000000009</v>
      </c>
      <c r="F80">
        <f t="shared" si="5"/>
        <v>0.19464469618949534</v>
      </c>
      <c r="G80">
        <f t="shared" si="6"/>
        <v>0.80535530381050457</v>
      </c>
      <c r="H80">
        <f t="shared" si="7"/>
        <v>56.195587023686919</v>
      </c>
    </row>
    <row r="81" spans="1:8" x14ac:dyDescent="0.3">
      <c r="A81">
        <v>31.5396087308904</v>
      </c>
      <c r="C81">
        <v>0.184</v>
      </c>
      <c r="D81">
        <v>0.89500000000000002</v>
      </c>
      <c r="E81">
        <f t="shared" si="4"/>
        <v>1.079</v>
      </c>
      <c r="F81">
        <f t="shared" si="5"/>
        <v>0.1705282669138091</v>
      </c>
      <c r="G81">
        <f t="shared" si="6"/>
        <v>0.82947173308619093</v>
      </c>
      <c r="H81">
        <f t="shared" si="7"/>
        <v>57.021430027803525</v>
      </c>
    </row>
    <row r="82" spans="1:8" x14ac:dyDescent="0.3">
      <c r="A82">
        <v>31.512129948601501</v>
      </c>
      <c r="C82">
        <v>0.18</v>
      </c>
      <c r="D82">
        <v>0.75900000000000001</v>
      </c>
      <c r="E82">
        <f t="shared" si="4"/>
        <v>0.93900000000000006</v>
      </c>
      <c r="F82">
        <f t="shared" si="5"/>
        <v>0.19169329073482427</v>
      </c>
      <c r="G82">
        <f t="shared" si="6"/>
        <v>0.80830670926517567</v>
      </c>
      <c r="H82">
        <f t="shared" si="7"/>
        <v>56.296654952076672</v>
      </c>
    </row>
    <row r="83" spans="1:8" x14ac:dyDescent="0.3">
      <c r="A83">
        <v>31.018344329832999</v>
      </c>
      <c r="C83">
        <v>0.17199999999999999</v>
      </c>
      <c r="D83">
        <v>0.86399999999999999</v>
      </c>
      <c r="E83">
        <f t="shared" si="4"/>
        <v>1.036</v>
      </c>
      <c r="F83">
        <f t="shared" si="5"/>
        <v>0.166023166023166</v>
      </c>
      <c r="G83">
        <f t="shared" si="6"/>
        <v>0.83397683397683398</v>
      </c>
      <c r="H83">
        <f t="shared" si="7"/>
        <v>57.175702702702708</v>
      </c>
    </row>
    <row r="84" spans="1:8" x14ac:dyDescent="0.3">
      <c r="A84">
        <v>31.005937218896101</v>
      </c>
      <c r="C84">
        <v>0.17</v>
      </c>
      <c r="D84">
        <v>0.73299999999999998</v>
      </c>
      <c r="E84">
        <f t="shared" si="4"/>
        <v>0.90300000000000002</v>
      </c>
      <c r="F84">
        <f t="shared" si="5"/>
        <v>0.18826135105204875</v>
      </c>
      <c r="G84">
        <f t="shared" si="6"/>
        <v>0.81173864894795122</v>
      </c>
      <c r="H84">
        <f t="shared" si="7"/>
        <v>56.414178294573645</v>
      </c>
    </row>
    <row r="85" spans="1:8" x14ac:dyDescent="0.3">
      <c r="A85">
        <v>30.6566042897425</v>
      </c>
      <c r="C85">
        <v>0.16200000000000001</v>
      </c>
      <c r="D85">
        <v>0.71499999999999997</v>
      </c>
      <c r="E85">
        <f t="shared" si="4"/>
        <v>0.877</v>
      </c>
      <c r="F85">
        <f t="shared" si="5"/>
        <v>0.1847206385404789</v>
      </c>
      <c r="G85">
        <f t="shared" si="6"/>
        <v>0.81527936145952107</v>
      </c>
      <c r="H85">
        <f t="shared" si="7"/>
        <v>56.535426453819845</v>
      </c>
    </row>
    <row r="86" spans="1:8" x14ac:dyDescent="0.3">
      <c r="A86">
        <v>30.6</v>
      </c>
      <c r="C86">
        <v>0.14299999999999999</v>
      </c>
      <c r="D86">
        <v>0.46800000000000003</v>
      </c>
      <c r="E86">
        <f t="shared" si="4"/>
        <v>0.61099999999999999</v>
      </c>
      <c r="F86">
        <f t="shared" si="5"/>
        <v>0.23404255319148934</v>
      </c>
      <c r="G86">
        <f t="shared" si="6"/>
        <v>0.76595744680851074</v>
      </c>
      <c r="H86">
        <f t="shared" si="7"/>
        <v>54.846446808510649</v>
      </c>
    </row>
    <row r="87" spans="1:8" x14ac:dyDescent="0.3">
      <c r="A87">
        <v>30.518843598508798</v>
      </c>
      <c r="C87">
        <v>0.16300000000000001</v>
      </c>
      <c r="D87">
        <v>0.83</v>
      </c>
      <c r="E87">
        <f t="shared" si="4"/>
        <v>0.99299999999999999</v>
      </c>
      <c r="F87">
        <f t="shared" si="5"/>
        <v>0.16414904330312186</v>
      </c>
      <c r="G87">
        <f t="shared" si="6"/>
        <v>0.83585095669687814</v>
      </c>
      <c r="H87">
        <f t="shared" si="7"/>
        <v>57.239880161127893</v>
      </c>
    </row>
    <row r="88" spans="1:8" x14ac:dyDescent="0.3">
      <c r="A88">
        <v>30.000513983799902</v>
      </c>
      <c r="C88">
        <v>0.153</v>
      </c>
      <c r="D88">
        <v>0.67900000000000005</v>
      </c>
      <c r="E88">
        <f t="shared" si="4"/>
        <v>0.83200000000000007</v>
      </c>
      <c r="F88">
        <f t="shared" si="5"/>
        <v>0.18389423076923075</v>
      </c>
      <c r="G88">
        <f t="shared" si="6"/>
        <v>0.81610576923076916</v>
      </c>
      <c r="H88">
        <f t="shared" si="7"/>
        <v>56.563725961538466</v>
      </c>
    </row>
    <row r="89" spans="1:8" x14ac:dyDescent="0.3">
      <c r="A89">
        <v>29.943914214071999</v>
      </c>
      <c r="C89">
        <v>0.153</v>
      </c>
      <c r="D89">
        <v>0.79700000000000004</v>
      </c>
      <c r="E89">
        <f t="shared" si="4"/>
        <v>0.95000000000000007</v>
      </c>
      <c r="F89">
        <f t="shared" si="5"/>
        <v>0.16105263157894736</v>
      </c>
      <c r="G89">
        <f t="shared" si="6"/>
        <v>0.83894736842105266</v>
      </c>
      <c r="H89">
        <f t="shared" si="7"/>
        <v>57.345913684210537</v>
      </c>
    </row>
    <row r="90" spans="1:8" x14ac:dyDescent="0.3">
      <c r="A90">
        <v>29.573911312413902</v>
      </c>
      <c r="C90">
        <v>0.14499999999999999</v>
      </c>
      <c r="D90">
        <v>0.65800000000000003</v>
      </c>
      <c r="E90">
        <f t="shared" si="4"/>
        <v>0.80300000000000005</v>
      </c>
      <c r="F90">
        <f t="shared" si="5"/>
        <v>0.18057285180572849</v>
      </c>
      <c r="G90">
        <f t="shared" si="6"/>
        <v>0.81942714819427143</v>
      </c>
      <c r="H90">
        <f t="shared" si="7"/>
        <v>56.677463262764633</v>
      </c>
    </row>
    <row r="91" spans="1:8" x14ac:dyDescent="0.3">
      <c r="A91">
        <v>29.524155637423998</v>
      </c>
      <c r="C91">
        <v>0.14699999999999999</v>
      </c>
      <c r="D91">
        <v>0.77200000000000002</v>
      </c>
      <c r="E91">
        <f t="shared" si="4"/>
        <v>0.91900000000000004</v>
      </c>
      <c r="F91">
        <f t="shared" si="5"/>
        <v>0.15995647442872687</v>
      </c>
      <c r="G91">
        <f t="shared" si="6"/>
        <v>0.84004352557127315</v>
      </c>
      <c r="H91">
        <f t="shared" si="7"/>
        <v>57.383450489662678</v>
      </c>
    </row>
    <row r="92" spans="1:8" x14ac:dyDescent="0.3">
      <c r="A92">
        <v>29.084686453406501</v>
      </c>
      <c r="C92">
        <v>0.14099999999999999</v>
      </c>
      <c r="D92">
        <v>0.74399999999999999</v>
      </c>
      <c r="E92">
        <f t="shared" si="4"/>
        <v>0.88500000000000001</v>
      </c>
      <c r="F92">
        <f t="shared" si="5"/>
        <v>0.15932203389830507</v>
      </c>
      <c r="G92">
        <f t="shared" si="6"/>
        <v>0.84067796610169487</v>
      </c>
      <c r="H92">
        <f t="shared" si="7"/>
        <v>57.405176271186441</v>
      </c>
    </row>
    <row r="93" spans="1:8" x14ac:dyDescent="0.3">
      <c r="A93">
        <v>28.979157757359001</v>
      </c>
      <c r="C93">
        <v>0.13500000000000001</v>
      </c>
      <c r="D93">
        <v>0.624</v>
      </c>
      <c r="E93">
        <f t="shared" si="4"/>
        <v>0.75900000000000001</v>
      </c>
      <c r="F93">
        <f t="shared" si="5"/>
        <v>0.17786561264822134</v>
      </c>
      <c r="G93">
        <f t="shared" si="6"/>
        <v>0.82213438735177868</v>
      </c>
      <c r="H93">
        <f t="shared" si="7"/>
        <v>56.770169960474313</v>
      </c>
    </row>
    <row r="94" spans="1:8" x14ac:dyDescent="0.3">
      <c r="A94">
        <v>28.533389146059701</v>
      </c>
      <c r="C94">
        <v>0.13</v>
      </c>
      <c r="D94">
        <v>0.71099999999999997</v>
      </c>
      <c r="E94">
        <f t="shared" si="4"/>
        <v>0.84099999999999997</v>
      </c>
      <c r="F94">
        <f t="shared" si="5"/>
        <v>0.15457788347205709</v>
      </c>
      <c r="G94">
        <f t="shared" si="6"/>
        <v>0.84542211652794297</v>
      </c>
      <c r="H94">
        <f t="shared" si="7"/>
        <v>57.567634958382882</v>
      </c>
    </row>
    <row r="95" spans="1:8" x14ac:dyDescent="0.3">
      <c r="A95">
        <v>28.462639642627</v>
      </c>
      <c r="C95">
        <v>0.127</v>
      </c>
      <c r="D95">
        <v>0.59899999999999998</v>
      </c>
      <c r="E95">
        <f t="shared" si="4"/>
        <v>0.72599999999999998</v>
      </c>
      <c r="F95">
        <f t="shared" si="5"/>
        <v>0.17493112947658404</v>
      </c>
      <c r="G95">
        <f t="shared" si="6"/>
        <v>0.82506887052341593</v>
      </c>
      <c r="H95">
        <f t="shared" si="7"/>
        <v>56.870658402203858</v>
      </c>
    </row>
    <row r="96" spans="1:8" x14ac:dyDescent="0.3">
      <c r="A96">
        <v>28.071728157814601</v>
      </c>
      <c r="C96">
        <v>0.122</v>
      </c>
      <c r="D96">
        <v>0.57799999999999996</v>
      </c>
      <c r="E96">
        <f t="shared" si="4"/>
        <v>0.7</v>
      </c>
      <c r="F96">
        <f t="shared" si="5"/>
        <v>0.17428571428571429</v>
      </c>
      <c r="G96">
        <f t="shared" si="6"/>
        <v>0.82571428571428573</v>
      </c>
      <c r="H96">
        <f t="shared" si="7"/>
        <v>56.892760000000003</v>
      </c>
    </row>
    <row r="97" spans="1:8" x14ac:dyDescent="0.3">
      <c r="A97">
        <v>27.978783057580699</v>
      </c>
      <c r="C97">
        <v>0.121</v>
      </c>
      <c r="D97">
        <v>0.67800000000000005</v>
      </c>
      <c r="E97">
        <f t="shared" si="4"/>
        <v>0.79900000000000004</v>
      </c>
      <c r="F97">
        <f t="shared" si="5"/>
        <v>0.15143929912390486</v>
      </c>
      <c r="G97">
        <f t="shared" si="6"/>
        <v>0.84856070087609514</v>
      </c>
      <c r="H97">
        <f t="shared" si="7"/>
        <v>57.675112640801004</v>
      </c>
    </row>
    <row r="98" spans="1:8" x14ac:dyDescent="0.3">
      <c r="A98">
        <v>27.85</v>
      </c>
      <c r="C98">
        <v>0.106</v>
      </c>
      <c r="D98">
        <v>0.38300000000000001</v>
      </c>
      <c r="E98">
        <f t="shared" si="4"/>
        <v>0.48899999999999999</v>
      </c>
      <c r="F98">
        <f t="shared" si="5"/>
        <v>0.21676891615541921</v>
      </c>
      <c r="G98">
        <f t="shared" si="6"/>
        <v>0.78323108384458084</v>
      </c>
      <c r="H98">
        <f t="shared" si="7"/>
        <v>55.437965235173834</v>
      </c>
    </row>
    <row r="99" spans="1:8" x14ac:dyDescent="0.3">
      <c r="A99">
        <v>27.5353071707247</v>
      </c>
      <c r="C99">
        <v>0.114</v>
      </c>
      <c r="D99">
        <v>0.55100000000000005</v>
      </c>
      <c r="E99">
        <f t="shared" si="4"/>
        <v>0.66500000000000004</v>
      </c>
      <c r="F99">
        <f t="shared" si="5"/>
        <v>0.17142857142857143</v>
      </c>
      <c r="G99">
        <f t="shared" si="6"/>
        <v>0.82857142857142863</v>
      </c>
      <c r="H99">
        <f t="shared" si="7"/>
        <v>56.990600000000008</v>
      </c>
    </row>
    <row r="100" spans="1:8" x14ac:dyDescent="0.3">
      <c r="A100">
        <v>27.481537534019001</v>
      </c>
      <c r="C100">
        <v>0.11700000000000001</v>
      </c>
      <c r="D100">
        <v>0.64200000000000002</v>
      </c>
      <c r="E100">
        <f t="shared" si="4"/>
        <v>0.75900000000000001</v>
      </c>
      <c r="F100">
        <f t="shared" si="5"/>
        <v>0.1541501976284585</v>
      </c>
      <c r="G100">
        <f t="shared" si="6"/>
        <v>0.8458498023715415</v>
      </c>
      <c r="H100">
        <f t="shared" si="7"/>
        <v>57.58228063241107</v>
      </c>
    </row>
    <row r="101" spans="1:8" x14ac:dyDescent="0.3">
      <c r="A101">
        <v>27.4</v>
      </c>
      <c r="C101">
        <v>0.10100000000000001</v>
      </c>
      <c r="D101">
        <v>0.37</v>
      </c>
      <c r="E101">
        <f t="shared" si="4"/>
        <v>0.47099999999999997</v>
      </c>
      <c r="F101">
        <f t="shared" si="5"/>
        <v>0.21443736730360938</v>
      </c>
      <c r="G101">
        <f t="shared" si="6"/>
        <v>0.78556263269639071</v>
      </c>
      <c r="H101">
        <f t="shared" si="7"/>
        <v>55.517806794055204</v>
      </c>
    </row>
    <row r="102" spans="1:8" x14ac:dyDescent="0.3">
      <c r="A102">
        <v>27.020013256304399</v>
      </c>
      <c r="C102">
        <v>0.105</v>
      </c>
      <c r="D102">
        <v>0.52800000000000002</v>
      </c>
      <c r="E102">
        <f t="shared" si="4"/>
        <v>0.63300000000000001</v>
      </c>
      <c r="F102">
        <f t="shared" si="5"/>
        <v>0.16587677725118483</v>
      </c>
      <c r="G102">
        <f t="shared" si="6"/>
        <v>0.83412322274881523</v>
      </c>
      <c r="H102">
        <f t="shared" si="7"/>
        <v>57.18071563981043</v>
      </c>
    </row>
    <row r="103" spans="1:8" x14ac:dyDescent="0.3">
      <c r="A103">
        <v>26.984686041942101</v>
      </c>
      <c r="C103">
        <v>0.106</v>
      </c>
      <c r="D103">
        <v>0.60599999999999998</v>
      </c>
      <c r="E103">
        <f t="shared" si="4"/>
        <v>0.71199999999999997</v>
      </c>
      <c r="F103">
        <f t="shared" si="5"/>
        <v>0.14887640449438203</v>
      </c>
      <c r="G103">
        <f t="shared" si="6"/>
        <v>0.851123595505618</v>
      </c>
      <c r="H103">
        <f t="shared" si="7"/>
        <v>57.762876404494392</v>
      </c>
    </row>
    <row r="104" spans="1:8" x14ac:dyDescent="0.3">
      <c r="A104">
        <v>26.5882490709938</v>
      </c>
      <c r="C104">
        <v>0.1</v>
      </c>
      <c r="D104">
        <v>0.50700000000000001</v>
      </c>
      <c r="E104">
        <f t="shared" si="4"/>
        <v>0.60699999999999998</v>
      </c>
      <c r="F104">
        <f t="shared" si="5"/>
        <v>0.16474464579901155</v>
      </c>
      <c r="G104">
        <f t="shared" si="6"/>
        <v>0.83525535420098851</v>
      </c>
      <c r="H104">
        <f t="shared" si="7"/>
        <v>57.219484349258657</v>
      </c>
    </row>
    <row r="105" spans="1:8" x14ac:dyDescent="0.3">
      <c r="A105">
        <v>26.55</v>
      </c>
      <c r="C105">
        <v>0.09</v>
      </c>
      <c r="D105">
        <v>0.34499999999999997</v>
      </c>
      <c r="E105">
        <f t="shared" si="4"/>
        <v>0.43499999999999994</v>
      </c>
      <c r="F105">
        <f t="shared" si="5"/>
        <v>0.20689655172413796</v>
      </c>
      <c r="G105">
        <f t="shared" si="6"/>
        <v>0.7931034482758621</v>
      </c>
      <c r="H105">
        <f t="shared" si="7"/>
        <v>55.776034482758625</v>
      </c>
    </row>
    <row r="106" spans="1:8" x14ac:dyDescent="0.3">
      <c r="A106">
        <v>26.440015213795899</v>
      </c>
      <c r="C106">
        <v>9.6000000000000002E-2</v>
      </c>
      <c r="D106">
        <v>0.56699999999999995</v>
      </c>
      <c r="E106">
        <f t="shared" si="4"/>
        <v>0.66299999999999992</v>
      </c>
      <c r="F106">
        <f t="shared" si="5"/>
        <v>0.14479638009049775</v>
      </c>
      <c r="G106">
        <f t="shared" si="6"/>
        <v>0.85520361990950233</v>
      </c>
      <c r="H106">
        <f t="shared" si="7"/>
        <v>57.902592760181001</v>
      </c>
    </row>
    <row r="107" spans="1:8" x14ac:dyDescent="0.3">
      <c r="A107">
        <v>26.2</v>
      </c>
      <c r="C107">
        <v>8.5999999999999993E-2</v>
      </c>
      <c r="D107">
        <v>0.33500000000000002</v>
      </c>
      <c r="E107">
        <f t="shared" si="4"/>
        <v>0.42100000000000004</v>
      </c>
      <c r="F107">
        <f t="shared" si="5"/>
        <v>0.20427553444180518</v>
      </c>
      <c r="G107">
        <f t="shared" si="6"/>
        <v>0.79572446555819476</v>
      </c>
      <c r="H107">
        <f t="shared" si="7"/>
        <v>55.865788598574824</v>
      </c>
    </row>
    <row r="108" spans="1:8" x14ac:dyDescent="0.3">
      <c r="A108">
        <v>26.029316384262</v>
      </c>
      <c r="C108">
        <v>9.1999999999999998E-2</v>
      </c>
      <c r="D108">
        <v>0.48099999999999998</v>
      </c>
      <c r="E108">
        <f t="shared" si="4"/>
        <v>0.57299999999999995</v>
      </c>
      <c r="F108">
        <f t="shared" si="5"/>
        <v>0.16055846422338571</v>
      </c>
      <c r="G108">
        <f t="shared" si="6"/>
        <v>0.8394415357766144</v>
      </c>
      <c r="H108">
        <f t="shared" si="7"/>
        <v>57.362835951134386</v>
      </c>
    </row>
    <row r="109" spans="1:8" x14ac:dyDescent="0.3">
      <c r="A109">
        <v>26</v>
      </c>
      <c r="C109">
        <v>8.4000000000000005E-2</v>
      </c>
      <c r="D109">
        <v>0.33</v>
      </c>
      <c r="E109">
        <f t="shared" si="4"/>
        <v>0.41400000000000003</v>
      </c>
      <c r="F109">
        <f t="shared" si="5"/>
        <v>0.20289855072463767</v>
      </c>
      <c r="G109">
        <f t="shared" si="6"/>
        <v>0.79710144927536231</v>
      </c>
      <c r="H109">
        <f t="shared" si="7"/>
        <v>55.912942028985512</v>
      </c>
    </row>
    <row r="110" spans="1:8" x14ac:dyDescent="0.3">
      <c r="A110">
        <v>25.985954837362499</v>
      </c>
      <c r="C110">
        <v>0.09</v>
      </c>
      <c r="D110">
        <v>0.53</v>
      </c>
      <c r="E110">
        <f t="shared" si="4"/>
        <v>0.62</v>
      </c>
      <c r="F110">
        <f t="shared" si="5"/>
        <v>0.14516129032258063</v>
      </c>
      <c r="G110">
        <f t="shared" si="6"/>
        <v>0.85483870967741937</v>
      </c>
      <c r="H110">
        <f t="shared" si="7"/>
        <v>57.890096774193552</v>
      </c>
    </row>
    <row r="111" spans="1:8" x14ac:dyDescent="0.3">
      <c r="A111">
        <v>25.574965790380698</v>
      </c>
      <c r="C111">
        <v>8.4000000000000005E-2</v>
      </c>
      <c r="D111">
        <v>0.499</v>
      </c>
      <c r="E111">
        <f t="shared" si="4"/>
        <v>0.58299999999999996</v>
      </c>
      <c r="F111">
        <f t="shared" si="5"/>
        <v>0.14408233276157806</v>
      </c>
      <c r="G111">
        <f t="shared" si="6"/>
        <v>0.855917667238422</v>
      </c>
      <c r="H111">
        <f t="shared" si="7"/>
        <v>57.92704459691253</v>
      </c>
    </row>
    <row r="112" spans="1:8" x14ac:dyDescent="0.3">
      <c r="A112">
        <v>25.505062397805101</v>
      </c>
      <c r="C112">
        <v>8.6999999999999994E-2</v>
      </c>
      <c r="D112">
        <v>0.45600000000000002</v>
      </c>
      <c r="E112">
        <f t="shared" si="4"/>
        <v>0.54300000000000004</v>
      </c>
      <c r="F112">
        <f t="shared" si="5"/>
        <v>0.1602209944751381</v>
      </c>
      <c r="G112">
        <f t="shared" si="6"/>
        <v>0.83977900552486184</v>
      </c>
      <c r="H112">
        <f t="shared" si="7"/>
        <v>57.374392265193372</v>
      </c>
    </row>
    <row r="113" spans="1:8" x14ac:dyDescent="0.3">
      <c r="A113">
        <v>25.3</v>
      </c>
      <c r="C113">
        <v>7.5999999999999998E-2</v>
      </c>
      <c r="D113">
        <v>0.317</v>
      </c>
      <c r="E113">
        <f t="shared" si="4"/>
        <v>0.39300000000000002</v>
      </c>
      <c r="F113">
        <f t="shared" si="5"/>
        <v>0.19338422391857504</v>
      </c>
      <c r="G113">
        <f t="shared" si="6"/>
        <v>0.80661577608142487</v>
      </c>
      <c r="H113">
        <f t="shared" si="7"/>
        <v>56.238750636132316</v>
      </c>
    </row>
    <row r="114" spans="1:8" x14ac:dyDescent="0.3">
      <c r="A114">
        <v>25.2</v>
      </c>
      <c r="C114">
        <v>7.5999999999999998E-2</v>
      </c>
      <c r="D114">
        <v>0.314</v>
      </c>
      <c r="E114">
        <f t="shared" si="4"/>
        <v>0.39</v>
      </c>
      <c r="F114">
        <f t="shared" si="5"/>
        <v>0.19487179487179487</v>
      </c>
      <c r="G114">
        <f t="shared" si="6"/>
        <v>0.80512820512820515</v>
      </c>
      <c r="H114">
        <f t="shared" si="7"/>
        <v>56.187810256410266</v>
      </c>
    </row>
    <row r="115" spans="1:8" x14ac:dyDescent="0.3">
      <c r="A115">
        <v>25.010735891251802</v>
      </c>
      <c r="C115">
        <v>7.3999999999999996E-2</v>
      </c>
      <c r="D115">
        <v>0.47099999999999997</v>
      </c>
      <c r="E115">
        <f t="shared" si="4"/>
        <v>0.54499999999999993</v>
      </c>
      <c r="F115">
        <f t="shared" si="5"/>
        <v>0.13577981651376148</v>
      </c>
      <c r="G115">
        <f t="shared" si="6"/>
        <v>0.86422018348623864</v>
      </c>
      <c r="H115">
        <f t="shared" si="7"/>
        <v>58.211355963302765</v>
      </c>
    </row>
    <row r="116" spans="1:8" x14ac:dyDescent="0.3">
      <c r="A116">
        <v>24.975825190071099</v>
      </c>
      <c r="C116">
        <v>0.08</v>
      </c>
      <c r="D116">
        <v>0.443</v>
      </c>
      <c r="E116">
        <f t="shared" si="4"/>
        <v>0.52300000000000002</v>
      </c>
      <c r="F116">
        <f t="shared" si="5"/>
        <v>0.15296367112810708</v>
      </c>
      <c r="G116">
        <f t="shared" si="6"/>
        <v>0.84703632887189295</v>
      </c>
      <c r="H116">
        <f t="shared" si="7"/>
        <v>57.622912045889109</v>
      </c>
    </row>
    <row r="117" spans="1:8" x14ac:dyDescent="0.3">
      <c r="A117">
        <v>24.5145991816185</v>
      </c>
      <c r="C117">
        <v>6.8000000000000005E-2</v>
      </c>
      <c r="D117">
        <v>0.439</v>
      </c>
      <c r="E117">
        <f t="shared" si="4"/>
        <v>0.50700000000000001</v>
      </c>
      <c r="F117">
        <f t="shared" si="5"/>
        <v>0.13412228796844183</v>
      </c>
      <c r="G117">
        <f t="shared" si="6"/>
        <v>0.86587771203155817</v>
      </c>
      <c r="H117">
        <f t="shared" si="7"/>
        <v>58.268116370808677</v>
      </c>
    </row>
    <row r="118" spans="1:8" x14ac:dyDescent="0.3">
      <c r="A118">
        <v>24.505870786270702</v>
      </c>
      <c r="C118">
        <v>7.1999999999999995E-2</v>
      </c>
      <c r="D118">
        <v>0.42499999999999999</v>
      </c>
      <c r="E118">
        <f t="shared" si="4"/>
        <v>0.497</v>
      </c>
      <c r="F118">
        <f t="shared" si="5"/>
        <v>0.14486921529175048</v>
      </c>
      <c r="G118">
        <f t="shared" si="6"/>
        <v>0.85513078470824944</v>
      </c>
      <c r="H118">
        <f t="shared" si="7"/>
        <v>57.900098591549295</v>
      </c>
    </row>
    <row r="119" spans="1:8" x14ac:dyDescent="0.3">
      <c r="A119">
        <v>24.35</v>
      </c>
      <c r="C119">
        <v>6.7000000000000004E-2</v>
      </c>
      <c r="D119">
        <v>0.29199999999999998</v>
      </c>
      <c r="E119">
        <f t="shared" si="4"/>
        <v>0.35899999999999999</v>
      </c>
      <c r="F119">
        <f t="shared" si="5"/>
        <v>0.18662952646239556</v>
      </c>
      <c r="G119">
        <f t="shared" si="6"/>
        <v>0.81337047353760439</v>
      </c>
      <c r="H119">
        <f t="shared" si="7"/>
        <v>56.470058495821725</v>
      </c>
    </row>
    <row r="120" spans="1:8" x14ac:dyDescent="0.3">
      <c r="A120">
        <v>24.028537944713399</v>
      </c>
      <c r="C120">
        <v>6.5000000000000002E-2</v>
      </c>
      <c r="D120">
        <v>0.40799999999999997</v>
      </c>
      <c r="E120">
        <f t="shared" si="4"/>
        <v>0.47299999999999998</v>
      </c>
      <c r="F120">
        <f t="shared" si="5"/>
        <v>0.13742071881606766</v>
      </c>
      <c r="G120">
        <f t="shared" si="6"/>
        <v>0.86257928118393234</v>
      </c>
      <c r="H120">
        <f t="shared" si="7"/>
        <v>58.15516490486258</v>
      </c>
    </row>
    <row r="121" spans="1:8" x14ac:dyDescent="0.3">
      <c r="A121">
        <v>24.020676988511301</v>
      </c>
      <c r="C121">
        <v>6.8000000000000005E-2</v>
      </c>
      <c r="D121">
        <v>0.40200000000000002</v>
      </c>
      <c r="E121">
        <f t="shared" si="4"/>
        <v>0.47000000000000003</v>
      </c>
      <c r="F121">
        <f t="shared" si="5"/>
        <v>0.1446808510638298</v>
      </c>
      <c r="G121">
        <f t="shared" si="6"/>
        <v>0.85531914893617023</v>
      </c>
      <c r="H121">
        <f t="shared" si="7"/>
        <v>57.906548936170218</v>
      </c>
    </row>
    <row r="122" spans="1:8" x14ac:dyDescent="0.3">
      <c r="A122">
        <v>23.8</v>
      </c>
      <c r="C122">
        <v>6.0999999999999999E-2</v>
      </c>
      <c r="D122">
        <v>0.27800000000000002</v>
      </c>
      <c r="E122">
        <f t="shared" si="4"/>
        <v>0.33900000000000002</v>
      </c>
      <c r="F122">
        <f t="shared" si="5"/>
        <v>0.17994100294985249</v>
      </c>
      <c r="G122">
        <f t="shared" si="6"/>
        <v>0.82005899705014751</v>
      </c>
      <c r="H122">
        <f t="shared" si="7"/>
        <v>56.699100294985257</v>
      </c>
    </row>
    <row r="123" spans="1:8" x14ac:dyDescent="0.3">
      <c r="A123">
        <v>23.6</v>
      </c>
      <c r="C123">
        <v>5.8999999999999997E-2</v>
      </c>
      <c r="D123">
        <v>0.27300000000000002</v>
      </c>
      <c r="E123">
        <f t="shared" si="4"/>
        <v>0.33200000000000002</v>
      </c>
      <c r="F123">
        <f t="shared" si="5"/>
        <v>0.17771084337349397</v>
      </c>
      <c r="G123">
        <f t="shared" si="6"/>
        <v>0.82228915662650603</v>
      </c>
      <c r="H123">
        <f t="shared" si="7"/>
        <v>56.775469879518077</v>
      </c>
    </row>
    <row r="124" spans="1:8" x14ac:dyDescent="0.3">
      <c r="A124">
        <v>23.516933631740201</v>
      </c>
      <c r="C124">
        <v>6.2E-2</v>
      </c>
      <c r="D124">
        <v>0.38100000000000001</v>
      </c>
      <c r="E124">
        <f t="shared" si="4"/>
        <v>0.443</v>
      </c>
      <c r="F124">
        <f t="shared" si="5"/>
        <v>0.1399548532731377</v>
      </c>
      <c r="G124">
        <f t="shared" si="6"/>
        <v>0.86004514672686228</v>
      </c>
      <c r="H124">
        <f t="shared" si="7"/>
        <v>58.068386004514672</v>
      </c>
    </row>
    <row r="125" spans="1:8" x14ac:dyDescent="0.3">
      <c r="A125">
        <v>23.428857903513599</v>
      </c>
      <c r="C125">
        <v>5.6000000000000001E-2</v>
      </c>
      <c r="D125">
        <v>0.378</v>
      </c>
      <c r="E125">
        <f t="shared" si="4"/>
        <v>0.434</v>
      </c>
      <c r="F125">
        <f t="shared" si="5"/>
        <v>0.12903225806451613</v>
      </c>
      <c r="G125">
        <f t="shared" si="6"/>
        <v>0.87096774193548387</v>
      </c>
      <c r="H125">
        <f t="shared" si="7"/>
        <v>58.442419354838712</v>
      </c>
    </row>
    <row r="126" spans="1:8" x14ac:dyDescent="0.3">
      <c r="A126">
        <v>23.15</v>
      </c>
      <c r="C126">
        <v>5.5E-2</v>
      </c>
      <c r="D126">
        <v>0.26</v>
      </c>
      <c r="E126">
        <f t="shared" si="4"/>
        <v>0.315</v>
      </c>
      <c r="F126">
        <f t="shared" si="5"/>
        <v>0.17460317460317459</v>
      </c>
      <c r="G126">
        <f t="shared" si="6"/>
        <v>0.82539682539682546</v>
      </c>
      <c r="H126">
        <f t="shared" si="7"/>
        <v>56.881888888888895</v>
      </c>
    </row>
    <row r="127" spans="1:8" x14ac:dyDescent="0.3">
      <c r="A127">
        <v>23.002973559152501</v>
      </c>
      <c r="C127">
        <v>5.7000000000000002E-2</v>
      </c>
      <c r="D127">
        <v>0.36099999999999999</v>
      </c>
      <c r="E127">
        <f t="shared" si="4"/>
        <v>0.41799999999999998</v>
      </c>
      <c r="F127">
        <f t="shared" si="5"/>
        <v>0.13636363636363638</v>
      </c>
      <c r="G127">
        <f t="shared" si="6"/>
        <v>0.86363636363636365</v>
      </c>
      <c r="H127">
        <f t="shared" si="7"/>
        <v>58.19136363636364</v>
      </c>
    </row>
    <row r="128" spans="1:8" x14ac:dyDescent="0.3">
      <c r="A128">
        <v>22.990987296756099</v>
      </c>
      <c r="C128">
        <v>0.05</v>
      </c>
      <c r="D128">
        <v>0.35399999999999998</v>
      </c>
      <c r="E128">
        <f t="shared" si="4"/>
        <v>0.40399999999999997</v>
      </c>
      <c r="F128">
        <f t="shared" si="5"/>
        <v>0.12376237623762378</v>
      </c>
      <c r="G128">
        <f t="shared" si="6"/>
        <v>0.87623762376237624</v>
      </c>
      <c r="H128">
        <f t="shared" si="7"/>
        <v>58.622881188118811</v>
      </c>
    </row>
    <row r="129" spans="1:8" x14ac:dyDescent="0.3">
      <c r="A129">
        <v>22.65</v>
      </c>
      <c r="C129">
        <v>0.05</v>
      </c>
      <c r="D129">
        <v>0.248</v>
      </c>
      <c r="E129">
        <f t="shared" si="4"/>
        <v>0.29799999999999999</v>
      </c>
      <c r="F129">
        <f t="shared" si="5"/>
        <v>0.16778523489932887</v>
      </c>
      <c r="G129">
        <f t="shared" si="6"/>
        <v>0.83221476510067116</v>
      </c>
      <c r="H129">
        <f t="shared" si="7"/>
        <v>57.115362416107388</v>
      </c>
    </row>
    <row r="130" spans="1:8" x14ac:dyDescent="0.3">
      <c r="A130">
        <v>22.593949535298801</v>
      </c>
      <c r="C130">
        <v>4.7E-2</v>
      </c>
      <c r="D130">
        <v>0.32900000000000001</v>
      </c>
      <c r="E130">
        <f t="shared" si="4"/>
        <v>0.376</v>
      </c>
      <c r="F130">
        <f t="shared" si="5"/>
        <v>0.125</v>
      </c>
      <c r="G130">
        <f t="shared" si="6"/>
        <v>0.875</v>
      </c>
      <c r="H130">
        <f t="shared" si="7"/>
        <v>58.580500000000008</v>
      </c>
    </row>
    <row r="131" spans="1:8" x14ac:dyDescent="0.3">
      <c r="A131">
        <v>22.512791020702998</v>
      </c>
      <c r="C131">
        <v>0.51</v>
      </c>
      <c r="D131">
        <v>0.34200000000000003</v>
      </c>
      <c r="E131">
        <f t="shared" si="4"/>
        <v>0.85200000000000009</v>
      </c>
      <c r="F131">
        <f t="shared" si="5"/>
        <v>0.59859154929577463</v>
      </c>
      <c r="G131">
        <f t="shared" si="6"/>
        <v>0.40140845070422532</v>
      </c>
      <c r="H131">
        <f t="shared" si="7"/>
        <v>42.362830985915494</v>
      </c>
    </row>
    <row r="132" spans="1:8" x14ac:dyDescent="0.3">
      <c r="A132">
        <v>22.010792962846701</v>
      </c>
      <c r="C132">
        <v>4.2999999999999997E-2</v>
      </c>
      <c r="D132">
        <v>0.3</v>
      </c>
      <c r="E132">
        <f t="shared" si="4"/>
        <v>0.34299999999999997</v>
      </c>
      <c r="F132">
        <f t="shared" si="5"/>
        <v>0.12536443148688048</v>
      </c>
      <c r="G132">
        <f t="shared" si="6"/>
        <v>0.87463556851311952</v>
      </c>
      <c r="H132">
        <f t="shared" si="7"/>
        <v>58.568020408163271</v>
      </c>
    </row>
    <row r="133" spans="1:8" x14ac:dyDescent="0.3">
      <c r="A133">
        <v>22.007033937054299</v>
      </c>
      <c r="C133">
        <v>4.5999999999999999E-2</v>
      </c>
      <c r="D133">
        <v>0.32300000000000001</v>
      </c>
      <c r="E133">
        <f t="shared" si="4"/>
        <v>0.36899999999999999</v>
      </c>
      <c r="F133">
        <f t="shared" si="5"/>
        <v>0.12466124661246612</v>
      </c>
      <c r="G133">
        <f t="shared" si="6"/>
        <v>0.87533875338753386</v>
      </c>
      <c r="H133">
        <f t="shared" si="7"/>
        <v>58.592100271002714</v>
      </c>
    </row>
    <row r="134" spans="1:8" x14ac:dyDescent="0.3">
      <c r="A134">
        <v>22</v>
      </c>
      <c r="C134">
        <v>4.9000000000000002E-2</v>
      </c>
      <c r="D134">
        <v>0.23</v>
      </c>
      <c r="E134">
        <f t="shared" si="4"/>
        <v>0.27900000000000003</v>
      </c>
      <c r="F134">
        <f t="shared" si="5"/>
        <v>0.17562724014336917</v>
      </c>
      <c r="G134">
        <f t="shared" si="6"/>
        <v>0.82437275985663083</v>
      </c>
      <c r="H134">
        <f t="shared" si="7"/>
        <v>56.846820788530472</v>
      </c>
    </row>
    <row r="135" spans="1:8" x14ac:dyDescent="0.3">
      <c r="A135">
        <v>21.6</v>
      </c>
      <c r="C135">
        <v>4.4999999999999998E-2</v>
      </c>
      <c r="D135">
        <v>0.221</v>
      </c>
      <c r="E135">
        <f t="shared" si="4"/>
        <v>0.26600000000000001</v>
      </c>
      <c r="F135">
        <f t="shared" si="5"/>
        <v>0.16917293233082706</v>
      </c>
      <c r="G135">
        <f t="shared" si="6"/>
        <v>0.83082706766917291</v>
      </c>
      <c r="H135">
        <f t="shared" si="7"/>
        <v>57.067842105263161</v>
      </c>
    </row>
    <row r="136" spans="1:8" x14ac:dyDescent="0.3">
      <c r="A136">
        <v>21.557574853844201</v>
      </c>
      <c r="C136">
        <v>4.7E-2</v>
      </c>
      <c r="D136">
        <v>0.27200000000000002</v>
      </c>
      <c r="E136">
        <f t="shared" si="4"/>
        <v>0.31900000000000001</v>
      </c>
      <c r="F136">
        <f t="shared" si="5"/>
        <v>0.14733542319749215</v>
      </c>
      <c r="G136">
        <f t="shared" si="6"/>
        <v>0.85266457680250785</v>
      </c>
      <c r="H136">
        <f t="shared" si="7"/>
        <v>57.815645768025085</v>
      </c>
    </row>
    <row r="137" spans="1:8" x14ac:dyDescent="0.3">
      <c r="A137">
        <v>21.5045517255409</v>
      </c>
      <c r="C137">
        <v>4.8000000000000001E-2</v>
      </c>
      <c r="D137">
        <v>0.29799999999999999</v>
      </c>
      <c r="E137">
        <f t="shared" si="4"/>
        <v>0.34599999999999997</v>
      </c>
      <c r="F137">
        <f t="shared" si="5"/>
        <v>0.13872832369942198</v>
      </c>
      <c r="G137">
        <f t="shared" si="6"/>
        <v>0.8612716763005781</v>
      </c>
      <c r="H137">
        <f t="shared" si="7"/>
        <v>58.110387283236996</v>
      </c>
    </row>
    <row r="138" spans="1:8" x14ac:dyDescent="0.3">
      <c r="A138">
        <v>21.2</v>
      </c>
      <c r="C138">
        <v>4.2999999999999997E-2</v>
      </c>
      <c r="D138">
        <v>0.21099999999999999</v>
      </c>
      <c r="E138">
        <f t="shared" si="4"/>
        <v>0.254</v>
      </c>
      <c r="F138">
        <f t="shared" si="5"/>
        <v>0.16929133858267714</v>
      </c>
      <c r="G138">
        <f t="shared" si="6"/>
        <v>0.8307086614173228</v>
      </c>
      <c r="H138">
        <f t="shared" si="7"/>
        <v>57.0637874015748</v>
      </c>
    </row>
    <row r="139" spans="1:8" x14ac:dyDescent="0.3">
      <c r="A139">
        <v>21.0171535959783</v>
      </c>
      <c r="C139">
        <v>4.7E-2</v>
      </c>
      <c r="D139">
        <v>0.245</v>
      </c>
      <c r="E139">
        <f t="shared" si="4"/>
        <v>0.29199999999999998</v>
      </c>
      <c r="F139">
        <f t="shared" si="5"/>
        <v>0.16095890410958905</v>
      </c>
      <c r="G139">
        <f t="shared" si="6"/>
        <v>0.83904109589041098</v>
      </c>
      <c r="H139">
        <f t="shared" si="7"/>
        <v>57.349123287671233</v>
      </c>
    </row>
    <row r="140" spans="1:8" x14ac:dyDescent="0.3">
      <c r="A140">
        <v>20.943862670322101</v>
      </c>
      <c r="C140">
        <v>5.2999999999999999E-2</v>
      </c>
      <c r="D140">
        <v>0.26700000000000002</v>
      </c>
      <c r="E140">
        <f t="shared" ref="E140:E203" si="8">C140+D140</f>
        <v>0.32</v>
      </c>
      <c r="F140">
        <f t="shared" ref="F140:F203" si="9">C140/E140</f>
        <v>0.16562499999999999</v>
      </c>
      <c r="G140">
        <f t="shared" ref="G140:G203" si="10">D140/E140</f>
        <v>0.83437499999999998</v>
      </c>
      <c r="H140">
        <f t="shared" ref="H140:H203" si="11">F140*$D$8+G140*$C$8</f>
        <v>57.189337500000001</v>
      </c>
    </row>
    <row r="141" spans="1:8" x14ac:dyDescent="0.3">
      <c r="A141">
        <v>20.55</v>
      </c>
      <c r="C141">
        <v>4.9000000000000002E-2</v>
      </c>
      <c r="D141">
        <v>0.186</v>
      </c>
      <c r="E141">
        <f t="shared" si="8"/>
        <v>0.23499999999999999</v>
      </c>
      <c r="F141">
        <f t="shared" si="9"/>
        <v>0.20851063829787236</v>
      </c>
      <c r="G141">
        <f t="shared" si="10"/>
        <v>0.79148936170212769</v>
      </c>
      <c r="H141">
        <f t="shared" si="11"/>
        <v>55.720761702127668</v>
      </c>
    </row>
    <row r="142" spans="1:8" x14ac:dyDescent="0.3">
      <c r="A142">
        <v>20.543142824956</v>
      </c>
      <c r="C142">
        <v>5.8000000000000003E-2</v>
      </c>
      <c r="D142">
        <v>0.248</v>
      </c>
      <c r="E142">
        <f t="shared" si="8"/>
        <v>0.30599999999999999</v>
      </c>
      <c r="F142">
        <f t="shared" si="9"/>
        <v>0.18954248366013074</v>
      </c>
      <c r="G142">
        <f t="shared" si="10"/>
        <v>0.81045751633986929</v>
      </c>
      <c r="H142">
        <f t="shared" si="11"/>
        <v>56.370307189542487</v>
      </c>
    </row>
    <row r="143" spans="1:8" x14ac:dyDescent="0.3">
      <c r="A143">
        <v>20.5009154945493</v>
      </c>
      <c r="C143">
        <v>5.1999999999999998E-2</v>
      </c>
      <c r="D143">
        <v>0.217</v>
      </c>
      <c r="E143">
        <f t="shared" si="8"/>
        <v>0.26900000000000002</v>
      </c>
      <c r="F143">
        <f t="shared" si="9"/>
        <v>0.19330855018587359</v>
      </c>
      <c r="G143">
        <f t="shared" si="10"/>
        <v>0.80669144981412633</v>
      </c>
      <c r="H143">
        <f t="shared" si="11"/>
        <v>56.241342007434945</v>
      </c>
    </row>
    <row r="144" spans="1:8" x14ac:dyDescent="0.3">
      <c r="A144">
        <v>20.019247360694699</v>
      </c>
      <c r="C144">
        <v>0.06</v>
      </c>
      <c r="D144">
        <v>0.223</v>
      </c>
      <c r="E144">
        <f t="shared" si="8"/>
        <v>0.28300000000000003</v>
      </c>
      <c r="F144">
        <f t="shared" si="9"/>
        <v>0.21201413427561835</v>
      </c>
      <c r="G144">
        <f t="shared" si="10"/>
        <v>0.78798586572438156</v>
      </c>
      <c r="H144">
        <f t="shared" si="11"/>
        <v>55.600787985865722</v>
      </c>
    </row>
    <row r="145" spans="1:8" x14ac:dyDescent="0.3">
      <c r="A145">
        <v>20</v>
      </c>
      <c r="C145">
        <v>5.2999999999999999E-2</v>
      </c>
      <c r="D145">
        <v>0.16800000000000001</v>
      </c>
      <c r="E145">
        <f t="shared" si="8"/>
        <v>0.221</v>
      </c>
      <c r="F145">
        <f t="shared" si="9"/>
        <v>0.23981900452488686</v>
      </c>
      <c r="G145">
        <f t="shared" si="10"/>
        <v>0.7601809954751132</v>
      </c>
      <c r="H145">
        <f t="shared" si="11"/>
        <v>54.648638009049783</v>
      </c>
    </row>
    <row r="146" spans="1:8" x14ac:dyDescent="0.3">
      <c r="A146">
        <v>19.993921568357699</v>
      </c>
      <c r="C146">
        <v>5.6000000000000001E-2</v>
      </c>
      <c r="D146">
        <v>0.191</v>
      </c>
      <c r="E146">
        <f t="shared" si="8"/>
        <v>0.247</v>
      </c>
      <c r="F146">
        <f t="shared" si="9"/>
        <v>0.22672064777327935</v>
      </c>
      <c r="G146">
        <f t="shared" si="10"/>
        <v>0.77327935222672062</v>
      </c>
      <c r="H146">
        <f t="shared" si="11"/>
        <v>55.097178137651824</v>
      </c>
    </row>
    <row r="147" spans="1:8" x14ac:dyDescent="0.3">
      <c r="A147">
        <v>19.544328340545501</v>
      </c>
      <c r="C147">
        <v>6.5000000000000002E-2</v>
      </c>
      <c r="D147">
        <v>0.2</v>
      </c>
      <c r="E147">
        <f t="shared" si="8"/>
        <v>0.26500000000000001</v>
      </c>
      <c r="F147">
        <f t="shared" si="9"/>
        <v>0.24528301886792453</v>
      </c>
      <c r="G147">
        <f t="shared" si="10"/>
        <v>0.75471698113207553</v>
      </c>
      <c r="H147">
        <f t="shared" si="11"/>
        <v>54.461528301886794</v>
      </c>
    </row>
    <row r="148" spans="1:8" x14ac:dyDescent="0.3">
      <c r="A148">
        <v>19.502949041251199</v>
      </c>
      <c r="C148">
        <v>6.0999999999999999E-2</v>
      </c>
      <c r="D148">
        <v>0.16800000000000001</v>
      </c>
      <c r="E148">
        <f t="shared" si="8"/>
        <v>0.22900000000000001</v>
      </c>
      <c r="F148">
        <f t="shared" si="9"/>
        <v>0.26637554585152839</v>
      </c>
      <c r="G148">
        <f t="shared" si="10"/>
        <v>0.73362445414847166</v>
      </c>
      <c r="H148">
        <f t="shared" si="11"/>
        <v>53.739235807860268</v>
      </c>
    </row>
    <row r="149" spans="1:8" x14ac:dyDescent="0.3">
      <c r="A149">
        <v>19.5</v>
      </c>
      <c r="C149">
        <v>5.7000000000000002E-2</v>
      </c>
      <c r="D149">
        <v>0.14899999999999999</v>
      </c>
      <c r="E149">
        <f t="shared" si="8"/>
        <v>0.20599999999999999</v>
      </c>
      <c r="F149">
        <f t="shared" si="9"/>
        <v>0.27669902912621364</v>
      </c>
      <c r="G149">
        <f t="shared" si="10"/>
        <v>0.72330097087378642</v>
      </c>
      <c r="H149">
        <f t="shared" si="11"/>
        <v>53.385718446601949</v>
      </c>
    </row>
    <row r="150" spans="1:8" x14ac:dyDescent="0.3">
      <c r="A150">
        <v>19.035276441768598</v>
      </c>
      <c r="C150">
        <v>7.0000000000000007E-2</v>
      </c>
      <c r="D150">
        <v>0.17699999999999999</v>
      </c>
      <c r="E150">
        <f t="shared" si="8"/>
        <v>0.247</v>
      </c>
      <c r="F150">
        <f t="shared" si="9"/>
        <v>0.2834008097165992</v>
      </c>
      <c r="G150">
        <f t="shared" si="10"/>
        <v>0.7165991902834008</v>
      </c>
      <c r="H150">
        <f t="shared" si="11"/>
        <v>53.156222672064779</v>
      </c>
    </row>
    <row r="151" spans="1:8" x14ac:dyDescent="0.3">
      <c r="A151">
        <v>19</v>
      </c>
      <c r="C151">
        <v>6.2E-2</v>
      </c>
      <c r="D151">
        <v>0.13300000000000001</v>
      </c>
      <c r="E151">
        <f t="shared" si="8"/>
        <v>0.19500000000000001</v>
      </c>
      <c r="F151">
        <f t="shared" si="9"/>
        <v>0.31794871794871793</v>
      </c>
      <c r="G151">
        <f t="shared" si="10"/>
        <v>0.68205128205128207</v>
      </c>
      <c r="H151">
        <f t="shared" si="11"/>
        <v>51.973164102564105</v>
      </c>
    </row>
    <row r="152" spans="1:8" x14ac:dyDescent="0.3">
      <c r="A152">
        <v>18.987184086430499</v>
      </c>
      <c r="C152">
        <v>6.4000000000000001E-2</v>
      </c>
      <c r="D152">
        <v>0.14499999999999999</v>
      </c>
      <c r="E152">
        <f t="shared" si="8"/>
        <v>0.20899999999999999</v>
      </c>
      <c r="F152">
        <f t="shared" si="9"/>
        <v>0.30622009569377995</v>
      </c>
      <c r="G152">
        <f t="shared" si="10"/>
        <v>0.69377990430622005</v>
      </c>
      <c r="H152">
        <f t="shared" si="11"/>
        <v>52.374799043062204</v>
      </c>
    </row>
    <row r="153" spans="1:8" x14ac:dyDescent="0.3">
      <c r="A153">
        <v>18.517284961425101</v>
      </c>
      <c r="C153">
        <v>7.3999999999999996E-2</v>
      </c>
      <c r="D153">
        <v>0.154</v>
      </c>
      <c r="E153">
        <f t="shared" si="8"/>
        <v>0.22799999999999998</v>
      </c>
      <c r="F153">
        <f t="shared" si="9"/>
        <v>0.32456140350877194</v>
      </c>
      <c r="G153">
        <f t="shared" si="10"/>
        <v>0.67543859649122817</v>
      </c>
      <c r="H153">
        <f t="shared" si="11"/>
        <v>51.746719298245623</v>
      </c>
    </row>
    <row r="154" spans="1:8" x14ac:dyDescent="0.3">
      <c r="A154">
        <v>18.5</v>
      </c>
      <c r="C154">
        <v>6.2E-2</v>
      </c>
      <c r="D154">
        <v>0.11899999999999999</v>
      </c>
      <c r="E154">
        <f t="shared" si="8"/>
        <v>0.18099999999999999</v>
      </c>
      <c r="F154">
        <f t="shared" si="9"/>
        <v>0.34254143646408841</v>
      </c>
      <c r="G154">
        <f t="shared" si="10"/>
        <v>0.65745856353591159</v>
      </c>
      <c r="H154">
        <f t="shared" si="11"/>
        <v>51.13101104972376</v>
      </c>
    </row>
    <row r="155" spans="1:8" x14ac:dyDescent="0.3">
      <c r="A155">
        <v>18.456489244577401</v>
      </c>
      <c r="C155">
        <v>6.7000000000000004E-2</v>
      </c>
      <c r="D155">
        <v>0.123</v>
      </c>
      <c r="E155">
        <f t="shared" si="8"/>
        <v>0.19</v>
      </c>
      <c r="F155">
        <f t="shared" si="9"/>
        <v>0.35263157894736846</v>
      </c>
      <c r="G155">
        <f t="shared" si="10"/>
        <v>0.64736842105263159</v>
      </c>
      <c r="H155">
        <f t="shared" si="11"/>
        <v>50.78548421052632</v>
      </c>
    </row>
    <row r="156" spans="1:8" x14ac:dyDescent="0.3">
      <c r="A156">
        <v>18.05</v>
      </c>
      <c r="C156">
        <v>6.6000000000000003E-2</v>
      </c>
      <c r="D156">
        <v>0.105</v>
      </c>
      <c r="E156">
        <f t="shared" si="8"/>
        <v>0.17099999999999999</v>
      </c>
      <c r="F156">
        <f t="shared" si="9"/>
        <v>0.38596491228070179</v>
      </c>
      <c r="G156">
        <f t="shared" si="10"/>
        <v>0.61403508771929827</v>
      </c>
      <c r="H156">
        <f t="shared" si="11"/>
        <v>49.644017543859647</v>
      </c>
    </row>
    <row r="157" spans="1:8" x14ac:dyDescent="0.3">
      <c r="A157">
        <v>18.013253882202999</v>
      </c>
      <c r="C157">
        <v>8.3000000000000004E-2</v>
      </c>
      <c r="D157">
        <v>0.126</v>
      </c>
      <c r="E157">
        <f t="shared" si="8"/>
        <v>0.20900000000000002</v>
      </c>
      <c r="F157">
        <f t="shared" si="9"/>
        <v>0.39712918660287078</v>
      </c>
      <c r="G157">
        <f t="shared" si="10"/>
        <v>0.60287081339712911</v>
      </c>
      <c r="H157">
        <f t="shared" si="11"/>
        <v>49.26170813397129</v>
      </c>
    </row>
    <row r="158" spans="1:8" x14ac:dyDescent="0.3">
      <c r="A158">
        <v>18.001338506471399</v>
      </c>
      <c r="C158">
        <v>7.2999999999999995E-2</v>
      </c>
      <c r="D158">
        <v>0.104</v>
      </c>
      <c r="E158">
        <f t="shared" si="8"/>
        <v>0.17699999999999999</v>
      </c>
      <c r="F158">
        <f t="shared" si="9"/>
        <v>0.41242937853107342</v>
      </c>
      <c r="G158">
        <f t="shared" si="10"/>
        <v>0.58757062146892658</v>
      </c>
      <c r="H158">
        <f t="shared" si="11"/>
        <v>48.737768361581921</v>
      </c>
    </row>
    <row r="159" spans="1:8" x14ac:dyDescent="0.3">
      <c r="A159">
        <v>17.6613362286217</v>
      </c>
      <c r="C159">
        <v>7.1999999999999995E-2</v>
      </c>
      <c r="D159">
        <v>9.6000000000000002E-2</v>
      </c>
      <c r="E159">
        <f t="shared" si="8"/>
        <v>0.16799999999999998</v>
      </c>
      <c r="F159">
        <f t="shared" si="9"/>
        <v>0.4285714285714286</v>
      </c>
      <c r="G159">
        <f t="shared" si="10"/>
        <v>0.57142857142857151</v>
      </c>
      <c r="H159">
        <f t="shared" si="11"/>
        <v>48.185000000000002</v>
      </c>
    </row>
    <row r="160" spans="1:8" x14ac:dyDescent="0.3">
      <c r="A160">
        <v>17.55</v>
      </c>
      <c r="C160">
        <v>7.0999999999999994E-2</v>
      </c>
      <c r="D160">
        <v>8.8999999999999996E-2</v>
      </c>
      <c r="E160">
        <f t="shared" si="8"/>
        <v>0.15999999999999998</v>
      </c>
      <c r="F160">
        <f t="shared" si="9"/>
        <v>0.44375000000000003</v>
      </c>
      <c r="G160">
        <f t="shared" si="10"/>
        <v>0.55625000000000002</v>
      </c>
      <c r="H160">
        <f t="shared" si="11"/>
        <v>47.665225000000007</v>
      </c>
    </row>
    <row r="161" spans="1:8" x14ac:dyDescent="0.3">
      <c r="A161">
        <v>17.5034089811199</v>
      </c>
      <c r="C161">
        <v>8.3000000000000004E-2</v>
      </c>
      <c r="D161">
        <v>0.105</v>
      </c>
      <c r="E161">
        <f t="shared" si="8"/>
        <v>0.188</v>
      </c>
      <c r="F161">
        <f t="shared" si="9"/>
        <v>0.44148936170212766</v>
      </c>
      <c r="G161">
        <f t="shared" si="10"/>
        <v>0.55851063829787229</v>
      </c>
      <c r="H161">
        <f t="shared" si="11"/>
        <v>47.742638297872332</v>
      </c>
    </row>
    <row r="162" spans="1:8" x14ac:dyDescent="0.3">
      <c r="A162">
        <v>17.100000000000001</v>
      </c>
      <c r="C162">
        <v>7.1999999999999995E-2</v>
      </c>
      <c r="D162">
        <v>7.8E-2</v>
      </c>
      <c r="E162">
        <f t="shared" si="8"/>
        <v>0.15</v>
      </c>
      <c r="F162">
        <f t="shared" si="9"/>
        <v>0.48</v>
      </c>
      <c r="G162">
        <f t="shared" si="10"/>
        <v>0.52</v>
      </c>
      <c r="H162">
        <f t="shared" si="11"/>
        <v>46.423880000000004</v>
      </c>
    </row>
    <row r="163" spans="1:8" x14ac:dyDescent="0.3">
      <c r="A163">
        <v>17.0464537157021</v>
      </c>
      <c r="C163">
        <v>7.6999999999999999E-2</v>
      </c>
      <c r="D163">
        <v>7.1999999999999995E-2</v>
      </c>
      <c r="E163">
        <f t="shared" si="8"/>
        <v>0.14899999999999999</v>
      </c>
      <c r="F163">
        <f t="shared" si="9"/>
        <v>0.51677852348993292</v>
      </c>
      <c r="G163">
        <f t="shared" si="10"/>
        <v>0.48322147651006708</v>
      </c>
      <c r="H163">
        <f t="shared" si="11"/>
        <v>45.164436241610737</v>
      </c>
    </row>
    <row r="164" spans="1:8" x14ac:dyDescent="0.3">
      <c r="A164">
        <v>16.985081636284601</v>
      </c>
      <c r="C164">
        <v>8.5000000000000006E-2</v>
      </c>
      <c r="D164">
        <v>8.2000000000000003E-2</v>
      </c>
      <c r="E164">
        <f t="shared" si="8"/>
        <v>0.16700000000000001</v>
      </c>
      <c r="F164">
        <f t="shared" si="9"/>
        <v>0.50898203592814373</v>
      </c>
      <c r="G164">
        <f t="shared" si="10"/>
        <v>0.49101796407185627</v>
      </c>
      <c r="H164">
        <f t="shared" si="11"/>
        <v>45.431419161676644</v>
      </c>
    </row>
    <row r="165" spans="1:8" x14ac:dyDescent="0.3">
      <c r="A165">
        <v>16.5043056672368</v>
      </c>
      <c r="C165">
        <v>8.6999999999999994E-2</v>
      </c>
      <c r="D165">
        <v>6.5000000000000002E-2</v>
      </c>
      <c r="E165">
        <f t="shared" si="8"/>
        <v>0.152</v>
      </c>
      <c r="F165">
        <f t="shared" si="9"/>
        <v>0.57236842105263153</v>
      </c>
      <c r="G165">
        <f t="shared" si="10"/>
        <v>0.42763157894736847</v>
      </c>
      <c r="H165">
        <f t="shared" si="11"/>
        <v>43.260815789473689</v>
      </c>
    </row>
    <row r="166" spans="1:8" x14ac:dyDescent="0.3">
      <c r="A166">
        <v>16.5</v>
      </c>
      <c r="C166">
        <v>7.4999999999999997E-2</v>
      </c>
      <c r="D166">
        <v>6.0999999999999999E-2</v>
      </c>
      <c r="E166">
        <f t="shared" si="8"/>
        <v>0.13600000000000001</v>
      </c>
      <c r="F166">
        <f t="shared" si="9"/>
        <v>0.55147058823529405</v>
      </c>
      <c r="G166">
        <f t="shared" si="10"/>
        <v>0.44852941176470584</v>
      </c>
      <c r="H166">
        <f t="shared" si="11"/>
        <v>43.976441176470587</v>
      </c>
    </row>
    <row r="167" spans="1:8" x14ac:dyDescent="0.3">
      <c r="A167">
        <v>16.476165361907501</v>
      </c>
      <c r="C167">
        <v>7.5999999999999998E-2</v>
      </c>
      <c r="D167">
        <v>0.06</v>
      </c>
      <c r="E167">
        <f t="shared" si="8"/>
        <v>0.13600000000000001</v>
      </c>
      <c r="F167">
        <f t="shared" si="9"/>
        <v>0.55882352941176461</v>
      </c>
      <c r="G167">
        <f t="shared" si="10"/>
        <v>0.44117647058823523</v>
      </c>
      <c r="H167">
        <f t="shared" si="11"/>
        <v>43.724647058823521</v>
      </c>
    </row>
    <row r="168" spans="1:8" x14ac:dyDescent="0.3">
      <c r="A168">
        <v>16.004076809369899</v>
      </c>
      <c r="C168">
        <v>8.5000000000000006E-2</v>
      </c>
      <c r="D168">
        <v>5.1999999999999998E-2</v>
      </c>
      <c r="E168">
        <f t="shared" si="8"/>
        <v>0.13700000000000001</v>
      </c>
      <c r="F168">
        <f t="shared" si="9"/>
        <v>0.62043795620437958</v>
      </c>
      <c r="G168">
        <f t="shared" si="10"/>
        <v>0.37956204379562042</v>
      </c>
      <c r="H168">
        <f t="shared" si="11"/>
        <v>41.614722627737223</v>
      </c>
    </row>
    <row r="169" spans="1:8" x14ac:dyDescent="0.3">
      <c r="A169">
        <v>16</v>
      </c>
      <c r="C169">
        <v>7.5999999999999998E-2</v>
      </c>
      <c r="D169">
        <v>4.9000000000000002E-2</v>
      </c>
      <c r="E169">
        <f t="shared" si="8"/>
        <v>0.125</v>
      </c>
      <c r="F169">
        <f t="shared" si="9"/>
        <v>0.60799999999999998</v>
      </c>
      <c r="G169">
        <f t="shared" si="10"/>
        <v>0.39200000000000002</v>
      </c>
      <c r="H169">
        <f t="shared" si="11"/>
        <v>42.040648000000004</v>
      </c>
    </row>
    <row r="170" spans="1:8" x14ac:dyDescent="0.3">
      <c r="A170">
        <v>15.940381895405601</v>
      </c>
      <c r="C170">
        <v>7.5999999999999998E-2</v>
      </c>
      <c r="D170">
        <v>4.4999999999999998E-2</v>
      </c>
      <c r="E170">
        <f t="shared" si="8"/>
        <v>0.121</v>
      </c>
      <c r="F170">
        <f t="shared" si="9"/>
        <v>0.62809917355371903</v>
      </c>
      <c r="G170">
        <f t="shared" si="10"/>
        <v>0.37190082644628097</v>
      </c>
      <c r="H170">
        <f t="shared" si="11"/>
        <v>41.352371900826448</v>
      </c>
    </row>
    <row r="171" spans="1:8" x14ac:dyDescent="0.3">
      <c r="A171">
        <v>15.536316420848999</v>
      </c>
      <c r="C171">
        <v>0.74</v>
      </c>
      <c r="D171">
        <v>3.5999999999999997E-2</v>
      </c>
      <c r="E171">
        <f t="shared" si="8"/>
        <v>0.77600000000000002</v>
      </c>
      <c r="F171">
        <f t="shared" si="9"/>
        <v>0.95360824742268036</v>
      </c>
      <c r="G171">
        <f t="shared" si="10"/>
        <v>4.6391752577319582E-2</v>
      </c>
      <c r="H171">
        <f t="shared" si="11"/>
        <v>30.205639175257726</v>
      </c>
    </row>
    <row r="172" spans="1:8" x14ac:dyDescent="0.3">
      <c r="A172">
        <v>15.532164046755801</v>
      </c>
      <c r="C172">
        <v>8.5999999999999993E-2</v>
      </c>
      <c r="D172">
        <v>3.6999999999999998E-2</v>
      </c>
      <c r="E172">
        <f t="shared" si="8"/>
        <v>0.123</v>
      </c>
      <c r="F172">
        <f t="shared" si="9"/>
        <v>0.69918699186991862</v>
      </c>
      <c r="G172">
        <f t="shared" si="10"/>
        <v>0.30081300813008127</v>
      </c>
      <c r="H172">
        <f t="shared" si="11"/>
        <v>38.918040650406496</v>
      </c>
    </row>
    <row r="173" spans="1:8" x14ac:dyDescent="0.3">
      <c r="A173">
        <v>15.5</v>
      </c>
      <c r="C173">
        <v>7.8E-2</v>
      </c>
      <c r="D173">
        <v>3.5999999999999997E-2</v>
      </c>
      <c r="E173">
        <f t="shared" si="8"/>
        <v>0.11399999999999999</v>
      </c>
      <c r="F173">
        <f t="shared" si="9"/>
        <v>0.68421052631578949</v>
      </c>
      <c r="G173">
        <f t="shared" si="10"/>
        <v>0.31578947368421051</v>
      </c>
      <c r="H173">
        <f t="shared" si="11"/>
        <v>39.430894736842106</v>
      </c>
    </row>
    <row r="174" spans="1:8" x14ac:dyDescent="0.3">
      <c r="A174">
        <v>15.003714624069399</v>
      </c>
      <c r="C174">
        <v>0.111</v>
      </c>
      <c r="E174">
        <f t="shared" si="8"/>
        <v>0.111</v>
      </c>
      <c r="F174">
        <f t="shared" si="9"/>
        <v>1</v>
      </c>
      <c r="G174">
        <f t="shared" si="10"/>
        <v>0</v>
      </c>
      <c r="H174">
        <f t="shared" si="11"/>
        <v>28.616999999999997</v>
      </c>
    </row>
    <row r="175" spans="1:8" x14ac:dyDescent="0.3">
      <c r="A175">
        <v>15</v>
      </c>
      <c r="C175">
        <v>0.106</v>
      </c>
      <c r="E175">
        <f t="shared" si="8"/>
        <v>0.106</v>
      </c>
      <c r="F175">
        <f t="shared" si="9"/>
        <v>1</v>
      </c>
      <c r="G175">
        <f t="shared" si="10"/>
        <v>0</v>
      </c>
      <c r="H175">
        <f t="shared" si="11"/>
        <v>28.616999999999997</v>
      </c>
    </row>
    <row r="176" spans="1:8" x14ac:dyDescent="0.3">
      <c r="A176">
        <v>14.9599848605825</v>
      </c>
      <c r="C176">
        <v>9.9000000000000005E-2</v>
      </c>
      <c r="E176">
        <f t="shared" si="8"/>
        <v>9.9000000000000005E-2</v>
      </c>
      <c r="F176">
        <f t="shared" si="9"/>
        <v>1</v>
      </c>
      <c r="G176">
        <f t="shared" si="10"/>
        <v>0</v>
      </c>
      <c r="H176">
        <f t="shared" si="11"/>
        <v>28.616999999999997</v>
      </c>
    </row>
    <row r="177" spans="1:8" x14ac:dyDescent="0.3">
      <c r="A177">
        <v>14.553526931332</v>
      </c>
      <c r="C177">
        <v>9.9000000000000005E-2</v>
      </c>
      <c r="E177">
        <f t="shared" si="8"/>
        <v>9.9000000000000005E-2</v>
      </c>
      <c r="F177">
        <f t="shared" si="9"/>
        <v>1</v>
      </c>
      <c r="G177">
        <f t="shared" si="10"/>
        <v>0</v>
      </c>
      <c r="H177">
        <f t="shared" si="11"/>
        <v>28.616999999999997</v>
      </c>
    </row>
    <row r="178" spans="1:8" x14ac:dyDescent="0.3">
      <c r="A178">
        <v>14.5</v>
      </c>
      <c r="C178">
        <v>9.4E-2</v>
      </c>
      <c r="E178">
        <f t="shared" si="8"/>
        <v>9.4E-2</v>
      </c>
      <c r="F178">
        <f t="shared" si="9"/>
        <v>1</v>
      </c>
      <c r="G178">
        <f t="shared" si="10"/>
        <v>0</v>
      </c>
      <c r="H178">
        <f t="shared" si="11"/>
        <v>28.616999999999997</v>
      </c>
    </row>
    <row r="179" spans="1:8" x14ac:dyDescent="0.3">
      <c r="A179">
        <v>14.386439394068001</v>
      </c>
      <c r="C179">
        <v>8.5999999999999993E-2</v>
      </c>
      <c r="E179">
        <f t="shared" si="8"/>
        <v>8.5999999999999993E-2</v>
      </c>
      <c r="F179">
        <f t="shared" si="9"/>
        <v>1</v>
      </c>
      <c r="G179">
        <f t="shared" si="10"/>
        <v>0</v>
      </c>
      <c r="H179">
        <f t="shared" si="11"/>
        <v>28.616999999999997</v>
      </c>
    </row>
    <row r="180" spans="1:8" x14ac:dyDescent="0.3">
      <c r="A180">
        <v>14.035930063505999</v>
      </c>
      <c r="C180">
        <v>8.5999999999999993E-2</v>
      </c>
      <c r="E180">
        <f t="shared" si="8"/>
        <v>8.5999999999999993E-2</v>
      </c>
      <c r="F180">
        <f t="shared" si="9"/>
        <v>1</v>
      </c>
      <c r="G180">
        <f t="shared" si="10"/>
        <v>0</v>
      </c>
      <c r="H180">
        <f t="shared" si="11"/>
        <v>28.616999999999997</v>
      </c>
    </row>
    <row r="181" spans="1:8" x14ac:dyDescent="0.3">
      <c r="A181">
        <v>14</v>
      </c>
      <c r="C181">
        <v>8.4000000000000005E-2</v>
      </c>
      <c r="E181">
        <f t="shared" si="8"/>
        <v>8.4000000000000005E-2</v>
      </c>
      <c r="F181">
        <f t="shared" si="9"/>
        <v>1</v>
      </c>
      <c r="G181">
        <f t="shared" si="10"/>
        <v>0</v>
      </c>
      <c r="H181">
        <f t="shared" si="11"/>
        <v>28.616999999999997</v>
      </c>
    </row>
    <row r="182" spans="1:8" x14ac:dyDescent="0.3">
      <c r="A182">
        <v>13.9105465600834</v>
      </c>
      <c r="C182">
        <v>7.2999999999999995E-2</v>
      </c>
      <c r="E182">
        <f t="shared" si="8"/>
        <v>7.2999999999999995E-2</v>
      </c>
      <c r="F182">
        <f t="shared" si="9"/>
        <v>1</v>
      </c>
      <c r="G182">
        <f t="shared" si="10"/>
        <v>0</v>
      </c>
      <c r="H182">
        <f t="shared" si="11"/>
        <v>28.616999999999997</v>
      </c>
    </row>
    <row r="183" spans="1:8" x14ac:dyDescent="0.3">
      <c r="A183">
        <v>13.521288873710001</v>
      </c>
      <c r="C183">
        <v>7.2999999999999995E-2</v>
      </c>
      <c r="E183">
        <f t="shared" si="8"/>
        <v>7.2999999999999995E-2</v>
      </c>
      <c r="F183">
        <f t="shared" si="9"/>
        <v>1</v>
      </c>
      <c r="G183">
        <f t="shared" si="10"/>
        <v>0</v>
      </c>
      <c r="H183">
        <f t="shared" si="11"/>
        <v>28.616999999999997</v>
      </c>
    </row>
    <row r="184" spans="1:8" x14ac:dyDescent="0.3">
      <c r="A184">
        <v>13.5</v>
      </c>
      <c r="C184">
        <v>7.1999999999999995E-2</v>
      </c>
      <c r="E184">
        <f t="shared" si="8"/>
        <v>7.1999999999999995E-2</v>
      </c>
      <c r="F184">
        <f t="shared" si="9"/>
        <v>1</v>
      </c>
      <c r="G184">
        <f t="shared" si="10"/>
        <v>0</v>
      </c>
      <c r="H184">
        <f t="shared" si="11"/>
        <v>28.616999999999997</v>
      </c>
    </row>
    <row r="185" spans="1:8" x14ac:dyDescent="0.3">
      <c r="A185">
        <v>13</v>
      </c>
      <c r="C185">
        <v>6.0999999999999999E-2</v>
      </c>
      <c r="E185">
        <f t="shared" si="8"/>
        <v>6.0999999999999999E-2</v>
      </c>
      <c r="F185">
        <f t="shared" si="9"/>
        <v>1</v>
      </c>
      <c r="G185">
        <f t="shared" si="10"/>
        <v>0</v>
      </c>
      <c r="H185">
        <f t="shared" si="11"/>
        <v>28.616999999999997</v>
      </c>
    </row>
    <row r="186" spans="1:8" x14ac:dyDescent="0.3">
      <c r="A186">
        <v>12.965927956601901</v>
      </c>
      <c r="C186">
        <v>0.06</v>
      </c>
      <c r="E186">
        <f t="shared" si="8"/>
        <v>0.06</v>
      </c>
      <c r="F186">
        <f t="shared" si="9"/>
        <v>1</v>
      </c>
      <c r="G186">
        <f t="shared" si="10"/>
        <v>0</v>
      </c>
      <c r="H186">
        <f t="shared" si="11"/>
        <v>28.616999999999997</v>
      </c>
    </row>
    <row r="187" spans="1:8" x14ac:dyDescent="0.3">
      <c r="A187">
        <v>12.544352018251301</v>
      </c>
      <c r="C187">
        <v>5.0999999999999997E-2</v>
      </c>
      <c r="E187">
        <f t="shared" si="8"/>
        <v>5.0999999999999997E-2</v>
      </c>
      <c r="F187">
        <f t="shared" si="9"/>
        <v>1</v>
      </c>
      <c r="G187">
        <f t="shared" si="10"/>
        <v>0</v>
      </c>
      <c r="H187">
        <f t="shared" si="11"/>
        <v>28.616999999999997</v>
      </c>
    </row>
    <row r="188" spans="1:8" x14ac:dyDescent="0.3">
      <c r="A188">
        <v>12.5</v>
      </c>
      <c r="C188">
        <v>5.0999999999999997E-2</v>
      </c>
      <c r="E188">
        <f t="shared" si="8"/>
        <v>5.0999999999999997E-2</v>
      </c>
      <c r="F188">
        <f t="shared" si="9"/>
        <v>1</v>
      </c>
      <c r="G188">
        <f t="shared" si="10"/>
        <v>0</v>
      </c>
      <c r="H188">
        <f t="shared" si="11"/>
        <v>28.616999999999997</v>
      </c>
    </row>
    <row r="189" spans="1:8" x14ac:dyDescent="0.3">
      <c r="A189">
        <v>12.330733728673</v>
      </c>
      <c r="C189">
        <v>4.2000000000000003E-2</v>
      </c>
      <c r="E189">
        <f t="shared" si="8"/>
        <v>4.2000000000000003E-2</v>
      </c>
      <c r="F189">
        <f t="shared" si="9"/>
        <v>1</v>
      </c>
      <c r="G189">
        <f t="shared" si="10"/>
        <v>0</v>
      </c>
      <c r="H189">
        <f t="shared" si="11"/>
        <v>28.616999999999997</v>
      </c>
    </row>
    <row r="190" spans="1:8" x14ac:dyDescent="0.3">
      <c r="A190">
        <v>12.0349390398403</v>
      </c>
      <c r="C190">
        <v>4.2000000000000003E-2</v>
      </c>
      <c r="E190">
        <f t="shared" si="8"/>
        <v>4.2000000000000003E-2</v>
      </c>
      <c r="F190">
        <f t="shared" si="9"/>
        <v>1</v>
      </c>
      <c r="G190">
        <f t="shared" si="10"/>
        <v>0</v>
      </c>
      <c r="H190">
        <f t="shared" si="11"/>
        <v>28.616999999999997</v>
      </c>
    </row>
    <row r="191" spans="1:8" x14ac:dyDescent="0.3">
      <c r="A191">
        <v>12</v>
      </c>
      <c r="C191">
        <v>4.2000000000000003E-2</v>
      </c>
      <c r="E191">
        <f t="shared" si="8"/>
        <v>4.2000000000000003E-2</v>
      </c>
      <c r="F191">
        <f t="shared" si="9"/>
        <v>1</v>
      </c>
      <c r="G191">
        <f t="shared" si="10"/>
        <v>0</v>
      </c>
      <c r="H191">
        <f t="shared" si="11"/>
        <v>28.616999999999997</v>
      </c>
    </row>
    <row r="192" spans="1:8" x14ac:dyDescent="0.3">
      <c r="A192">
        <v>11.5</v>
      </c>
      <c r="C192">
        <v>3.3000000000000002E-2</v>
      </c>
      <c r="E192">
        <f t="shared" si="8"/>
        <v>3.3000000000000002E-2</v>
      </c>
      <c r="F192">
        <f t="shared" si="9"/>
        <v>1</v>
      </c>
      <c r="G192">
        <f t="shared" si="10"/>
        <v>0</v>
      </c>
      <c r="H192">
        <f t="shared" si="11"/>
        <v>28.616999999999997</v>
      </c>
    </row>
    <row r="193" spans="1:8" x14ac:dyDescent="0.3">
      <c r="A193">
        <v>11.4344230412333</v>
      </c>
      <c r="C193">
        <v>0.03</v>
      </c>
      <c r="E193">
        <f t="shared" si="8"/>
        <v>0.03</v>
      </c>
      <c r="F193">
        <f t="shared" si="9"/>
        <v>1</v>
      </c>
      <c r="G193">
        <f t="shared" si="10"/>
        <v>0</v>
      </c>
      <c r="H193">
        <f t="shared" si="11"/>
        <v>28.616999999999997</v>
      </c>
    </row>
    <row r="194" spans="1:8" x14ac:dyDescent="0.3">
      <c r="A194">
        <v>11.034573524194601</v>
      </c>
      <c r="C194">
        <v>2.4E-2</v>
      </c>
      <c r="E194">
        <f t="shared" si="8"/>
        <v>2.4E-2</v>
      </c>
      <c r="F194">
        <f t="shared" si="9"/>
        <v>1</v>
      </c>
      <c r="G194">
        <f t="shared" si="10"/>
        <v>0</v>
      </c>
      <c r="H194">
        <f t="shared" si="11"/>
        <v>28.616999999999997</v>
      </c>
    </row>
    <row r="195" spans="1:8" x14ac:dyDescent="0.3">
      <c r="A195">
        <v>11</v>
      </c>
      <c r="C195">
        <v>2.5000000000000001E-2</v>
      </c>
      <c r="E195">
        <f t="shared" si="8"/>
        <v>2.5000000000000001E-2</v>
      </c>
      <c r="F195">
        <f t="shared" si="9"/>
        <v>1</v>
      </c>
      <c r="G195">
        <f t="shared" si="10"/>
        <v>0</v>
      </c>
      <c r="H195">
        <f t="shared" si="11"/>
        <v>28.616999999999997</v>
      </c>
    </row>
    <row r="196" spans="1:8" x14ac:dyDescent="0.3">
      <c r="A196">
        <v>10.55</v>
      </c>
      <c r="C196">
        <v>1.7999999999999999E-2</v>
      </c>
      <c r="E196">
        <f t="shared" si="8"/>
        <v>1.7999999999999999E-2</v>
      </c>
      <c r="F196">
        <f t="shared" si="9"/>
        <v>1</v>
      </c>
      <c r="G196">
        <f t="shared" si="10"/>
        <v>0</v>
      </c>
      <c r="H196">
        <f t="shared" si="11"/>
        <v>28.616999999999997</v>
      </c>
    </row>
    <row r="197" spans="1:8" x14ac:dyDescent="0.3">
      <c r="A197">
        <v>10.3755625956664</v>
      </c>
      <c r="C197">
        <v>1.2999999999999999E-2</v>
      </c>
      <c r="E197">
        <f t="shared" si="8"/>
        <v>1.2999999999999999E-2</v>
      </c>
      <c r="F197">
        <f t="shared" si="9"/>
        <v>1</v>
      </c>
      <c r="G197">
        <f t="shared" si="10"/>
        <v>0</v>
      </c>
      <c r="H197">
        <f t="shared" si="11"/>
        <v>28.616999999999997</v>
      </c>
    </row>
    <row r="198" spans="1:8" x14ac:dyDescent="0.3">
      <c r="A198">
        <v>10</v>
      </c>
      <c r="C198">
        <v>1.2E-2</v>
      </c>
      <c r="E198">
        <f t="shared" si="8"/>
        <v>1.2E-2</v>
      </c>
      <c r="F198">
        <f t="shared" si="9"/>
        <v>1</v>
      </c>
      <c r="G198">
        <f t="shared" si="10"/>
        <v>0</v>
      </c>
      <c r="H198">
        <f t="shared" si="11"/>
        <v>28.616999999999997</v>
      </c>
    </row>
    <row r="199" spans="1:8" x14ac:dyDescent="0.3">
      <c r="A199">
        <v>9.6747418121427398</v>
      </c>
      <c r="C199">
        <v>2.3E-2</v>
      </c>
      <c r="E199">
        <f t="shared" si="8"/>
        <v>2.3E-2</v>
      </c>
      <c r="F199">
        <f t="shared" si="9"/>
        <v>1</v>
      </c>
      <c r="G199">
        <f t="shared" si="10"/>
        <v>0</v>
      </c>
      <c r="H199">
        <f t="shared" si="11"/>
        <v>28.616999999999997</v>
      </c>
    </row>
    <row r="200" spans="1:8" x14ac:dyDescent="0.3">
      <c r="A200">
        <v>9.6</v>
      </c>
      <c r="C200">
        <v>2.4E-2</v>
      </c>
      <c r="E200">
        <f t="shared" si="8"/>
        <v>2.4E-2</v>
      </c>
      <c r="F200">
        <f t="shared" si="9"/>
        <v>1</v>
      </c>
      <c r="G200">
        <f t="shared" si="10"/>
        <v>0</v>
      </c>
      <c r="H200">
        <f t="shared" si="11"/>
        <v>28.616999999999997</v>
      </c>
    </row>
    <row r="201" spans="1:8" x14ac:dyDescent="0.3">
      <c r="A201">
        <v>9</v>
      </c>
      <c r="C201">
        <v>1.7999999999999999E-2</v>
      </c>
      <c r="E201">
        <f t="shared" si="8"/>
        <v>1.7999999999999999E-2</v>
      </c>
      <c r="F201">
        <f t="shared" si="9"/>
        <v>1</v>
      </c>
      <c r="G201">
        <f t="shared" si="10"/>
        <v>0</v>
      </c>
      <c r="H201">
        <f t="shared" si="11"/>
        <v>28.616999999999997</v>
      </c>
    </row>
    <row r="202" spans="1:8" x14ac:dyDescent="0.3">
      <c r="A202">
        <v>8.5673587639264106</v>
      </c>
      <c r="C202">
        <v>1.2E-2</v>
      </c>
      <c r="E202">
        <f t="shared" si="8"/>
        <v>1.2E-2</v>
      </c>
      <c r="F202">
        <f t="shared" si="9"/>
        <v>1</v>
      </c>
      <c r="G202">
        <f t="shared" si="10"/>
        <v>0</v>
      </c>
      <c r="H202">
        <f t="shared" si="11"/>
        <v>28.616999999999997</v>
      </c>
    </row>
    <row r="203" spans="1:8" x14ac:dyDescent="0.3">
      <c r="A203">
        <v>8.3397182942655697</v>
      </c>
      <c r="C203">
        <v>1.0999999999999999E-2</v>
      </c>
      <c r="E203">
        <f t="shared" si="8"/>
        <v>1.0999999999999999E-2</v>
      </c>
      <c r="F203">
        <f t="shared" si="9"/>
        <v>1</v>
      </c>
      <c r="G203">
        <f t="shared" si="10"/>
        <v>0</v>
      </c>
      <c r="H203">
        <f t="shared" si="11"/>
        <v>28.616999999999997</v>
      </c>
    </row>
    <row r="204" spans="1:8" x14ac:dyDescent="0.3">
      <c r="A204">
        <v>8</v>
      </c>
      <c r="C204">
        <v>8.9999999999999993E-3</v>
      </c>
      <c r="E204">
        <f t="shared" ref="E204:E267" si="12">C204+D204</f>
        <v>8.9999999999999993E-3</v>
      </c>
      <c r="F204">
        <f t="shared" ref="F204:F267" si="13">C204/E204</f>
        <v>1</v>
      </c>
      <c r="G204">
        <f t="shared" ref="G204:G267" si="14">D204/E204</f>
        <v>0</v>
      </c>
      <c r="H204">
        <f t="shared" ref="H204:H267" si="15">F204*$D$8+G204*$C$8</f>
        <v>28.616999999999997</v>
      </c>
    </row>
    <row r="205" spans="1:8" x14ac:dyDescent="0.3">
      <c r="A205">
        <v>7.0439981788435899</v>
      </c>
      <c r="C205">
        <v>4.0000000000000001E-3</v>
      </c>
      <c r="E205">
        <f t="shared" si="12"/>
        <v>4.0000000000000001E-3</v>
      </c>
      <c r="F205">
        <f t="shared" si="13"/>
        <v>1</v>
      </c>
      <c r="G205">
        <f t="shared" si="14"/>
        <v>0</v>
      </c>
      <c r="H205">
        <f t="shared" si="15"/>
        <v>28.616999999999997</v>
      </c>
    </row>
    <row r="206" spans="1:8" x14ac:dyDescent="0.3">
      <c r="A206">
        <v>7</v>
      </c>
      <c r="C206">
        <v>3.0000000000000001E-3</v>
      </c>
      <c r="E206">
        <f t="shared" si="12"/>
        <v>3.0000000000000001E-3</v>
      </c>
      <c r="F206">
        <f t="shared" si="13"/>
        <v>1</v>
      </c>
      <c r="G206">
        <f t="shared" si="14"/>
        <v>0</v>
      </c>
      <c r="H206">
        <f t="shared" si="15"/>
        <v>28.616999999999997</v>
      </c>
    </row>
    <row r="207" spans="1:8" x14ac:dyDescent="0.3">
      <c r="A207">
        <v>53.596145734364299</v>
      </c>
      <c r="C207">
        <v>0.89400000000000002</v>
      </c>
      <c r="D207">
        <v>2.7040000000000002</v>
      </c>
      <c r="E207">
        <f t="shared" si="12"/>
        <v>3.5980000000000003</v>
      </c>
      <c r="F207">
        <f t="shared" si="13"/>
        <v>0.24847137298499164</v>
      </c>
      <c r="G207">
        <f t="shared" si="14"/>
        <v>0.75152862701500833</v>
      </c>
      <c r="H207">
        <f t="shared" si="15"/>
        <v>54.352346303501946</v>
      </c>
    </row>
    <row r="208" spans="1:8" x14ac:dyDescent="0.3">
      <c r="A208">
        <v>53.1020770199545</v>
      </c>
      <c r="C208">
        <v>0.872</v>
      </c>
      <c r="D208">
        <v>2.6549999999999998</v>
      </c>
      <c r="E208">
        <f t="shared" si="12"/>
        <v>3.5269999999999997</v>
      </c>
      <c r="F208">
        <f t="shared" si="13"/>
        <v>0.24723561100085059</v>
      </c>
      <c r="G208">
        <f t="shared" si="14"/>
        <v>0.75276438899914944</v>
      </c>
      <c r="H208">
        <f t="shared" si="15"/>
        <v>54.394663736886876</v>
      </c>
    </row>
    <row r="209" spans="1:8" x14ac:dyDescent="0.3">
      <c r="A209">
        <v>53.073878321511799</v>
      </c>
      <c r="C209">
        <v>0.874</v>
      </c>
      <c r="D209">
        <v>2.653</v>
      </c>
      <c r="E209">
        <f t="shared" si="12"/>
        <v>3.5270000000000001</v>
      </c>
      <c r="F209">
        <f t="shared" si="13"/>
        <v>0.24780266515452223</v>
      </c>
      <c r="G209">
        <f t="shared" si="14"/>
        <v>0.75219733484547768</v>
      </c>
      <c r="H209">
        <f t="shared" si="15"/>
        <v>54.375245534448538</v>
      </c>
    </row>
    <row r="210" spans="1:8" x14ac:dyDescent="0.3">
      <c r="A210">
        <v>52.98050199379</v>
      </c>
      <c r="C210">
        <v>0.87</v>
      </c>
      <c r="D210">
        <v>2.6440000000000001</v>
      </c>
      <c r="E210">
        <f t="shared" si="12"/>
        <v>3.5140000000000002</v>
      </c>
      <c r="F210">
        <f t="shared" si="13"/>
        <v>0.24758110415480933</v>
      </c>
      <c r="G210">
        <f t="shared" si="14"/>
        <v>0.75241889584519062</v>
      </c>
      <c r="H210">
        <f t="shared" si="15"/>
        <v>54.38283266932271</v>
      </c>
    </row>
    <row r="211" spans="1:8" x14ac:dyDescent="0.3">
      <c r="A211">
        <v>52.744067124858702</v>
      </c>
      <c r="C211">
        <v>0.85899999999999999</v>
      </c>
      <c r="D211">
        <v>2.621</v>
      </c>
      <c r="E211">
        <f t="shared" si="12"/>
        <v>3.48</v>
      </c>
      <c r="F211">
        <f t="shared" si="13"/>
        <v>0.2468390804597701</v>
      </c>
      <c r="G211">
        <f t="shared" si="14"/>
        <v>0.7531609195402299</v>
      </c>
      <c r="H211">
        <f t="shared" si="15"/>
        <v>54.408242528735634</v>
      </c>
    </row>
    <row r="212" spans="1:8" x14ac:dyDescent="0.3">
      <c r="A212">
        <v>52.718957431304901</v>
      </c>
      <c r="C212">
        <v>0.86199999999999999</v>
      </c>
      <c r="D212">
        <v>2.63</v>
      </c>
      <c r="E212">
        <f t="shared" si="12"/>
        <v>3.492</v>
      </c>
      <c r="F212">
        <f t="shared" si="13"/>
        <v>0.24684994272623137</v>
      </c>
      <c r="G212">
        <f t="shared" si="14"/>
        <v>0.7531500572737686</v>
      </c>
      <c r="H212">
        <f t="shared" si="15"/>
        <v>54.407870561282934</v>
      </c>
    </row>
    <row r="213" spans="1:8" x14ac:dyDescent="0.3">
      <c r="A213">
        <v>52.681443908438297</v>
      </c>
      <c r="C213">
        <v>0.85199999999999998</v>
      </c>
      <c r="D213">
        <v>2.6269999999999998</v>
      </c>
      <c r="E213">
        <f t="shared" si="12"/>
        <v>3.4789999999999996</v>
      </c>
      <c r="F213">
        <f t="shared" si="13"/>
        <v>0.24489795918367349</v>
      </c>
      <c r="G213">
        <f t="shared" si="14"/>
        <v>0.75510204081632659</v>
      </c>
      <c r="H213">
        <f t="shared" si="15"/>
        <v>54.474714285714299</v>
      </c>
    </row>
    <row r="214" spans="1:8" x14ac:dyDescent="0.3">
      <c r="A214">
        <v>52.579437161879198</v>
      </c>
      <c r="C214">
        <v>0.84699999999999998</v>
      </c>
      <c r="D214">
        <v>2.617</v>
      </c>
      <c r="E214">
        <f t="shared" si="12"/>
        <v>3.464</v>
      </c>
      <c r="F214">
        <f t="shared" si="13"/>
        <v>0.24451501154734412</v>
      </c>
      <c r="G214">
        <f t="shared" si="14"/>
        <v>0.75548498845265588</v>
      </c>
      <c r="H214">
        <f t="shared" si="15"/>
        <v>54.48782794457275</v>
      </c>
    </row>
    <row r="215" spans="1:8" x14ac:dyDescent="0.3">
      <c r="A215">
        <v>52.393934920101501</v>
      </c>
      <c r="C215">
        <v>0.84</v>
      </c>
      <c r="D215">
        <v>2.5990000000000002</v>
      </c>
      <c r="E215">
        <f t="shared" si="12"/>
        <v>3.4390000000000001</v>
      </c>
      <c r="F215">
        <f t="shared" si="13"/>
        <v>0.24425705146845011</v>
      </c>
      <c r="G215">
        <f t="shared" si="14"/>
        <v>0.75574294853154989</v>
      </c>
      <c r="H215">
        <f t="shared" si="15"/>
        <v>54.496661529514398</v>
      </c>
    </row>
    <row r="216" spans="1:8" x14ac:dyDescent="0.3">
      <c r="A216">
        <v>52.312976504508597</v>
      </c>
      <c r="C216">
        <v>0.83799999999999997</v>
      </c>
      <c r="D216">
        <v>2.5920000000000001</v>
      </c>
      <c r="E216">
        <f t="shared" si="12"/>
        <v>3.43</v>
      </c>
      <c r="F216">
        <f t="shared" si="13"/>
        <v>0.24431486880466471</v>
      </c>
      <c r="G216">
        <f t="shared" si="14"/>
        <v>0.75568513119533531</v>
      </c>
      <c r="H216">
        <f t="shared" si="15"/>
        <v>54.494681632653069</v>
      </c>
    </row>
    <row r="217" spans="1:8" x14ac:dyDescent="0.3">
      <c r="A217">
        <v>52.074016682610797</v>
      </c>
      <c r="C217">
        <v>0.82899999999999996</v>
      </c>
      <c r="D217">
        <v>2.569</v>
      </c>
      <c r="E217">
        <f t="shared" si="12"/>
        <v>3.3979999999999997</v>
      </c>
      <c r="F217">
        <f t="shared" si="13"/>
        <v>0.24396703943496176</v>
      </c>
      <c r="G217">
        <f t="shared" si="14"/>
        <v>0.75603296056503833</v>
      </c>
      <c r="H217">
        <f t="shared" si="15"/>
        <v>54.506592701589177</v>
      </c>
    </row>
    <row r="218" spans="1:8" x14ac:dyDescent="0.3">
      <c r="A218">
        <v>51.974873438076202</v>
      </c>
      <c r="C218">
        <v>0.81599999999999995</v>
      </c>
      <c r="D218">
        <v>2.5379999999999998</v>
      </c>
      <c r="E218">
        <f t="shared" si="12"/>
        <v>3.3539999999999996</v>
      </c>
      <c r="F218">
        <f t="shared" si="13"/>
        <v>0.24329159212880144</v>
      </c>
      <c r="G218">
        <f t="shared" si="14"/>
        <v>0.75670840787119864</v>
      </c>
      <c r="H218">
        <f t="shared" si="15"/>
        <v>54.529722719141333</v>
      </c>
    </row>
    <row r="219" spans="1:8" x14ac:dyDescent="0.3">
      <c r="A219">
        <v>51.847139277389601</v>
      </c>
      <c r="C219">
        <v>0.82199999999999995</v>
      </c>
      <c r="D219">
        <v>2.5489999999999999</v>
      </c>
      <c r="E219">
        <f t="shared" si="12"/>
        <v>3.371</v>
      </c>
      <c r="F219">
        <f t="shared" si="13"/>
        <v>0.24384455651142092</v>
      </c>
      <c r="G219">
        <f t="shared" si="14"/>
        <v>0.75615544348857899</v>
      </c>
      <c r="H219">
        <f t="shared" si="15"/>
        <v>54.510787006822902</v>
      </c>
    </row>
    <row r="220" spans="1:8" x14ac:dyDescent="0.3">
      <c r="A220">
        <v>51.6547934366492</v>
      </c>
      <c r="C220">
        <v>0.81699999999999995</v>
      </c>
      <c r="D220">
        <v>2.5299999999999998</v>
      </c>
      <c r="E220">
        <f t="shared" si="12"/>
        <v>3.3469999999999995</v>
      </c>
      <c r="F220">
        <f t="shared" si="13"/>
        <v>0.24409919330743951</v>
      </c>
      <c r="G220">
        <f t="shared" si="14"/>
        <v>0.75590080669256055</v>
      </c>
      <c r="H220">
        <f t="shared" si="15"/>
        <v>54.502067224380049</v>
      </c>
    </row>
    <row r="221" spans="1:8" x14ac:dyDescent="0.3">
      <c r="A221">
        <v>51.212044504148103</v>
      </c>
      <c r="C221">
        <v>0.79800000000000004</v>
      </c>
      <c r="D221">
        <v>2.488</v>
      </c>
      <c r="E221">
        <f t="shared" si="12"/>
        <v>3.286</v>
      </c>
      <c r="F221">
        <f t="shared" si="13"/>
        <v>0.24284844796104688</v>
      </c>
      <c r="G221">
        <f t="shared" si="14"/>
        <v>0.75715155203895312</v>
      </c>
      <c r="H221">
        <f t="shared" si="15"/>
        <v>54.54489774802191</v>
      </c>
    </row>
    <row r="222" spans="1:8" x14ac:dyDescent="0.3">
      <c r="A222">
        <v>51.182937478621199</v>
      </c>
      <c r="C222">
        <v>0.79300000000000004</v>
      </c>
      <c r="D222">
        <v>2.4969999999999999</v>
      </c>
      <c r="E222">
        <f t="shared" si="12"/>
        <v>3.29</v>
      </c>
      <c r="F222">
        <f t="shared" si="13"/>
        <v>0.24103343465045593</v>
      </c>
      <c r="G222">
        <f t="shared" si="14"/>
        <v>0.75896656534954399</v>
      </c>
      <c r="H222">
        <f t="shared" si="15"/>
        <v>54.607051063829786</v>
      </c>
    </row>
    <row r="223" spans="1:8" x14ac:dyDescent="0.3">
      <c r="A223">
        <v>51.1105838062849</v>
      </c>
      <c r="C223">
        <v>0.78200000000000003</v>
      </c>
      <c r="D223">
        <v>2.452</v>
      </c>
      <c r="E223">
        <f t="shared" si="12"/>
        <v>3.234</v>
      </c>
      <c r="F223">
        <f t="shared" si="13"/>
        <v>0.24180581323438469</v>
      </c>
      <c r="G223">
        <f t="shared" si="14"/>
        <v>0.75819418676561534</v>
      </c>
      <c r="H223">
        <f t="shared" si="15"/>
        <v>54.580601731601739</v>
      </c>
    </row>
    <row r="224" spans="1:8" x14ac:dyDescent="0.3">
      <c r="A224">
        <v>50.769615516314701</v>
      </c>
      <c r="C224">
        <v>0.77800000000000002</v>
      </c>
      <c r="D224">
        <v>2.468</v>
      </c>
      <c r="E224">
        <f t="shared" si="12"/>
        <v>3.246</v>
      </c>
      <c r="F224">
        <f t="shared" si="13"/>
        <v>0.23967960566851509</v>
      </c>
      <c r="G224">
        <f t="shared" si="14"/>
        <v>0.76032039433148491</v>
      </c>
      <c r="H224">
        <f t="shared" si="15"/>
        <v>54.653411583487369</v>
      </c>
    </row>
    <row r="225" spans="1:8" x14ac:dyDescent="0.3">
      <c r="A225">
        <v>50.615449209337903</v>
      </c>
      <c r="C225">
        <v>0.76400000000000001</v>
      </c>
      <c r="D225">
        <v>2.4540000000000002</v>
      </c>
      <c r="E225">
        <f t="shared" si="12"/>
        <v>3.218</v>
      </c>
      <c r="F225">
        <f t="shared" si="13"/>
        <v>0.23741454319453076</v>
      </c>
      <c r="G225">
        <f t="shared" si="14"/>
        <v>0.7625854568054693</v>
      </c>
      <c r="H225">
        <f t="shared" si="15"/>
        <v>54.730976382846492</v>
      </c>
    </row>
    <row r="226" spans="1:8" x14ac:dyDescent="0.3">
      <c r="A226">
        <v>50.5297214372263</v>
      </c>
      <c r="C226">
        <v>0.76200000000000001</v>
      </c>
      <c r="D226">
        <v>2.4460000000000002</v>
      </c>
      <c r="E226">
        <f t="shared" si="12"/>
        <v>3.2080000000000002</v>
      </c>
      <c r="F226">
        <f t="shared" si="13"/>
        <v>0.23753117206982544</v>
      </c>
      <c r="G226">
        <f t="shared" si="14"/>
        <v>0.76246882793017456</v>
      </c>
      <c r="H226">
        <f t="shared" si="15"/>
        <v>54.726982543640901</v>
      </c>
    </row>
    <row r="227" spans="1:8" x14ac:dyDescent="0.3">
      <c r="A227">
        <v>50.4322207050798</v>
      </c>
      <c r="C227">
        <v>0.75900000000000001</v>
      </c>
      <c r="D227">
        <v>2.4369999999999998</v>
      </c>
      <c r="E227">
        <f t="shared" si="12"/>
        <v>3.1959999999999997</v>
      </c>
      <c r="F227">
        <f t="shared" si="13"/>
        <v>0.23748435544430541</v>
      </c>
      <c r="G227">
        <f t="shared" si="14"/>
        <v>0.76251564455569465</v>
      </c>
      <c r="H227">
        <f t="shared" si="15"/>
        <v>54.728585732165214</v>
      </c>
    </row>
    <row r="228" spans="1:8" x14ac:dyDescent="0.3">
      <c r="A228">
        <v>50.165012076971202</v>
      </c>
      <c r="C228">
        <v>0.75</v>
      </c>
      <c r="D228">
        <v>2.4129999999999998</v>
      </c>
      <c r="E228">
        <f t="shared" si="12"/>
        <v>3.1629999999999998</v>
      </c>
      <c r="F228">
        <f t="shared" si="13"/>
        <v>0.23711666139740753</v>
      </c>
      <c r="G228">
        <f t="shared" si="14"/>
        <v>0.7628833386025925</v>
      </c>
      <c r="H228">
        <f t="shared" si="15"/>
        <v>54.741177047107186</v>
      </c>
    </row>
    <row r="229" spans="1:8" x14ac:dyDescent="0.3">
      <c r="A229">
        <v>49.955300719685198</v>
      </c>
      <c r="C229">
        <v>0.74299999999999999</v>
      </c>
      <c r="D229">
        <v>2.3940000000000001</v>
      </c>
      <c r="E229">
        <f t="shared" si="12"/>
        <v>3.137</v>
      </c>
      <c r="F229">
        <f t="shared" si="13"/>
        <v>0.23685049410264583</v>
      </c>
      <c r="G229">
        <f t="shared" si="14"/>
        <v>0.7631495058973542</v>
      </c>
      <c r="H229">
        <f t="shared" si="15"/>
        <v>54.750291679949001</v>
      </c>
    </row>
    <row r="230" spans="1:8" x14ac:dyDescent="0.3">
      <c r="A230">
        <v>49.746077050083997</v>
      </c>
      <c r="C230">
        <v>0.72799999999999998</v>
      </c>
      <c r="D230">
        <v>2.3839999999999999</v>
      </c>
      <c r="E230">
        <f t="shared" si="12"/>
        <v>3.1120000000000001</v>
      </c>
      <c r="F230">
        <f t="shared" si="13"/>
        <v>0.23393316195372749</v>
      </c>
      <c r="G230">
        <f t="shared" si="14"/>
        <v>0.7660668380462724</v>
      </c>
      <c r="H230">
        <f t="shared" si="15"/>
        <v>54.850192802056554</v>
      </c>
    </row>
    <row r="231" spans="1:8" x14ac:dyDescent="0.3">
      <c r="A231">
        <v>49.539683378784602</v>
      </c>
      <c r="C231">
        <v>0.72199999999999998</v>
      </c>
      <c r="D231">
        <v>2.3650000000000002</v>
      </c>
      <c r="E231">
        <f t="shared" si="12"/>
        <v>3.0870000000000002</v>
      </c>
      <c r="F231">
        <f t="shared" si="13"/>
        <v>0.23388402980239711</v>
      </c>
      <c r="G231">
        <f t="shared" si="14"/>
        <v>0.76611597019760291</v>
      </c>
      <c r="H231">
        <f t="shared" si="15"/>
        <v>54.851875283446716</v>
      </c>
    </row>
    <row r="232" spans="1:8" x14ac:dyDescent="0.3">
      <c r="A232">
        <v>49.3880418277177</v>
      </c>
      <c r="C232">
        <v>0.71899999999999997</v>
      </c>
      <c r="D232">
        <v>2.3519999999999999</v>
      </c>
      <c r="E232">
        <f t="shared" si="12"/>
        <v>3.0709999999999997</v>
      </c>
      <c r="F232">
        <f t="shared" si="13"/>
        <v>0.23412569195701727</v>
      </c>
      <c r="G232">
        <f t="shared" si="14"/>
        <v>0.76587430804298273</v>
      </c>
      <c r="H232">
        <f t="shared" si="15"/>
        <v>54.843599804623906</v>
      </c>
    </row>
    <row r="233" spans="1:8" x14ac:dyDescent="0.3">
      <c r="A233">
        <v>49.354152100602001</v>
      </c>
      <c r="C233">
        <v>0.72099999999999997</v>
      </c>
      <c r="D233">
        <v>2.3490000000000002</v>
      </c>
      <c r="E233">
        <f t="shared" si="12"/>
        <v>3.0700000000000003</v>
      </c>
      <c r="F233">
        <f t="shared" si="13"/>
        <v>0.2348534201954397</v>
      </c>
      <c r="G233">
        <f t="shared" si="14"/>
        <v>0.76514657980456025</v>
      </c>
      <c r="H233">
        <f t="shared" si="15"/>
        <v>54.818679478827363</v>
      </c>
    </row>
    <row r="234" spans="1:8" x14ac:dyDescent="0.3">
      <c r="A234">
        <v>49.3181158246949</v>
      </c>
      <c r="C234">
        <v>0.72299999999999998</v>
      </c>
      <c r="D234">
        <v>2.347</v>
      </c>
      <c r="E234">
        <f t="shared" si="12"/>
        <v>3.07</v>
      </c>
      <c r="F234">
        <f t="shared" si="13"/>
        <v>0.23550488599348535</v>
      </c>
      <c r="G234">
        <f t="shared" si="14"/>
        <v>0.76449511400651471</v>
      </c>
      <c r="H234">
        <f t="shared" si="15"/>
        <v>54.79637068403909</v>
      </c>
    </row>
    <row r="235" spans="1:8" x14ac:dyDescent="0.3">
      <c r="A235">
        <v>49.144524369727897</v>
      </c>
      <c r="C235">
        <v>0.71799999999999997</v>
      </c>
      <c r="D235">
        <v>2.331</v>
      </c>
      <c r="E235">
        <f t="shared" si="12"/>
        <v>3.0489999999999999</v>
      </c>
      <c r="F235">
        <f t="shared" si="13"/>
        <v>0.23548704493276484</v>
      </c>
      <c r="G235">
        <f t="shared" si="14"/>
        <v>0.76451295506723516</v>
      </c>
      <c r="H235">
        <f t="shared" si="15"/>
        <v>54.796981633322403</v>
      </c>
    </row>
    <row r="236" spans="1:8" x14ac:dyDescent="0.3">
      <c r="A236">
        <v>48.934251378247502</v>
      </c>
      <c r="C236">
        <v>0.71099999999999997</v>
      </c>
      <c r="D236">
        <v>2.3119999999999998</v>
      </c>
      <c r="E236">
        <f t="shared" si="12"/>
        <v>3.0229999999999997</v>
      </c>
      <c r="F236">
        <f t="shared" si="13"/>
        <v>0.23519682434667549</v>
      </c>
      <c r="G236">
        <f t="shared" si="14"/>
        <v>0.76480317565332456</v>
      </c>
      <c r="H236">
        <f t="shared" si="15"/>
        <v>54.806919947072451</v>
      </c>
    </row>
    <row r="237" spans="1:8" x14ac:dyDescent="0.3">
      <c r="A237">
        <v>48.8357555395148</v>
      </c>
      <c r="C237">
        <v>0.70099999999999996</v>
      </c>
      <c r="D237">
        <v>2.3130000000000002</v>
      </c>
      <c r="E237">
        <f t="shared" si="12"/>
        <v>3.0140000000000002</v>
      </c>
      <c r="F237">
        <f t="shared" si="13"/>
        <v>0.23258128732581285</v>
      </c>
      <c r="G237">
        <f t="shared" si="14"/>
        <v>0.76741871267418715</v>
      </c>
      <c r="H237">
        <f t="shared" si="15"/>
        <v>54.896486396814872</v>
      </c>
    </row>
    <row r="238" spans="1:8" x14ac:dyDescent="0.3">
      <c r="A238">
        <v>48.805129513816603</v>
      </c>
      <c r="C238">
        <v>0.69299999999999995</v>
      </c>
      <c r="D238">
        <v>2.31</v>
      </c>
      <c r="E238">
        <f t="shared" si="12"/>
        <v>3.0030000000000001</v>
      </c>
      <c r="F238">
        <f t="shared" si="13"/>
        <v>0.23076923076923075</v>
      </c>
      <c r="G238">
        <f t="shared" si="14"/>
        <v>0.76923076923076927</v>
      </c>
      <c r="H238">
        <f t="shared" si="15"/>
        <v>54.958538461538467</v>
      </c>
    </row>
    <row r="239" spans="1:8" x14ac:dyDescent="0.3">
      <c r="A239">
        <v>48.638829445934398</v>
      </c>
      <c r="C239">
        <v>0.68799999999999994</v>
      </c>
      <c r="D239">
        <v>2.2959999999999998</v>
      </c>
      <c r="E239">
        <f t="shared" si="12"/>
        <v>2.984</v>
      </c>
      <c r="F239">
        <f t="shared" si="13"/>
        <v>0.23056300268096513</v>
      </c>
      <c r="G239">
        <f t="shared" si="14"/>
        <v>0.76943699731903481</v>
      </c>
      <c r="H239">
        <f t="shared" si="15"/>
        <v>54.96560053619303</v>
      </c>
    </row>
    <row r="240" spans="1:8" x14ac:dyDescent="0.3">
      <c r="A240">
        <v>48.476749775684802</v>
      </c>
      <c r="C240">
        <v>0.68300000000000005</v>
      </c>
      <c r="D240">
        <v>2.2810000000000001</v>
      </c>
      <c r="E240">
        <f t="shared" si="12"/>
        <v>2.9640000000000004</v>
      </c>
      <c r="F240">
        <f t="shared" si="13"/>
        <v>0.23043184885290147</v>
      </c>
      <c r="G240">
        <f t="shared" si="14"/>
        <v>0.76956815114709842</v>
      </c>
      <c r="H240">
        <f t="shared" si="15"/>
        <v>54.970091767881243</v>
      </c>
    </row>
    <row r="241" spans="1:8" x14ac:dyDescent="0.3">
      <c r="A241">
        <v>48.256010936234802</v>
      </c>
      <c r="C241">
        <v>0.67900000000000005</v>
      </c>
      <c r="D241">
        <v>2.2610000000000001</v>
      </c>
      <c r="E241">
        <f t="shared" si="12"/>
        <v>2.9400000000000004</v>
      </c>
      <c r="F241">
        <f t="shared" si="13"/>
        <v>0.23095238095238094</v>
      </c>
      <c r="G241">
        <f t="shared" si="14"/>
        <v>0.76904761904761898</v>
      </c>
      <c r="H241">
        <f t="shared" si="15"/>
        <v>54.952266666666667</v>
      </c>
    </row>
    <row r="242" spans="1:8" x14ac:dyDescent="0.3">
      <c r="A242">
        <v>48.092749726758903</v>
      </c>
      <c r="C242">
        <v>0.67600000000000005</v>
      </c>
      <c r="D242">
        <v>2.2480000000000002</v>
      </c>
      <c r="E242">
        <f t="shared" si="12"/>
        <v>2.9240000000000004</v>
      </c>
      <c r="F242">
        <f t="shared" si="13"/>
        <v>0.23119015047879615</v>
      </c>
      <c r="G242">
        <f t="shared" si="14"/>
        <v>0.76880984952120379</v>
      </c>
      <c r="H242">
        <f t="shared" si="15"/>
        <v>54.944124487004103</v>
      </c>
    </row>
    <row r="243" spans="1:8" x14ac:dyDescent="0.3">
      <c r="A243">
        <v>47.995582515468598</v>
      </c>
      <c r="C243">
        <v>0.67600000000000005</v>
      </c>
      <c r="D243">
        <v>2.2400000000000002</v>
      </c>
      <c r="E243">
        <f t="shared" si="12"/>
        <v>2.9160000000000004</v>
      </c>
      <c r="F243">
        <f t="shared" si="13"/>
        <v>0.23182441700960219</v>
      </c>
      <c r="G243">
        <f t="shared" si="14"/>
        <v>0.76817558299039779</v>
      </c>
      <c r="H243">
        <f t="shared" si="15"/>
        <v>54.922404663923189</v>
      </c>
    </row>
    <row r="244" spans="1:8" x14ac:dyDescent="0.3">
      <c r="A244">
        <v>47.831098735192697</v>
      </c>
      <c r="C244">
        <v>0.67100000000000004</v>
      </c>
      <c r="D244">
        <v>2.226</v>
      </c>
      <c r="E244">
        <f t="shared" si="12"/>
        <v>2.8970000000000002</v>
      </c>
      <c r="F244">
        <f t="shared" si="13"/>
        <v>0.23161891612012425</v>
      </c>
      <c r="G244">
        <f t="shared" si="14"/>
        <v>0.76838108387987569</v>
      </c>
      <c r="H244">
        <f t="shared" si="15"/>
        <v>54.929441836382459</v>
      </c>
    </row>
    <row r="245" spans="1:8" x14ac:dyDescent="0.3">
      <c r="A245">
        <v>47.729973351599597</v>
      </c>
      <c r="C245">
        <v>0.67100000000000004</v>
      </c>
      <c r="D245">
        <v>2.2170000000000001</v>
      </c>
      <c r="E245">
        <f t="shared" si="12"/>
        <v>2.8879999999999999</v>
      </c>
      <c r="F245">
        <f t="shared" si="13"/>
        <v>0.23234072022160668</v>
      </c>
      <c r="G245">
        <f t="shared" si="14"/>
        <v>0.76765927977839343</v>
      </c>
      <c r="H245">
        <f t="shared" si="15"/>
        <v>54.904724376731309</v>
      </c>
    </row>
    <row r="246" spans="1:8" x14ac:dyDescent="0.3">
      <c r="A246">
        <v>47.494431035120499</v>
      </c>
      <c r="C246">
        <v>0.65700000000000003</v>
      </c>
      <c r="D246">
        <v>2.1970000000000001</v>
      </c>
      <c r="E246">
        <f t="shared" si="12"/>
        <v>2.8540000000000001</v>
      </c>
      <c r="F246">
        <f t="shared" si="13"/>
        <v>0.2302032235459005</v>
      </c>
      <c r="G246">
        <f t="shared" si="14"/>
        <v>0.7697967764540995</v>
      </c>
      <c r="H246">
        <f t="shared" si="15"/>
        <v>54.977920812894183</v>
      </c>
    </row>
    <row r="247" spans="1:8" x14ac:dyDescent="0.3">
      <c r="A247">
        <v>47.391271417288003</v>
      </c>
      <c r="C247">
        <v>0.65600000000000003</v>
      </c>
      <c r="D247">
        <v>2.1890000000000001</v>
      </c>
      <c r="E247">
        <f t="shared" si="12"/>
        <v>2.8450000000000002</v>
      </c>
      <c r="F247">
        <f t="shared" si="13"/>
        <v>0.2305799648506151</v>
      </c>
      <c r="G247">
        <f t="shared" si="14"/>
        <v>0.76942003514938484</v>
      </c>
      <c r="H247">
        <f t="shared" si="15"/>
        <v>54.965019683655534</v>
      </c>
    </row>
    <row r="248" spans="1:8" x14ac:dyDescent="0.3">
      <c r="A248">
        <v>47.291370034750798</v>
      </c>
      <c r="C248">
        <v>0.65400000000000003</v>
      </c>
      <c r="D248">
        <v>2.1800000000000002</v>
      </c>
      <c r="E248">
        <f t="shared" si="12"/>
        <v>2.8340000000000001</v>
      </c>
      <c r="F248">
        <f t="shared" si="13"/>
        <v>0.23076923076923078</v>
      </c>
      <c r="G248">
        <f t="shared" si="14"/>
        <v>0.76923076923076927</v>
      </c>
      <c r="H248">
        <f t="shared" si="15"/>
        <v>54.958538461538467</v>
      </c>
    </row>
    <row r="249" spans="1:8" x14ac:dyDescent="0.3">
      <c r="A249">
        <v>47.262905533185702</v>
      </c>
      <c r="C249">
        <v>0.65200000000000002</v>
      </c>
      <c r="D249">
        <v>2.177</v>
      </c>
      <c r="E249">
        <f t="shared" si="12"/>
        <v>2.8290000000000002</v>
      </c>
      <c r="F249">
        <f t="shared" si="13"/>
        <v>0.23047013078826439</v>
      </c>
      <c r="G249">
        <f t="shared" si="14"/>
        <v>0.76952986921173561</v>
      </c>
      <c r="H249">
        <f t="shared" si="15"/>
        <v>54.968780841286673</v>
      </c>
    </row>
    <row r="250" spans="1:8" x14ac:dyDescent="0.3">
      <c r="A250">
        <v>47.217724006806797</v>
      </c>
      <c r="C250">
        <v>0.65200000000000002</v>
      </c>
      <c r="D250">
        <v>2.1739999999999999</v>
      </c>
      <c r="E250">
        <f t="shared" si="12"/>
        <v>2.8260000000000001</v>
      </c>
      <c r="F250">
        <f t="shared" si="13"/>
        <v>0.23071479122434538</v>
      </c>
      <c r="G250">
        <f t="shared" si="14"/>
        <v>0.76928520877565454</v>
      </c>
      <c r="H250">
        <f t="shared" si="15"/>
        <v>54.960402689313511</v>
      </c>
    </row>
    <row r="251" spans="1:8" x14ac:dyDescent="0.3">
      <c r="A251">
        <v>47.099714599640301</v>
      </c>
      <c r="C251">
        <v>0.64300000000000002</v>
      </c>
      <c r="D251">
        <v>2.1619999999999999</v>
      </c>
      <c r="E251">
        <f t="shared" si="12"/>
        <v>2.8049999999999997</v>
      </c>
      <c r="F251">
        <f t="shared" si="13"/>
        <v>0.2292335115864528</v>
      </c>
      <c r="G251">
        <f t="shared" si="14"/>
        <v>0.77076648841354733</v>
      </c>
      <c r="H251">
        <f t="shared" si="15"/>
        <v>55.011127629233528</v>
      </c>
    </row>
    <row r="252" spans="1:8" x14ac:dyDescent="0.3">
      <c r="A252">
        <v>47.074170306498303</v>
      </c>
      <c r="C252">
        <v>0.64300000000000002</v>
      </c>
      <c r="D252">
        <v>2.1589999999999998</v>
      </c>
      <c r="E252">
        <f t="shared" si="12"/>
        <v>2.8019999999999996</v>
      </c>
      <c r="F252">
        <f t="shared" si="13"/>
        <v>0.22947894361170595</v>
      </c>
      <c r="G252">
        <f t="shared" si="14"/>
        <v>0.77052105638829416</v>
      </c>
      <c r="H252">
        <f t="shared" si="15"/>
        <v>55.002723054960747</v>
      </c>
    </row>
    <row r="253" spans="1:8" x14ac:dyDescent="0.3">
      <c r="A253">
        <v>46.872894612273598</v>
      </c>
      <c r="C253">
        <v>0.63500000000000001</v>
      </c>
      <c r="D253">
        <v>2.141</v>
      </c>
      <c r="E253">
        <f t="shared" si="12"/>
        <v>2.7759999999999998</v>
      </c>
      <c r="F253">
        <f t="shared" si="13"/>
        <v>0.22874639769452451</v>
      </c>
      <c r="G253">
        <f t="shared" si="14"/>
        <v>0.77125360230547557</v>
      </c>
      <c r="H253">
        <f t="shared" si="15"/>
        <v>55.027808357348711</v>
      </c>
    </row>
    <row r="254" spans="1:8" x14ac:dyDescent="0.3">
      <c r="A254">
        <v>46.646116938356101</v>
      </c>
      <c r="C254">
        <v>0.628</v>
      </c>
      <c r="D254">
        <v>2.1219999999999999</v>
      </c>
      <c r="E254">
        <f t="shared" si="12"/>
        <v>2.75</v>
      </c>
      <c r="F254">
        <f t="shared" si="13"/>
        <v>0.22836363636363635</v>
      </c>
      <c r="G254">
        <f t="shared" si="14"/>
        <v>0.77163636363636356</v>
      </c>
      <c r="H254">
        <f t="shared" si="15"/>
        <v>55.040915636363636</v>
      </c>
    </row>
    <row r="255" spans="1:8" x14ac:dyDescent="0.3">
      <c r="A255">
        <v>46.5130654668123</v>
      </c>
      <c r="C255">
        <v>0.621</v>
      </c>
      <c r="D255">
        <v>2.109</v>
      </c>
      <c r="E255">
        <f t="shared" si="12"/>
        <v>2.73</v>
      </c>
      <c r="F255">
        <f t="shared" si="13"/>
        <v>0.22747252747252747</v>
      </c>
      <c r="G255">
        <f t="shared" si="14"/>
        <v>0.77252747252747256</v>
      </c>
      <c r="H255">
        <f t="shared" si="15"/>
        <v>55.071430769230773</v>
      </c>
    </row>
    <row r="256" spans="1:8" x14ac:dyDescent="0.3">
      <c r="A256">
        <v>46.292494371206701</v>
      </c>
      <c r="C256">
        <v>0.61199999999999999</v>
      </c>
      <c r="D256">
        <v>2.089</v>
      </c>
      <c r="E256">
        <f t="shared" si="12"/>
        <v>2.7010000000000001</v>
      </c>
      <c r="F256">
        <f t="shared" si="13"/>
        <v>0.22658274713069232</v>
      </c>
      <c r="G256">
        <f t="shared" si="14"/>
        <v>0.77341725286930763</v>
      </c>
      <c r="H256">
        <f t="shared" si="15"/>
        <v>55.101900407256565</v>
      </c>
    </row>
    <row r="257" spans="1:8" x14ac:dyDescent="0.3">
      <c r="A257">
        <v>46.232912317433403</v>
      </c>
      <c r="C257">
        <v>0.61099999999999999</v>
      </c>
      <c r="D257">
        <v>2.0840000000000001</v>
      </c>
      <c r="E257">
        <f t="shared" si="12"/>
        <v>2.6950000000000003</v>
      </c>
      <c r="F257">
        <f t="shared" si="13"/>
        <v>0.22671614100185525</v>
      </c>
      <c r="G257">
        <f t="shared" si="14"/>
        <v>0.77328385899814467</v>
      </c>
      <c r="H257">
        <f t="shared" si="15"/>
        <v>55.097332467532468</v>
      </c>
    </row>
    <row r="258" spans="1:8" x14ac:dyDescent="0.3">
      <c r="A258">
        <v>46.0140487808156</v>
      </c>
      <c r="C258">
        <v>0.60399999999999998</v>
      </c>
      <c r="D258">
        <v>2.0649999999999999</v>
      </c>
      <c r="E258">
        <f t="shared" si="12"/>
        <v>2.669</v>
      </c>
      <c r="F258">
        <f t="shared" si="13"/>
        <v>0.22630198576245783</v>
      </c>
      <c r="G258">
        <f t="shared" si="14"/>
        <v>0.77369801423754214</v>
      </c>
      <c r="H258">
        <f t="shared" si="15"/>
        <v>55.111514799550399</v>
      </c>
    </row>
    <row r="259" spans="1:8" x14ac:dyDescent="0.3">
      <c r="A259">
        <v>45.947235195765003</v>
      </c>
      <c r="C259">
        <v>0.60199999999999998</v>
      </c>
      <c r="D259">
        <v>2.06</v>
      </c>
      <c r="E259">
        <f t="shared" si="12"/>
        <v>2.6619999999999999</v>
      </c>
      <c r="F259">
        <f t="shared" si="13"/>
        <v>0.22614575507137491</v>
      </c>
      <c r="G259">
        <f t="shared" si="14"/>
        <v>0.77385424492862509</v>
      </c>
      <c r="H259">
        <f t="shared" si="15"/>
        <v>55.11686476333584</v>
      </c>
    </row>
    <row r="260" spans="1:8" x14ac:dyDescent="0.3">
      <c r="A260">
        <v>45.558540447636297</v>
      </c>
      <c r="C260">
        <v>0.57499999999999996</v>
      </c>
      <c r="D260">
        <v>2.0259999999999998</v>
      </c>
      <c r="E260">
        <f t="shared" si="12"/>
        <v>2.601</v>
      </c>
      <c r="F260">
        <f t="shared" si="13"/>
        <v>0.22106881968473663</v>
      </c>
      <c r="G260">
        <f t="shared" si="14"/>
        <v>0.77893118031526332</v>
      </c>
      <c r="H260">
        <f t="shared" si="15"/>
        <v>55.290719338715874</v>
      </c>
    </row>
    <row r="261" spans="1:8" x14ac:dyDescent="0.3">
      <c r="A261">
        <v>45.345693605482303</v>
      </c>
      <c r="C261">
        <v>0.56699999999999995</v>
      </c>
      <c r="D261">
        <v>2.008</v>
      </c>
      <c r="E261">
        <f t="shared" si="12"/>
        <v>2.5750000000000002</v>
      </c>
      <c r="F261">
        <f t="shared" si="13"/>
        <v>0.22019417475728151</v>
      </c>
      <c r="G261">
        <f t="shared" si="14"/>
        <v>0.77980582524271835</v>
      </c>
      <c r="H261">
        <f t="shared" si="15"/>
        <v>55.320670679611645</v>
      </c>
    </row>
    <row r="262" spans="1:8" x14ac:dyDescent="0.3">
      <c r="A262">
        <v>45.2025373711584</v>
      </c>
      <c r="C262">
        <v>0.56100000000000005</v>
      </c>
      <c r="D262">
        <v>1.994</v>
      </c>
      <c r="E262">
        <f t="shared" si="12"/>
        <v>2.5550000000000002</v>
      </c>
      <c r="F262">
        <f t="shared" si="13"/>
        <v>0.21956947162426615</v>
      </c>
      <c r="G262">
        <f t="shared" si="14"/>
        <v>0.78043052837573379</v>
      </c>
      <c r="H262">
        <f t="shared" si="15"/>
        <v>55.342063013698628</v>
      </c>
    </row>
    <row r="263" spans="1:8" x14ac:dyDescent="0.3">
      <c r="A263">
        <v>44.904729063935697</v>
      </c>
      <c r="C263">
        <v>0.55300000000000005</v>
      </c>
      <c r="D263">
        <v>1.9690000000000001</v>
      </c>
      <c r="E263">
        <f t="shared" si="12"/>
        <v>2.5220000000000002</v>
      </c>
      <c r="F263">
        <f t="shared" si="13"/>
        <v>0.21927042030134813</v>
      </c>
      <c r="G263">
        <f t="shared" si="14"/>
        <v>0.78072957969865187</v>
      </c>
      <c r="H263">
        <f t="shared" si="15"/>
        <v>55.352303727200635</v>
      </c>
    </row>
    <row r="264" spans="1:8" x14ac:dyDescent="0.3">
      <c r="A264">
        <v>44.424978205320798</v>
      </c>
      <c r="C264">
        <v>0.53700000000000003</v>
      </c>
      <c r="D264">
        <v>1.9279999999999999</v>
      </c>
      <c r="E264">
        <f t="shared" si="12"/>
        <v>2.4649999999999999</v>
      </c>
      <c r="F264">
        <f t="shared" si="13"/>
        <v>0.21784989858012174</v>
      </c>
      <c r="G264">
        <f t="shared" si="14"/>
        <v>0.78215010141987829</v>
      </c>
      <c r="H264">
        <f t="shared" si="15"/>
        <v>55.40094807302232</v>
      </c>
    </row>
    <row r="265" spans="1:8" x14ac:dyDescent="0.3">
      <c r="A265">
        <v>44.267878654497501</v>
      </c>
      <c r="C265">
        <v>0.53400000000000003</v>
      </c>
      <c r="D265">
        <v>1.915</v>
      </c>
      <c r="E265">
        <f t="shared" si="12"/>
        <v>2.4489999999999998</v>
      </c>
      <c r="F265">
        <f t="shared" si="13"/>
        <v>0.21804818293180891</v>
      </c>
      <c r="G265">
        <f t="shared" si="14"/>
        <v>0.78195181706819117</v>
      </c>
      <c r="H265">
        <f t="shared" si="15"/>
        <v>55.394158023683147</v>
      </c>
    </row>
    <row r="266" spans="1:8" x14ac:dyDescent="0.3">
      <c r="A266">
        <v>43.9915578148279</v>
      </c>
      <c r="C266">
        <v>0.51600000000000001</v>
      </c>
      <c r="D266">
        <v>1.891</v>
      </c>
      <c r="E266">
        <f t="shared" si="12"/>
        <v>2.407</v>
      </c>
      <c r="F266">
        <f t="shared" si="13"/>
        <v>0.21437474034067305</v>
      </c>
      <c r="G266">
        <f t="shared" si="14"/>
        <v>0.78562525965932695</v>
      </c>
      <c r="H266">
        <f t="shared" si="15"/>
        <v>55.519951391774001</v>
      </c>
    </row>
    <row r="267" spans="1:8" x14ac:dyDescent="0.3">
      <c r="A267">
        <v>43.9483573729404</v>
      </c>
      <c r="C267">
        <v>0.52</v>
      </c>
      <c r="D267">
        <v>1.889</v>
      </c>
      <c r="E267">
        <f t="shared" si="12"/>
        <v>2.4089999999999998</v>
      </c>
      <c r="F267">
        <f t="shared" si="13"/>
        <v>0.21585720215857204</v>
      </c>
      <c r="G267">
        <f t="shared" si="14"/>
        <v>0.78414279784142804</v>
      </c>
      <c r="H267">
        <f t="shared" si="15"/>
        <v>55.469185969281867</v>
      </c>
    </row>
    <row r="268" spans="1:8" x14ac:dyDescent="0.3">
      <c r="A268">
        <v>43.794353024366401</v>
      </c>
      <c r="C268">
        <v>0.51500000000000001</v>
      </c>
      <c r="D268">
        <v>1.8759999999999999</v>
      </c>
      <c r="E268">
        <f t="shared" ref="E268:E331" si="16">C268+D268</f>
        <v>2.391</v>
      </c>
      <c r="F268">
        <f t="shared" ref="F268:F331" si="17">C268/E268</f>
        <v>0.21539104976997073</v>
      </c>
      <c r="G268">
        <f t="shared" ref="G268:G331" si="18">D268/E268</f>
        <v>0.78460895023002919</v>
      </c>
      <c r="H268">
        <f t="shared" ref="H268:H331" si="19">F268*$D$8+G268*$C$8</f>
        <v>55.48514889167712</v>
      </c>
    </row>
    <row r="269" spans="1:8" x14ac:dyDescent="0.3">
      <c r="A269">
        <v>43.730273733827701</v>
      </c>
      <c r="C269">
        <v>0.51400000000000001</v>
      </c>
      <c r="D269">
        <v>1.871</v>
      </c>
      <c r="E269">
        <f t="shared" si="16"/>
        <v>2.3849999999999998</v>
      </c>
      <c r="F269">
        <f t="shared" si="17"/>
        <v>0.21551362683438158</v>
      </c>
      <c r="G269">
        <f t="shared" si="18"/>
        <v>0.78448637316561853</v>
      </c>
      <c r="H269">
        <f t="shared" si="19"/>
        <v>55.480951362683449</v>
      </c>
    </row>
    <row r="270" spans="1:8" x14ac:dyDescent="0.3">
      <c r="A270">
        <v>43.677639416703201</v>
      </c>
      <c r="C270">
        <v>0.50900000000000001</v>
      </c>
      <c r="D270">
        <v>1.8680000000000001</v>
      </c>
      <c r="E270">
        <f t="shared" si="16"/>
        <v>2.3770000000000002</v>
      </c>
      <c r="F270">
        <f t="shared" si="17"/>
        <v>0.21413546487168697</v>
      </c>
      <c r="G270">
        <f t="shared" si="18"/>
        <v>0.785864535128313</v>
      </c>
      <c r="H270">
        <f t="shared" si="19"/>
        <v>55.528145140933958</v>
      </c>
    </row>
    <row r="271" spans="1:8" x14ac:dyDescent="0.3">
      <c r="A271">
        <v>43.354954996030301</v>
      </c>
      <c r="C271">
        <v>0.5</v>
      </c>
      <c r="D271">
        <v>1.841</v>
      </c>
      <c r="E271">
        <f t="shared" si="16"/>
        <v>2.3410000000000002</v>
      </c>
      <c r="F271">
        <f t="shared" si="17"/>
        <v>0.2135839384878257</v>
      </c>
      <c r="G271">
        <f t="shared" si="18"/>
        <v>0.78641606151217425</v>
      </c>
      <c r="H271">
        <f t="shared" si="19"/>
        <v>55.547031610422898</v>
      </c>
    </row>
    <row r="272" spans="1:8" x14ac:dyDescent="0.3">
      <c r="A272">
        <v>43.296801750630699</v>
      </c>
      <c r="C272">
        <v>0.5</v>
      </c>
      <c r="D272">
        <v>1.837</v>
      </c>
      <c r="E272">
        <f t="shared" si="16"/>
        <v>2.3369999999999997</v>
      </c>
      <c r="F272">
        <f t="shared" si="17"/>
        <v>0.21394950791613182</v>
      </c>
      <c r="G272">
        <f t="shared" si="18"/>
        <v>0.78605049208386824</v>
      </c>
      <c r="H272">
        <f t="shared" si="19"/>
        <v>55.53451305091999</v>
      </c>
    </row>
    <row r="273" spans="1:8" x14ac:dyDescent="0.3">
      <c r="A273">
        <v>43.059506627007202</v>
      </c>
      <c r="C273">
        <v>0.49399999999999999</v>
      </c>
      <c r="D273">
        <v>1.8180000000000001</v>
      </c>
      <c r="E273">
        <f t="shared" si="16"/>
        <v>2.3120000000000003</v>
      </c>
      <c r="F273">
        <f t="shared" si="17"/>
        <v>0.21366782006920412</v>
      </c>
      <c r="G273">
        <f t="shared" si="18"/>
        <v>0.78633217993079574</v>
      </c>
      <c r="H273">
        <f t="shared" si="19"/>
        <v>55.54415916955017</v>
      </c>
    </row>
    <row r="274" spans="1:8" x14ac:dyDescent="0.3">
      <c r="A274">
        <v>42.906142663771</v>
      </c>
      <c r="C274">
        <v>0.49099999999999999</v>
      </c>
      <c r="D274">
        <v>1.8049999999999999</v>
      </c>
      <c r="E274">
        <f t="shared" si="16"/>
        <v>2.2959999999999998</v>
      </c>
      <c r="F274">
        <f t="shared" si="17"/>
        <v>0.21385017421602789</v>
      </c>
      <c r="G274">
        <f t="shared" si="18"/>
        <v>0.78614982578397219</v>
      </c>
      <c r="H274">
        <f t="shared" si="19"/>
        <v>55.537914634146347</v>
      </c>
    </row>
    <row r="275" spans="1:8" x14ac:dyDescent="0.3">
      <c r="A275">
        <v>42.677230105604103</v>
      </c>
      <c r="C275">
        <v>0.48199999999999998</v>
      </c>
      <c r="D275">
        <v>1.788</v>
      </c>
      <c r="E275">
        <f t="shared" si="16"/>
        <v>2.27</v>
      </c>
      <c r="F275">
        <f t="shared" si="17"/>
        <v>0.21233480176211453</v>
      </c>
      <c r="G275">
        <f t="shared" si="18"/>
        <v>0.7876651982378855</v>
      </c>
      <c r="H275">
        <f t="shared" si="19"/>
        <v>55.589807048458155</v>
      </c>
    </row>
    <row r="276" spans="1:8" x14ac:dyDescent="0.3">
      <c r="A276">
        <v>42.533723698282003</v>
      </c>
      <c r="C276">
        <v>0.48</v>
      </c>
      <c r="D276">
        <v>1.776</v>
      </c>
      <c r="E276">
        <f t="shared" si="16"/>
        <v>2.2560000000000002</v>
      </c>
      <c r="F276">
        <f t="shared" si="17"/>
        <v>0.21276595744680848</v>
      </c>
      <c r="G276">
        <f t="shared" si="18"/>
        <v>0.7872340425531914</v>
      </c>
      <c r="H276">
        <f t="shared" si="19"/>
        <v>55.575042553191487</v>
      </c>
    </row>
    <row r="277" spans="1:8" x14ac:dyDescent="0.3">
      <c r="A277">
        <v>42.201298156624098</v>
      </c>
      <c r="C277">
        <v>0.46300000000000002</v>
      </c>
      <c r="D277">
        <v>1.7490000000000001</v>
      </c>
      <c r="E277">
        <f t="shared" si="16"/>
        <v>2.2120000000000002</v>
      </c>
      <c r="F277">
        <f t="shared" si="17"/>
        <v>0.20931283905967449</v>
      </c>
      <c r="G277">
        <f t="shared" si="18"/>
        <v>0.79068716094032543</v>
      </c>
      <c r="H277">
        <f t="shared" si="19"/>
        <v>55.6932911392405</v>
      </c>
    </row>
    <row r="278" spans="1:8" x14ac:dyDescent="0.3">
      <c r="A278">
        <v>42.165236732102002</v>
      </c>
      <c r="C278">
        <v>0.46600000000000003</v>
      </c>
      <c r="D278">
        <v>1.748</v>
      </c>
      <c r="E278">
        <f t="shared" si="16"/>
        <v>2.214</v>
      </c>
      <c r="F278">
        <f t="shared" si="17"/>
        <v>0.21047877145438124</v>
      </c>
      <c r="G278">
        <f t="shared" si="18"/>
        <v>0.78952122854561879</v>
      </c>
      <c r="H278">
        <f t="shared" si="19"/>
        <v>55.653364950316174</v>
      </c>
    </row>
    <row r="279" spans="1:8" x14ac:dyDescent="0.3">
      <c r="A279">
        <v>42.010871066259298</v>
      </c>
      <c r="C279">
        <v>0.46400000000000002</v>
      </c>
      <c r="D279">
        <v>1.736</v>
      </c>
      <c r="E279">
        <f t="shared" si="16"/>
        <v>2.2000000000000002</v>
      </c>
      <c r="F279">
        <f t="shared" si="17"/>
        <v>0.21090909090909091</v>
      </c>
      <c r="G279">
        <f t="shared" si="18"/>
        <v>0.78909090909090907</v>
      </c>
      <c r="H279">
        <f t="shared" si="19"/>
        <v>55.638629090909092</v>
      </c>
    </row>
    <row r="280" spans="1:8" x14ac:dyDescent="0.3">
      <c r="A280">
        <v>41.866116443998898</v>
      </c>
      <c r="C280">
        <v>0.45700000000000002</v>
      </c>
      <c r="D280">
        <v>1.7250000000000001</v>
      </c>
      <c r="E280">
        <f t="shared" si="16"/>
        <v>2.1819999999999999</v>
      </c>
      <c r="F280">
        <f t="shared" si="17"/>
        <v>0.20944087992667279</v>
      </c>
      <c r="G280">
        <f t="shared" si="18"/>
        <v>0.79055912007332729</v>
      </c>
      <c r="H280">
        <f t="shared" si="19"/>
        <v>55.688906507791025</v>
      </c>
    </row>
    <row r="281" spans="1:8" x14ac:dyDescent="0.3">
      <c r="A281">
        <v>41.716276990191602</v>
      </c>
      <c r="C281">
        <v>0.45500000000000002</v>
      </c>
      <c r="D281">
        <v>1.714</v>
      </c>
      <c r="E281">
        <f t="shared" si="16"/>
        <v>2.169</v>
      </c>
      <c r="F281">
        <f t="shared" si="17"/>
        <v>0.20977408944213924</v>
      </c>
      <c r="G281">
        <f t="shared" si="18"/>
        <v>0.79022591055786073</v>
      </c>
      <c r="H281">
        <f t="shared" si="19"/>
        <v>55.677496081143381</v>
      </c>
    </row>
    <row r="282" spans="1:8" x14ac:dyDescent="0.3">
      <c r="A282">
        <v>41.5721887414485</v>
      </c>
      <c r="C282">
        <v>0.45400000000000001</v>
      </c>
      <c r="D282">
        <v>1.7030000000000001</v>
      </c>
      <c r="E282">
        <f t="shared" si="16"/>
        <v>2.157</v>
      </c>
      <c r="F282">
        <f t="shared" si="17"/>
        <v>0.21047751506722301</v>
      </c>
      <c r="G282">
        <f t="shared" si="18"/>
        <v>0.78952248493277699</v>
      </c>
      <c r="H282">
        <f t="shared" si="19"/>
        <v>55.653407974038018</v>
      </c>
    </row>
    <row r="283" spans="1:8" x14ac:dyDescent="0.3">
      <c r="A283">
        <v>41.411149259757003</v>
      </c>
      <c r="C283">
        <v>0.44700000000000001</v>
      </c>
      <c r="D283">
        <v>1.6919999999999999</v>
      </c>
      <c r="E283">
        <f t="shared" si="16"/>
        <v>2.1389999999999998</v>
      </c>
      <c r="F283">
        <f t="shared" si="17"/>
        <v>0.20897615708274897</v>
      </c>
      <c r="G283">
        <f t="shared" si="18"/>
        <v>0.79102384291725114</v>
      </c>
      <c r="H283">
        <f t="shared" si="19"/>
        <v>55.704820476858352</v>
      </c>
    </row>
    <row r="284" spans="1:8" x14ac:dyDescent="0.3">
      <c r="A284">
        <v>41.272782381063301</v>
      </c>
      <c r="C284">
        <v>0.439</v>
      </c>
      <c r="D284">
        <v>1.681</v>
      </c>
      <c r="E284">
        <f t="shared" si="16"/>
        <v>2.12</v>
      </c>
      <c r="F284">
        <f t="shared" si="17"/>
        <v>0.20707547169811319</v>
      </c>
      <c r="G284">
        <f t="shared" si="18"/>
        <v>0.79292452830188676</v>
      </c>
      <c r="H284">
        <f t="shared" si="19"/>
        <v>55.769907547169815</v>
      </c>
    </row>
    <row r="285" spans="1:8" x14ac:dyDescent="0.3">
      <c r="A285">
        <v>41.2120650358425</v>
      </c>
      <c r="C285">
        <v>0.442</v>
      </c>
      <c r="D285">
        <v>1.6779999999999999</v>
      </c>
      <c r="E285">
        <f t="shared" si="16"/>
        <v>2.12</v>
      </c>
      <c r="F285">
        <f t="shared" si="17"/>
        <v>0.20849056603773583</v>
      </c>
      <c r="G285">
        <f t="shared" si="18"/>
        <v>0.79150943396226403</v>
      </c>
      <c r="H285">
        <f t="shared" si="19"/>
        <v>55.721449056603767</v>
      </c>
    </row>
    <row r="286" spans="1:8" x14ac:dyDescent="0.3">
      <c r="A286">
        <v>41.061145571180901</v>
      </c>
      <c r="C286">
        <v>0.441</v>
      </c>
      <c r="D286">
        <v>1.667</v>
      </c>
      <c r="E286">
        <f t="shared" si="16"/>
        <v>2.1080000000000001</v>
      </c>
      <c r="F286">
        <f t="shared" si="17"/>
        <v>0.20920303605313093</v>
      </c>
      <c r="G286">
        <f t="shared" si="18"/>
        <v>0.79079696394686905</v>
      </c>
      <c r="H286">
        <f t="shared" si="19"/>
        <v>55.697051233396586</v>
      </c>
    </row>
    <row r="287" spans="1:8" x14ac:dyDescent="0.3">
      <c r="A287">
        <v>40.736646569362598</v>
      </c>
      <c r="C287">
        <v>0.435</v>
      </c>
      <c r="D287">
        <v>1.643</v>
      </c>
      <c r="E287">
        <f t="shared" si="16"/>
        <v>2.0779999999999998</v>
      </c>
      <c r="F287">
        <f t="shared" si="17"/>
        <v>0.20933589990375362</v>
      </c>
      <c r="G287">
        <f t="shared" si="18"/>
        <v>0.79066410009624644</v>
      </c>
      <c r="H287">
        <f t="shared" si="19"/>
        <v>55.692501443695868</v>
      </c>
    </row>
    <row r="288" spans="1:8" x14ac:dyDescent="0.3">
      <c r="A288">
        <v>40.586417841171802</v>
      </c>
      <c r="C288">
        <v>0.42699999999999999</v>
      </c>
      <c r="D288">
        <v>1.6319999999999999</v>
      </c>
      <c r="E288">
        <f t="shared" si="16"/>
        <v>2.0589999999999997</v>
      </c>
      <c r="F288">
        <f t="shared" si="17"/>
        <v>0.20738222438076739</v>
      </c>
      <c r="G288">
        <f t="shared" si="18"/>
        <v>0.79261777561923275</v>
      </c>
      <c r="H288">
        <f t="shared" si="19"/>
        <v>55.759403108305015</v>
      </c>
    </row>
    <row r="289" spans="1:8" x14ac:dyDescent="0.3">
      <c r="A289">
        <v>40.536526580691799</v>
      </c>
      <c r="C289">
        <v>0.42499999999999999</v>
      </c>
      <c r="D289">
        <v>1.627</v>
      </c>
      <c r="E289">
        <f t="shared" si="16"/>
        <v>2.052</v>
      </c>
      <c r="F289">
        <f t="shared" si="17"/>
        <v>0.2071150097465887</v>
      </c>
      <c r="G289">
        <f t="shared" si="18"/>
        <v>0.7928849902534113</v>
      </c>
      <c r="H289">
        <f t="shared" si="19"/>
        <v>55.768553606237816</v>
      </c>
    </row>
    <row r="290" spans="1:8" x14ac:dyDescent="0.3">
      <c r="A290">
        <v>40.349066170243603</v>
      </c>
      <c r="C290">
        <v>0.42399999999999999</v>
      </c>
      <c r="D290">
        <v>1.6120000000000001</v>
      </c>
      <c r="E290">
        <f t="shared" si="16"/>
        <v>2.036</v>
      </c>
      <c r="F290">
        <f t="shared" si="17"/>
        <v>0.20825147347740666</v>
      </c>
      <c r="G290">
        <f t="shared" si="18"/>
        <v>0.79174852652259331</v>
      </c>
      <c r="H290">
        <f t="shared" si="19"/>
        <v>55.729636542239689</v>
      </c>
    </row>
    <row r="291" spans="1:8" x14ac:dyDescent="0.3">
      <c r="A291">
        <v>39.941864961812797</v>
      </c>
      <c r="C291">
        <v>0.40799999999999997</v>
      </c>
      <c r="D291">
        <v>1.5780000000000001</v>
      </c>
      <c r="E291">
        <f t="shared" si="16"/>
        <v>1.986</v>
      </c>
      <c r="F291">
        <f t="shared" si="17"/>
        <v>0.20543806646525678</v>
      </c>
      <c r="G291">
        <f t="shared" si="18"/>
        <v>0.79456193353474325</v>
      </c>
      <c r="H291">
        <f t="shared" si="19"/>
        <v>55.825978851963747</v>
      </c>
    </row>
    <row r="292" spans="1:8" x14ac:dyDescent="0.3">
      <c r="A292">
        <v>39.456264725256901</v>
      </c>
      <c r="C292">
        <v>0.39300000000000002</v>
      </c>
      <c r="D292">
        <v>1.54</v>
      </c>
      <c r="E292">
        <f t="shared" si="16"/>
        <v>1.9330000000000001</v>
      </c>
      <c r="F292">
        <f t="shared" si="17"/>
        <v>0.20331091567511642</v>
      </c>
      <c r="G292">
        <f t="shared" si="18"/>
        <v>0.79668908432488361</v>
      </c>
      <c r="H292">
        <f t="shared" si="19"/>
        <v>55.898821003621322</v>
      </c>
    </row>
    <row r="293" spans="1:8" x14ac:dyDescent="0.3">
      <c r="A293">
        <v>39.079621911734897</v>
      </c>
      <c r="C293">
        <v>0.38100000000000001</v>
      </c>
      <c r="D293">
        <v>1.51</v>
      </c>
      <c r="E293">
        <f t="shared" si="16"/>
        <v>1.891</v>
      </c>
      <c r="F293">
        <f t="shared" si="17"/>
        <v>0.2014806980433633</v>
      </c>
      <c r="G293">
        <f t="shared" si="18"/>
        <v>0.79851930195663667</v>
      </c>
      <c r="H293">
        <f t="shared" si="19"/>
        <v>55.96149497620307</v>
      </c>
    </row>
    <row r="294" spans="1:8" x14ac:dyDescent="0.3">
      <c r="A294">
        <v>38.455249075079102</v>
      </c>
      <c r="C294">
        <v>0.36099999999999999</v>
      </c>
      <c r="D294">
        <v>1.4610000000000001</v>
      </c>
      <c r="E294">
        <f t="shared" si="16"/>
        <v>1.8220000000000001</v>
      </c>
      <c r="F294">
        <f t="shared" si="17"/>
        <v>0.19813391877058176</v>
      </c>
      <c r="G294">
        <f t="shared" si="18"/>
        <v>0.80186608122941827</v>
      </c>
      <c r="H294">
        <f t="shared" si="19"/>
        <v>56.076102085620199</v>
      </c>
    </row>
    <row r="295" spans="1:8" x14ac:dyDescent="0.3">
      <c r="A295">
        <v>37.913029787588698</v>
      </c>
      <c r="C295">
        <v>0.34100000000000003</v>
      </c>
      <c r="D295">
        <v>1.4179999999999999</v>
      </c>
      <c r="E295">
        <f t="shared" si="16"/>
        <v>1.7589999999999999</v>
      </c>
      <c r="F295">
        <f t="shared" si="17"/>
        <v>0.19386014781125643</v>
      </c>
      <c r="G295">
        <f t="shared" si="18"/>
        <v>0.80613985218874362</v>
      </c>
      <c r="H295">
        <f t="shared" si="19"/>
        <v>56.222453098351338</v>
      </c>
    </row>
    <row r="296" spans="1:8" x14ac:dyDescent="0.3">
      <c r="A296">
        <v>37.443267715384302</v>
      </c>
      <c r="C296">
        <v>0.33</v>
      </c>
      <c r="D296">
        <v>1.381</v>
      </c>
      <c r="E296">
        <f t="shared" si="16"/>
        <v>1.7110000000000001</v>
      </c>
      <c r="F296">
        <f t="shared" si="17"/>
        <v>0.19286966686148452</v>
      </c>
      <c r="G296">
        <f t="shared" si="18"/>
        <v>0.80713033313851545</v>
      </c>
      <c r="H296">
        <f t="shared" si="19"/>
        <v>56.256371127995322</v>
      </c>
    </row>
    <row r="297" spans="1:8" x14ac:dyDescent="0.3">
      <c r="A297">
        <v>37.025935860379398</v>
      </c>
      <c r="C297">
        <v>0.32300000000000001</v>
      </c>
      <c r="D297">
        <v>1.35</v>
      </c>
      <c r="E297">
        <f t="shared" si="16"/>
        <v>1.673</v>
      </c>
      <c r="F297">
        <f t="shared" si="17"/>
        <v>0.19306634787806337</v>
      </c>
      <c r="G297">
        <f t="shared" si="18"/>
        <v>0.80693365212193668</v>
      </c>
      <c r="H297">
        <f t="shared" si="19"/>
        <v>56.249635983263602</v>
      </c>
    </row>
    <row r="298" spans="1:8" x14ac:dyDescent="0.3">
      <c r="A298">
        <v>36.492835865486398</v>
      </c>
      <c r="C298">
        <v>0.309</v>
      </c>
      <c r="D298">
        <v>1.31</v>
      </c>
      <c r="E298">
        <f t="shared" si="16"/>
        <v>1.619</v>
      </c>
      <c r="F298">
        <f t="shared" si="17"/>
        <v>0.19085855466337245</v>
      </c>
      <c r="G298">
        <f t="shared" si="18"/>
        <v>0.80914144533662757</v>
      </c>
      <c r="H298">
        <f t="shared" si="19"/>
        <v>56.325239654107477</v>
      </c>
    </row>
    <row r="299" spans="1:8" x14ac:dyDescent="0.3">
      <c r="A299">
        <v>36.083782514114503</v>
      </c>
      <c r="C299">
        <v>0.29699999999999999</v>
      </c>
      <c r="D299">
        <v>1.28</v>
      </c>
      <c r="E299">
        <f t="shared" si="16"/>
        <v>1.577</v>
      </c>
      <c r="F299">
        <f t="shared" si="17"/>
        <v>0.18833227647431833</v>
      </c>
      <c r="G299">
        <f t="shared" si="18"/>
        <v>0.81166772352568173</v>
      </c>
      <c r="H299">
        <f t="shared" si="19"/>
        <v>56.411749524413452</v>
      </c>
    </row>
    <row r="300" spans="1:8" x14ac:dyDescent="0.3">
      <c r="A300">
        <v>35.478434192684503</v>
      </c>
      <c r="C300">
        <v>0.27900000000000003</v>
      </c>
      <c r="D300">
        <v>1.2350000000000001</v>
      </c>
      <c r="E300">
        <f t="shared" si="16"/>
        <v>1.5140000000000002</v>
      </c>
      <c r="F300">
        <f t="shared" si="17"/>
        <v>0.1842800528401585</v>
      </c>
      <c r="G300">
        <f t="shared" si="18"/>
        <v>0.81571994715984142</v>
      </c>
      <c r="H300">
        <f t="shared" si="19"/>
        <v>56.550513870541614</v>
      </c>
    </row>
    <row r="301" spans="1:8" x14ac:dyDescent="0.3">
      <c r="A301">
        <v>35.079036225468897</v>
      </c>
      <c r="C301">
        <v>0.27</v>
      </c>
      <c r="D301">
        <v>1.206</v>
      </c>
      <c r="E301">
        <f t="shared" si="16"/>
        <v>1.476</v>
      </c>
      <c r="F301">
        <f t="shared" si="17"/>
        <v>0.18292682926829271</v>
      </c>
      <c r="G301">
        <f t="shared" si="18"/>
        <v>0.81707317073170727</v>
      </c>
      <c r="H301">
        <f t="shared" si="19"/>
        <v>56.596853658536588</v>
      </c>
    </row>
    <row r="302" spans="1:8" x14ac:dyDescent="0.3">
      <c r="A302">
        <v>34.564371667892203</v>
      </c>
      <c r="C302">
        <v>0.255</v>
      </c>
      <c r="D302">
        <v>1.17</v>
      </c>
      <c r="E302">
        <f t="shared" si="16"/>
        <v>1.4249999999999998</v>
      </c>
      <c r="F302">
        <f t="shared" si="17"/>
        <v>0.17894736842105266</v>
      </c>
      <c r="G302">
        <f t="shared" si="18"/>
        <v>0.82105263157894737</v>
      </c>
      <c r="H302">
        <f t="shared" si="19"/>
        <v>56.733126315789477</v>
      </c>
    </row>
    <row r="303" spans="1:8" x14ac:dyDescent="0.3">
      <c r="A303">
        <v>33.981693151893701</v>
      </c>
      <c r="C303">
        <v>0.24299999999999999</v>
      </c>
      <c r="D303">
        <v>1.1279999999999999</v>
      </c>
      <c r="E303">
        <f t="shared" si="16"/>
        <v>1.371</v>
      </c>
      <c r="F303">
        <f t="shared" si="17"/>
        <v>0.17724288840262581</v>
      </c>
      <c r="G303">
        <f t="shared" si="18"/>
        <v>0.82275711159737408</v>
      </c>
      <c r="H303">
        <f t="shared" si="19"/>
        <v>56.791494529540479</v>
      </c>
    </row>
    <row r="304" spans="1:8" x14ac:dyDescent="0.3">
      <c r="A304">
        <v>33.617278889020199</v>
      </c>
      <c r="C304">
        <v>0.23400000000000001</v>
      </c>
      <c r="D304">
        <v>1.103</v>
      </c>
      <c r="E304">
        <f t="shared" si="16"/>
        <v>1.337</v>
      </c>
      <c r="F304">
        <f t="shared" si="17"/>
        <v>0.17501869857890801</v>
      </c>
      <c r="G304">
        <f t="shared" si="18"/>
        <v>0.82498130142109205</v>
      </c>
      <c r="H304">
        <f t="shared" si="19"/>
        <v>56.867659685863877</v>
      </c>
    </row>
    <row r="305" spans="1:8" x14ac:dyDescent="0.3">
      <c r="A305">
        <v>33.007795657792002</v>
      </c>
      <c r="C305">
        <v>0.223</v>
      </c>
      <c r="D305">
        <v>1.0609999999999999</v>
      </c>
      <c r="E305">
        <f t="shared" si="16"/>
        <v>1.284</v>
      </c>
      <c r="F305">
        <f t="shared" si="17"/>
        <v>0.17367601246105918</v>
      </c>
      <c r="G305">
        <f t="shared" si="18"/>
        <v>0.82632398753894076</v>
      </c>
      <c r="H305">
        <f t="shared" si="19"/>
        <v>56.91363862928349</v>
      </c>
    </row>
    <row r="306" spans="1:8" x14ac:dyDescent="0.3">
      <c r="A306">
        <v>32.555317782246398</v>
      </c>
      <c r="C306">
        <v>0.214</v>
      </c>
      <c r="D306">
        <v>1.032</v>
      </c>
      <c r="E306">
        <f t="shared" si="16"/>
        <v>1.246</v>
      </c>
      <c r="F306">
        <f t="shared" si="17"/>
        <v>0.17174959871589085</v>
      </c>
      <c r="G306">
        <f t="shared" si="18"/>
        <v>0.82825040128410921</v>
      </c>
      <c r="H306">
        <f t="shared" si="19"/>
        <v>56.979606741573043</v>
      </c>
    </row>
    <row r="307" spans="1:8" x14ac:dyDescent="0.3">
      <c r="A307">
        <v>32.076948418613398</v>
      </c>
      <c r="C307">
        <v>0.20499999999999999</v>
      </c>
      <c r="D307">
        <v>1</v>
      </c>
      <c r="E307">
        <f t="shared" si="16"/>
        <v>1.2050000000000001</v>
      </c>
      <c r="F307">
        <f t="shared" si="17"/>
        <v>0.17012448132780081</v>
      </c>
      <c r="G307">
        <f t="shared" si="18"/>
        <v>0.82987551867219911</v>
      </c>
      <c r="H307">
        <f t="shared" si="19"/>
        <v>57.035257261410791</v>
      </c>
    </row>
    <row r="308" spans="1:8" x14ac:dyDescent="0.3">
      <c r="A308">
        <v>31.492626685265801</v>
      </c>
      <c r="C308">
        <v>0.191</v>
      </c>
      <c r="D308">
        <v>0.96099999999999997</v>
      </c>
      <c r="E308">
        <f t="shared" si="16"/>
        <v>1.1519999999999999</v>
      </c>
      <c r="F308">
        <f t="shared" si="17"/>
        <v>0.16579861111111113</v>
      </c>
      <c r="G308">
        <f t="shared" si="18"/>
        <v>0.83420138888888895</v>
      </c>
      <c r="H308">
        <f t="shared" si="19"/>
        <v>57.183392361111117</v>
      </c>
    </row>
    <row r="309" spans="1:8" x14ac:dyDescent="0.3">
      <c r="A309">
        <v>31.017346338252899</v>
      </c>
      <c r="C309">
        <v>0.183</v>
      </c>
      <c r="D309">
        <v>0.93</v>
      </c>
      <c r="E309">
        <f t="shared" si="16"/>
        <v>1.113</v>
      </c>
      <c r="F309">
        <f t="shared" si="17"/>
        <v>0.16442048517520216</v>
      </c>
      <c r="G309">
        <f t="shared" si="18"/>
        <v>0.83557951482479786</v>
      </c>
      <c r="H309">
        <f t="shared" si="19"/>
        <v>57.230584905660386</v>
      </c>
    </row>
    <row r="310" spans="1:8" x14ac:dyDescent="0.3">
      <c r="A310">
        <v>30.483230924394501</v>
      </c>
      <c r="C310">
        <v>0.17100000000000001</v>
      </c>
      <c r="D310">
        <v>0.89400000000000002</v>
      </c>
      <c r="E310">
        <f t="shared" si="16"/>
        <v>1.0649999999999999</v>
      </c>
      <c r="F310">
        <f t="shared" si="17"/>
        <v>0.16056338028169015</v>
      </c>
      <c r="G310">
        <f t="shared" si="18"/>
        <v>0.83943661971830996</v>
      </c>
      <c r="H310">
        <f t="shared" si="19"/>
        <v>57.362667605633817</v>
      </c>
    </row>
    <row r="311" spans="1:8" x14ac:dyDescent="0.3">
      <c r="A311">
        <v>30.0098915388722</v>
      </c>
      <c r="C311">
        <v>0.16200000000000001</v>
      </c>
      <c r="D311">
        <v>0.86</v>
      </c>
      <c r="E311">
        <f t="shared" si="16"/>
        <v>1.022</v>
      </c>
      <c r="F311">
        <f t="shared" si="17"/>
        <v>0.15851272015655576</v>
      </c>
      <c r="G311">
        <f t="shared" si="18"/>
        <v>0.84148727984344418</v>
      </c>
      <c r="H311">
        <f t="shared" si="19"/>
        <v>57.432890410958905</v>
      </c>
    </row>
    <row r="312" spans="1:8" x14ac:dyDescent="0.3">
      <c r="A312">
        <v>29.513964731439401</v>
      </c>
      <c r="C312">
        <v>0.152</v>
      </c>
      <c r="D312">
        <v>0.82299999999999995</v>
      </c>
      <c r="E312">
        <f t="shared" si="16"/>
        <v>0.97499999999999998</v>
      </c>
      <c r="F312">
        <f t="shared" si="17"/>
        <v>0.1558974358974359</v>
      </c>
      <c r="G312">
        <f t="shared" si="18"/>
        <v>0.84410256410256412</v>
      </c>
      <c r="H312">
        <f t="shared" si="19"/>
        <v>57.522448205128207</v>
      </c>
    </row>
    <row r="313" spans="1:8" x14ac:dyDescent="0.3">
      <c r="A313">
        <v>29.007577287308401</v>
      </c>
      <c r="C313">
        <v>0.14299999999999999</v>
      </c>
      <c r="D313">
        <v>0.78</v>
      </c>
      <c r="E313">
        <f t="shared" si="16"/>
        <v>0.92300000000000004</v>
      </c>
      <c r="F313">
        <f t="shared" si="17"/>
        <v>0.15492957746478872</v>
      </c>
      <c r="G313">
        <f t="shared" si="18"/>
        <v>0.84507042253521125</v>
      </c>
      <c r="H313">
        <f t="shared" si="19"/>
        <v>57.555591549295777</v>
      </c>
    </row>
    <row r="314" spans="1:8" x14ac:dyDescent="0.3">
      <c r="A314">
        <v>28.548872793309801</v>
      </c>
      <c r="C314">
        <v>0.13600000000000001</v>
      </c>
      <c r="D314">
        <v>0.73799999999999999</v>
      </c>
      <c r="E314">
        <f t="shared" si="16"/>
        <v>0.874</v>
      </c>
      <c r="F314">
        <f t="shared" si="17"/>
        <v>0.15560640732265446</v>
      </c>
      <c r="G314">
        <f t="shared" si="18"/>
        <v>0.84439359267734548</v>
      </c>
      <c r="H314">
        <f t="shared" si="19"/>
        <v>57.53241418764302</v>
      </c>
    </row>
    <row r="315" spans="1:8" x14ac:dyDescent="0.3">
      <c r="A315">
        <v>28.0604483746543</v>
      </c>
      <c r="C315">
        <v>0.124</v>
      </c>
      <c r="D315">
        <v>0.69799999999999995</v>
      </c>
      <c r="E315">
        <f t="shared" si="16"/>
        <v>0.82199999999999995</v>
      </c>
      <c r="F315">
        <f t="shared" si="17"/>
        <v>0.15085158150851583</v>
      </c>
      <c r="G315">
        <f t="shared" si="18"/>
        <v>0.84914841849148415</v>
      </c>
      <c r="H315">
        <f t="shared" si="19"/>
        <v>57.695238442822387</v>
      </c>
    </row>
    <row r="316" spans="1:8" x14ac:dyDescent="0.3">
      <c r="A316">
        <v>27.550218786481501</v>
      </c>
      <c r="C316">
        <v>0.11799999999999999</v>
      </c>
      <c r="D316">
        <v>0.64900000000000002</v>
      </c>
      <c r="E316">
        <f t="shared" si="16"/>
        <v>0.76700000000000002</v>
      </c>
      <c r="F316">
        <f t="shared" si="17"/>
        <v>0.15384615384615383</v>
      </c>
      <c r="G316">
        <f t="shared" si="18"/>
        <v>0.84615384615384615</v>
      </c>
      <c r="H316">
        <f t="shared" si="19"/>
        <v>57.592692307692303</v>
      </c>
    </row>
    <row r="317" spans="1:8" x14ac:dyDescent="0.3">
      <c r="A317">
        <v>27.0052287280852</v>
      </c>
      <c r="C317">
        <v>0.105</v>
      </c>
      <c r="D317">
        <v>0.61199999999999999</v>
      </c>
      <c r="E317">
        <f t="shared" si="16"/>
        <v>0.71699999999999997</v>
      </c>
      <c r="F317">
        <f t="shared" si="17"/>
        <v>0.14644351464435146</v>
      </c>
      <c r="G317">
        <f t="shared" si="18"/>
        <v>0.85355648535564854</v>
      </c>
      <c r="H317">
        <f t="shared" si="19"/>
        <v>57.846188284518831</v>
      </c>
    </row>
    <row r="318" spans="1:8" x14ac:dyDescent="0.3">
      <c r="A318">
        <v>26.558431307735098</v>
      </c>
      <c r="C318">
        <v>9.9000000000000005E-2</v>
      </c>
      <c r="D318">
        <v>0.57699999999999996</v>
      </c>
      <c r="E318">
        <f t="shared" si="16"/>
        <v>0.67599999999999993</v>
      </c>
      <c r="F318">
        <f t="shared" si="17"/>
        <v>0.14644970414201186</v>
      </c>
      <c r="G318">
        <f t="shared" si="18"/>
        <v>0.85355029585798814</v>
      </c>
      <c r="H318">
        <f t="shared" si="19"/>
        <v>57.845976331360951</v>
      </c>
    </row>
    <row r="319" spans="1:8" x14ac:dyDescent="0.3">
      <c r="A319">
        <v>25.988983941624902</v>
      </c>
      <c r="C319">
        <v>0.09</v>
      </c>
      <c r="D319">
        <v>0.54300000000000004</v>
      </c>
      <c r="E319">
        <f t="shared" si="16"/>
        <v>0.63300000000000001</v>
      </c>
      <c r="F319">
        <f t="shared" si="17"/>
        <v>0.14218009478672985</v>
      </c>
      <c r="G319">
        <f t="shared" si="18"/>
        <v>0.85781990521327023</v>
      </c>
      <c r="H319">
        <f t="shared" si="19"/>
        <v>57.992184834123229</v>
      </c>
    </row>
    <row r="320" spans="1:8" x14ac:dyDescent="0.3">
      <c r="A320">
        <v>25.5269962808255</v>
      </c>
      <c r="C320">
        <v>8.5000000000000006E-2</v>
      </c>
      <c r="D320">
        <v>0.50600000000000001</v>
      </c>
      <c r="E320">
        <f t="shared" si="16"/>
        <v>0.59099999999999997</v>
      </c>
      <c r="F320">
        <f t="shared" si="17"/>
        <v>0.14382402707275804</v>
      </c>
      <c r="G320">
        <f t="shared" si="18"/>
        <v>0.85617597292724201</v>
      </c>
      <c r="H320">
        <f t="shared" si="19"/>
        <v>57.935890016920482</v>
      </c>
    </row>
    <row r="321" spans="1:8" x14ac:dyDescent="0.3">
      <c r="A321">
        <v>25.004035166962701</v>
      </c>
      <c r="C321">
        <v>7.4999999999999997E-2</v>
      </c>
      <c r="D321">
        <v>0.48699999999999999</v>
      </c>
      <c r="E321">
        <f t="shared" si="16"/>
        <v>0.56199999999999994</v>
      </c>
      <c r="F321">
        <f t="shared" si="17"/>
        <v>0.13345195729537368</v>
      </c>
      <c r="G321">
        <f t="shared" si="18"/>
        <v>0.86654804270462638</v>
      </c>
      <c r="H321">
        <f t="shared" si="19"/>
        <v>58.29107117437723</v>
      </c>
    </row>
    <row r="322" spans="1:8" x14ac:dyDescent="0.3">
      <c r="A322">
        <v>24.587312943916402</v>
      </c>
      <c r="C322">
        <v>7.0999999999999994E-2</v>
      </c>
      <c r="D322">
        <v>0.48499999999999999</v>
      </c>
      <c r="E322">
        <f t="shared" si="16"/>
        <v>0.55599999999999994</v>
      </c>
      <c r="F322">
        <f t="shared" si="17"/>
        <v>0.12769784172661872</v>
      </c>
      <c r="G322">
        <f t="shared" si="18"/>
        <v>0.87230215827338131</v>
      </c>
      <c r="H322">
        <f t="shared" si="19"/>
        <v>58.488115107913679</v>
      </c>
    </row>
    <row r="323" spans="1:8" x14ac:dyDescent="0.3">
      <c r="A323">
        <v>23.982469516481299</v>
      </c>
      <c r="C323">
        <v>6.3E-2</v>
      </c>
      <c r="D323">
        <v>0.41699999999999998</v>
      </c>
      <c r="E323">
        <f t="shared" si="16"/>
        <v>0.48</v>
      </c>
      <c r="F323">
        <f t="shared" si="17"/>
        <v>0.13125000000000001</v>
      </c>
      <c r="G323">
        <f t="shared" si="18"/>
        <v>0.86875000000000002</v>
      </c>
      <c r="H323">
        <f t="shared" si="19"/>
        <v>58.366475000000001</v>
      </c>
    </row>
    <row r="324" spans="1:8" x14ac:dyDescent="0.3">
      <c r="A324">
        <v>23.557603523253999</v>
      </c>
      <c r="C324">
        <v>5.6000000000000001E-2</v>
      </c>
      <c r="D324">
        <v>0.39700000000000002</v>
      </c>
      <c r="E324">
        <f t="shared" si="16"/>
        <v>0.45300000000000001</v>
      </c>
      <c r="F324">
        <f t="shared" si="17"/>
        <v>0.12362030905077262</v>
      </c>
      <c r="G324">
        <f t="shared" si="18"/>
        <v>0.87637969094922741</v>
      </c>
      <c r="H324">
        <f t="shared" si="19"/>
        <v>58.627746136865348</v>
      </c>
    </row>
    <row r="325" spans="1:8" x14ac:dyDescent="0.3">
      <c r="A325">
        <v>22.9579555873581</v>
      </c>
      <c r="C325">
        <v>0.05</v>
      </c>
      <c r="D325">
        <v>0.36499999999999999</v>
      </c>
      <c r="E325">
        <f t="shared" si="16"/>
        <v>0.41499999999999998</v>
      </c>
      <c r="F325">
        <f t="shared" si="17"/>
        <v>0.12048192771084339</v>
      </c>
      <c r="G325">
        <f t="shared" si="18"/>
        <v>0.87951807228915668</v>
      </c>
      <c r="H325">
        <f t="shared" si="19"/>
        <v>58.73521686746988</v>
      </c>
    </row>
    <row r="326" spans="1:8" x14ac:dyDescent="0.3">
      <c r="A326">
        <v>22.501788285813898</v>
      </c>
      <c r="C326">
        <v>4.5999999999999999E-2</v>
      </c>
      <c r="D326">
        <v>0.34399999999999997</v>
      </c>
      <c r="E326">
        <f t="shared" si="16"/>
        <v>0.38999999999999996</v>
      </c>
      <c r="F326">
        <f t="shared" si="17"/>
        <v>0.11794871794871796</v>
      </c>
      <c r="G326">
        <f t="shared" si="18"/>
        <v>0.88205128205128203</v>
      </c>
      <c r="H326">
        <f t="shared" si="19"/>
        <v>58.821964102564102</v>
      </c>
    </row>
    <row r="327" spans="1:8" x14ac:dyDescent="0.3">
      <c r="A327">
        <v>22.011554764275399</v>
      </c>
      <c r="C327">
        <v>4.4999999999999998E-2</v>
      </c>
      <c r="D327">
        <v>0.313</v>
      </c>
      <c r="E327">
        <f t="shared" si="16"/>
        <v>0.35799999999999998</v>
      </c>
      <c r="F327">
        <f t="shared" si="17"/>
        <v>0.12569832402234637</v>
      </c>
      <c r="G327">
        <f t="shared" si="18"/>
        <v>0.87430167597765363</v>
      </c>
      <c r="H327">
        <f t="shared" si="19"/>
        <v>58.556586592178775</v>
      </c>
    </row>
    <row r="328" spans="1:8" x14ac:dyDescent="0.3">
      <c r="A328">
        <v>21.462987375705399</v>
      </c>
      <c r="C328">
        <v>4.9000000000000002E-2</v>
      </c>
      <c r="D328">
        <v>0.28000000000000003</v>
      </c>
      <c r="E328">
        <f t="shared" si="16"/>
        <v>0.32900000000000001</v>
      </c>
      <c r="F328">
        <f t="shared" si="17"/>
        <v>0.14893617021276595</v>
      </c>
      <c r="G328">
        <f t="shared" si="18"/>
        <v>0.85106382978723405</v>
      </c>
      <c r="H328">
        <f t="shared" si="19"/>
        <v>57.760829787234044</v>
      </c>
    </row>
    <row r="329" spans="1:8" x14ac:dyDescent="0.3">
      <c r="A329">
        <v>21.022017866700001</v>
      </c>
      <c r="C329">
        <v>5.2999999999999999E-2</v>
      </c>
      <c r="D329">
        <v>0.255</v>
      </c>
      <c r="E329">
        <f t="shared" si="16"/>
        <v>0.308</v>
      </c>
      <c r="F329">
        <f t="shared" si="17"/>
        <v>0.17207792207792208</v>
      </c>
      <c r="G329">
        <f t="shared" si="18"/>
        <v>0.82792207792207795</v>
      </c>
      <c r="H329">
        <f t="shared" si="19"/>
        <v>56.968363636363641</v>
      </c>
    </row>
    <row r="330" spans="1:8" x14ac:dyDescent="0.3">
      <c r="A330">
        <v>20.476215618085401</v>
      </c>
      <c r="C330">
        <v>5.7000000000000002E-2</v>
      </c>
      <c r="D330">
        <v>0.22600000000000001</v>
      </c>
      <c r="E330">
        <f t="shared" si="16"/>
        <v>0.28300000000000003</v>
      </c>
      <c r="F330">
        <f t="shared" si="17"/>
        <v>0.20141342756183744</v>
      </c>
      <c r="G330">
        <f t="shared" si="18"/>
        <v>0.79858657243816245</v>
      </c>
      <c r="H330">
        <f t="shared" si="19"/>
        <v>55.96379858657243</v>
      </c>
    </row>
    <row r="331" spans="1:8" x14ac:dyDescent="0.3">
      <c r="A331">
        <v>20.1472214149595</v>
      </c>
      <c r="C331">
        <v>5.8000000000000003E-2</v>
      </c>
      <c r="D331">
        <v>0.20899999999999999</v>
      </c>
      <c r="E331">
        <f t="shared" si="16"/>
        <v>0.26700000000000002</v>
      </c>
      <c r="F331">
        <f t="shared" si="17"/>
        <v>0.21722846441947566</v>
      </c>
      <c r="G331">
        <f t="shared" si="18"/>
        <v>0.78277153558052426</v>
      </c>
      <c r="H331">
        <f t="shared" si="19"/>
        <v>55.422228464419469</v>
      </c>
    </row>
    <row r="332" spans="1:8" x14ac:dyDescent="0.3">
      <c r="A332">
        <v>40.868413895774097</v>
      </c>
      <c r="C332">
        <v>0.39600000000000002</v>
      </c>
      <c r="D332">
        <v>1.4359999999999999</v>
      </c>
      <c r="E332">
        <f t="shared" ref="E332:E388" si="20">C332+D332</f>
        <v>1.8319999999999999</v>
      </c>
      <c r="F332">
        <f t="shared" ref="F332:F388" si="21">C332/E332</f>
        <v>0.2161572052401747</v>
      </c>
      <c r="G332">
        <f t="shared" ref="G332:G388" si="22">D332/E332</f>
        <v>0.78384279475982532</v>
      </c>
      <c r="H332">
        <f t="shared" ref="H332:H388" si="23">F332*$D$8+G332*$C$8</f>
        <v>55.458912663755463</v>
      </c>
    </row>
    <row r="333" spans="1:8" x14ac:dyDescent="0.3">
      <c r="A333">
        <v>40.4528688144744</v>
      </c>
      <c r="C333">
        <v>0.38400000000000001</v>
      </c>
      <c r="D333">
        <v>1.4059999999999999</v>
      </c>
      <c r="E333">
        <f t="shared" si="20"/>
        <v>1.79</v>
      </c>
      <c r="F333">
        <f t="shared" si="21"/>
        <v>0.21452513966480447</v>
      </c>
      <c r="G333">
        <f t="shared" si="22"/>
        <v>0.78547486033519542</v>
      </c>
      <c r="H333">
        <f t="shared" si="23"/>
        <v>55.514801117318434</v>
      </c>
    </row>
    <row r="334" spans="1:8" x14ac:dyDescent="0.3">
      <c r="A334">
        <v>39.338335446925001</v>
      </c>
      <c r="C334">
        <v>0.35199999999999998</v>
      </c>
      <c r="D334">
        <v>1.3280000000000001</v>
      </c>
      <c r="E334">
        <f t="shared" si="20"/>
        <v>1.6800000000000002</v>
      </c>
      <c r="F334">
        <f t="shared" si="21"/>
        <v>0.2095238095238095</v>
      </c>
      <c r="G334">
        <f t="shared" si="22"/>
        <v>0.79047619047619044</v>
      </c>
      <c r="H334">
        <f t="shared" si="23"/>
        <v>55.686066666666669</v>
      </c>
    </row>
    <row r="335" spans="1:8" x14ac:dyDescent="0.3">
      <c r="A335">
        <v>39.050360167962303</v>
      </c>
      <c r="C335">
        <v>0.34899999999999998</v>
      </c>
      <c r="D335">
        <v>1.3069999999999999</v>
      </c>
      <c r="E335">
        <f t="shared" si="20"/>
        <v>1.6559999999999999</v>
      </c>
      <c r="F335">
        <f t="shared" si="21"/>
        <v>0.21074879227053139</v>
      </c>
      <c r="G335">
        <f t="shared" si="22"/>
        <v>0.78925120772946855</v>
      </c>
      <c r="H335">
        <f t="shared" si="23"/>
        <v>55.644118357487919</v>
      </c>
    </row>
    <row r="336" spans="1:8" x14ac:dyDescent="0.3">
      <c r="A336">
        <v>38.363208598121197</v>
      </c>
      <c r="C336">
        <v>0.33100000000000002</v>
      </c>
      <c r="D336">
        <v>1.26</v>
      </c>
      <c r="E336">
        <f t="shared" si="20"/>
        <v>1.591</v>
      </c>
      <c r="F336">
        <f t="shared" si="21"/>
        <v>0.20804525455688247</v>
      </c>
      <c r="G336">
        <f t="shared" si="22"/>
        <v>0.7919547454431175</v>
      </c>
      <c r="H336">
        <f t="shared" si="23"/>
        <v>55.736698302954117</v>
      </c>
    </row>
    <row r="337" spans="1:8" x14ac:dyDescent="0.3">
      <c r="A337">
        <v>38.110325483733703</v>
      </c>
      <c r="C337">
        <v>0.32300000000000001</v>
      </c>
      <c r="D337">
        <v>1.2430000000000001</v>
      </c>
      <c r="E337">
        <f t="shared" si="20"/>
        <v>1.5660000000000001</v>
      </c>
      <c r="F337">
        <f t="shared" si="21"/>
        <v>0.20625798212005109</v>
      </c>
      <c r="G337">
        <f t="shared" si="22"/>
        <v>0.79374201787994891</v>
      </c>
      <c r="H337">
        <f t="shared" si="23"/>
        <v>55.797901660280971</v>
      </c>
    </row>
    <row r="338" spans="1:8" x14ac:dyDescent="0.3">
      <c r="A338">
        <v>37.608682729326297</v>
      </c>
      <c r="C338">
        <v>0.315</v>
      </c>
      <c r="D338">
        <v>1.204</v>
      </c>
      <c r="E338">
        <f t="shared" si="20"/>
        <v>1.5189999999999999</v>
      </c>
      <c r="F338">
        <f t="shared" si="21"/>
        <v>0.20737327188940094</v>
      </c>
      <c r="G338">
        <f t="shared" si="22"/>
        <v>0.79262672811059909</v>
      </c>
      <c r="H338">
        <f t="shared" si="23"/>
        <v>55.759709677419359</v>
      </c>
    </row>
    <row r="339" spans="1:8" x14ac:dyDescent="0.3">
      <c r="A339">
        <v>37.020224761296497</v>
      </c>
      <c r="C339">
        <v>0.29799999999999999</v>
      </c>
      <c r="D339">
        <v>1.165</v>
      </c>
      <c r="E339">
        <f t="shared" si="20"/>
        <v>1.4630000000000001</v>
      </c>
      <c r="F339">
        <f t="shared" si="21"/>
        <v>0.20369104579630892</v>
      </c>
      <c r="G339">
        <f t="shared" si="22"/>
        <v>0.79630895420369108</v>
      </c>
      <c r="H339">
        <f t="shared" si="23"/>
        <v>55.885803827751204</v>
      </c>
    </row>
    <row r="340" spans="1:8" x14ac:dyDescent="0.3">
      <c r="A340">
        <v>36.649392755083298</v>
      </c>
      <c r="C340">
        <v>0.28699999999999998</v>
      </c>
      <c r="D340">
        <v>1.1399999999999999</v>
      </c>
      <c r="E340">
        <f t="shared" si="20"/>
        <v>1.4269999999999998</v>
      </c>
      <c r="F340">
        <f t="shared" si="21"/>
        <v>0.20112123335669238</v>
      </c>
      <c r="G340">
        <f t="shared" si="22"/>
        <v>0.7988787666433077</v>
      </c>
      <c r="H340">
        <f t="shared" si="23"/>
        <v>55.973804484933439</v>
      </c>
    </row>
    <row r="341" spans="1:8" x14ac:dyDescent="0.3">
      <c r="A341">
        <v>36.096352432320401</v>
      </c>
      <c r="C341">
        <v>0.27200000000000002</v>
      </c>
      <c r="D341">
        <v>1.099</v>
      </c>
      <c r="E341">
        <f t="shared" si="20"/>
        <v>1.371</v>
      </c>
      <c r="F341">
        <f t="shared" si="21"/>
        <v>0.19839533187454414</v>
      </c>
      <c r="G341">
        <f t="shared" si="22"/>
        <v>0.80160466812545583</v>
      </c>
      <c r="H341">
        <f t="shared" si="23"/>
        <v>56.067150255288112</v>
      </c>
    </row>
    <row r="342" spans="1:8" x14ac:dyDescent="0.3">
      <c r="A342">
        <v>35.537213653289101</v>
      </c>
      <c r="C342">
        <v>0.26</v>
      </c>
      <c r="D342">
        <v>1.069</v>
      </c>
      <c r="E342">
        <f t="shared" si="20"/>
        <v>1.329</v>
      </c>
      <c r="F342">
        <f t="shared" si="21"/>
        <v>0.19563581640331076</v>
      </c>
      <c r="G342">
        <f t="shared" si="22"/>
        <v>0.80436418359668926</v>
      </c>
      <c r="H342">
        <f t="shared" si="23"/>
        <v>56.161647103085031</v>
      </c>
    </row>
    <row r="343" spans="1:8" x14ac:dyDescent="0.3">
      <c r="A343">
        <v>34.9312098759763</v>
      </c>
      <c r="C343">
        <v>0.248</v>
      </c>
      <c r="D343">
        <v>1.026</v>
      </c>
      <c r="E343">
        <f t="shared" si="20"/>
        <v>1.274</v>
      </c>
      <c r="F343">
        <f t="shared" si="21"/>
        <v>0.19466248037676609</v>
      </c>
      <c r="G343">
        <f t="shared" si="22"/>
        <v>0.80533751962323397</v>
      </c>
      <c r="H343">
        <f t="shared" si="23"/>
        <v>56.194978021978024</v>
      </c>
    </row>
    <row r="344" spans="1:8" x14ac:dyDescent="0.3">
      <c r="A344">
        <v>34.5530378019251</v>
      </c>
      <c r="C344">
        <v>0.23799999999999999</v>
      </c>
      <c r="D344">
        <v>1.002</v>
      </c>
      <c r="E344">
        <f t="shared" si="20"/>
        <v>1.24</v>
      </c>
      <c r="F344">
        <f t="shared" si="21"/>
        <v>0.19193548387096773</v>
      </c>
      <c r="G344">
        <f t="shared" si="22"/>
        <v>0.8080645161290323</v>
      </c>
      <c r="H344">
        <f t="shared" si="23"/>
        <v>56.288361290322584</v>
      </c>
    </row>
    <row r="345" spans="1:8" x14ac:dyDescent="0.3">
      <c r="A345">
        <v>34.011905636543403</v>
      </c>
      <c r="C345">
        <v>0.22700000000000001</v>
      </c>
      <c r="D345">
        <v>0.96399999999999997</v>
      </c>
      <c r="E345">
        <f t="shared" si="20"/>
        <v>1.1910000000000001</v>
      </c>
      <c r="F345">
        <f t="shared" si="21"/>
        <v>0.19059613769941225</v>
      </c>
      <c r="G345">
        <f t="shared" si="22"/>
        <v>0.8094038623005877</v>
      </c>
      <c r="H345">
        <f t="shared" si="23"/>
        <v>56.334225860621324</v>
      </c>
    </row>
    <row r="346" spans="1:8" x14ac:dyDescent="0.3">
      <c r="A346">
        <v>33.512169212731699</v>
      </c>
      <c r="C346">
        <v>0.216</v>
      </c>
      <c r="D346">
        <v>0.93400000000000005</v>
      </c>
      <c r="E346">
        <f t="shared" si="20"/>
        <v>1.1500000000000001</v>
      </c>
      <c r="F346">
        <f t="shared" si="21"/>
        <v>0.18782608695652173</v>
      </c>
      <c r="G346">
        <f t="shared" si="22"/>
        <v>0.81217391304347819</v>
      </c>
      <c r="H346">
        <f t="shared" si="23"/>
        <v>56.429083478260864</v>
      </c>
    </row>
    <row r="347" spans="1:8" x14ac:dyDescent="0.3">
      <c r="A347">
        <v>32.971847330841399</v>
      </c>
      <c r="C347">
        <v>0.21099999999999999</v>
      </c>
      <c r="D347">
        <v>0.89500000000000002</v>
      </c>
      <c r="E347">
        <f t="shared" si="20"/>
        <v>1.1060000000000001</v>
      </c>
      <c r="F347">
        <f t="shared" si="21"/>
        <v>0.1907775768535262</v>
      </c>
      <c r="G347">
        <f t="shared" si="22"/>
        <v>0.80922242314647375</v>
      </c>
      <c r="H347">
        <f t="shared" si="23"/>
        <v>56.328012658227848</v>
      </c>
    </row>
    <row r="348" spans="1:8" x14ac:dyDescent="0.3">
      <c r="A348">
        <v>32.494080576382601</v>
      </c>
      <c r="C348">
        <v>0.2</v>
      </c>
      <c r="D348">
        <v>0.86699999999999999</v>
      </c>
      <c r="E348">
        <f t="shared" si="20"/>
        <v>1.0669999999999999</v>
      </c>
      <c r="F348">
        <f t="shared" si="21"/>
        <v>0.18744142455482662</v>
      </c>
      <c r="G348">
        <f t="shared" si="22"/>
        <v>0.8125585754451734</v>
      </c>
      <c r="H348">
        <f t="shared" si="23"/>
        <v>56.442255857544524</v>
      </c>
    </row>
    <row r="349" spans="1:8" x14ac:dyDescent="0.3">
      <c r="A349">
        <v>32.014540557468102</v>
      </c>
      <c r="C349">
        <v>0.191</v>
      </c>
      <c r="D349">
        <v>0.83599999999999997</v>
      </c>
      <c r="E349">
        <f t="shared" si="20"/>
        <v>1.0269999999999999</v>
      </c>
      <c r="F349">
        <f t="shared" si="21"/>
        <v>0.18597857838364171</v>
      </c>
      <c r="G349">
        <f t="shared" si="22"/>
        <v>0.81402142161635838</v>
      </c>
      <c r="H349">
        <f t="shared" si="23"/>
        <v>56.492349561830586</v>
      </c>
    </row>
    <row r="350" spans="1:8" x14ac:dyDescent="0.3">
      <c r="A350">
        <v>31.500719861844502</v>
      </c>
      <c r="C350">
        <v>0.18099999999999999</v>
      </c>
      <c r="D350">
        <v>0.80800000000000005</v>
      </c>
      <c r="E350">
        <f t="shared" si="20"/>
        <v>0.9890000000000001</v>
      </c>
      <c r="F350">
        <f t="shared" si="21"/>
        <v>0.18301314459049542</v>
      </c>
      <c r="G350">
        <f t="shared" si="22"/>
        <v>0.81698685540950455</v>
      </c>
      <c r="H350">
        <f t="shared" si="23"/>
        <v>56.593897876643076</v>
      </c>
    </row>
    <row r="351" spans="1:8" x14ac:dyDescent="0.3">
      <c r="A351">
        <v>31.019812631419502</v>
      </c>
      <c r="C351">
        <v>0.17</v>
      </c>
      <c r="D351">
        <v>0.78100000000000003</v>
      </c>
      <c r="E351">
        <f t="shared" si="20"/>
        <v>0.95100000000000007</v>
      </c>
      <c r="F351">
        <f t="shared" si="21"/>
        <v>0.17875920084121977</v>
      </c>
      <c r="G351">
        <f t="shared" si="22"/>
        <v>0.82124079915878023</v>
      </c>
      <c r="H351">
        <f t="shared" si="23"/>
        <v>56.739569926393273</v>
      </c>
    </row>
    <row r="352" spans="1:8" x14ac:dyDescent="0.3">
      <c r="A352">
        <v>30.494974130774999</v>
      </c>
      <c r="C352">
        <v>0.159</v>
      </c>
      <c r="D352">
        <v>0.749</v>
      </c>
      <c r="E352">
        <f t="shared" si="20"/>
        <v>0.90800000000000003</v>
      </c>
      <c r="F352">
        <f t="shared" si="21"/>
        <v>0.17511013215859031</v>
      </c>
      <c r="G352">
        <f t="shared" si="22"/>
        <v>0.82488986784140972</v>
      </c>
      <c r="H352">
        <f t="shared" si="23"/>
        <v>56.864528634361243</v>
      </c>
    </row>
    <row r="353" spans="1:8" x14ac:dyDescent="0.3">
      <c r="A353">
        <v>29.9742153904443</v>
      </c>
      <c r="C353">
        <v>0.154</v>
      </c>
      <c r="D353">
        <v>0.71499999999999997</v>
      </c>
      <c r="E353">
        <f t="shared" si="20"/>
        <v>0.86899999999999999</v>
      </c>
      <c r="F353">
        <f t="shared" si="21"/>
        <v>0.17721518987341772</v>
      </c>
      <c r="G353">
        <f t="shared" si="22"/>
        <v>0.82278481012658222</v>
      </c>
      <c r="H353">
        <f t="shared" si="23"/>
        <v>56.792443037974685</v>
      </c>
    </row>
    <row r="354" spans="1:8" x14ac:dyDescent="0.3">
      <c r="A354">
        <v>29.536579255974299</v>
      </c>
      <c r="C354">
        <v>0.14399999999999999</v>
      </c>
      <c r="D354">
        <v>0.69199999999999995</v>
      </c>
      <c r="E354">
        <f t="shared" si="20"/>
        <v>0.83599999999999997</v>
      </c>
      <c r="F354">
        <f t="shared" si="21"/>
        <v>0.17224880382775118</v>
      </c>
      <c r="G354">
        <f t="shared" si="22"/>
        <v>0.82775119617224879</v>
      </c>
      <c r="H354">
        <f t="shared" si="23"/>
        <v>56.962511961722491</v>
      </c>
    </row>
    <row r="355" spans="1:8" x14ac:dyDescent="0.3">
      <c r="A355">
        <v>28.981931639907501</v>
      </c>
      <c r="C355">
        <v>0.13500000000000001</v>
      </c>
      <c r="D355">
        <v>0.66300000000000003</v>
      </c>
      <c r="E355">
        <f t="shared" si="20"/>
        <v>0.79800000000000004</v>
      </c>
      <c r="F355">
        <f t="shared" si="21"/>
        <v>0.16917293233082706</v>
      </c>
      <c r="G355">
        <f t="shared" si="22"/>
        <v>0.83082706766917291</v>
      </c>
      <c r="H355">
        <f t="shared" si="23"/>
        <v>57.067842105263161</v>
      </c>
    </row>
    <row r="356" spans="1:8" x14ac:dyDescent="0.3">
      <c r="A356">
        <v>28.4808488045765</v>
      </c>
      <c r="C356">
        <v>0.129</v>
      </c>
      <c r="D356">
        <v>0.65300000000000002</v>
      </c>
      <c r="E356">
        <f t="shared" si="20"/>
        <v>0.78200000000000003</v>
      </c>
      <c r="F356">
        <f t="shared" si="21"/>
        <v>0.16496163682864451</v>
      </c>
      <c r="G356">
        <f t="shared" si="22"/>
        <v>0.83503836317135549</v>
      </c>
      <c r="H356">
        <f t="shared" si="23"/>
        <v>57.212053708439896</v>
      </c>
    </row>
    <row r="357" spans="1:8" x14ac:dyDescent="0.3">
      <c r="A357">
        <v>28.0047566939513</v>
      </c>
      <c r="C357">
        <v>0.123</v>
      </c>
      <c r="D357">
        <v>0.61</v>
      </c>
      <c r="E357">
        <f t="shared" si="20"/>
        <v>0.73299999999999998</v>
      </c>
      <c r="F357">
        <f t="shared" si="21"/>
        <v>0.16780354706684858</v>
      </c>
      <c r="G357">
        <f t="shared" si="22"/>
        <v>0.83219645293315148</v>
      </c>
      <c r="H357">
        <f t="shared" si="23"/>
        <v>57.114735334242837</v>
      </c>
    </row>
    <row r="358" spans="1:8" x14ac:dyDescent="0.3">
      <c r="A358">
        <v>27.580581016604</v>
      </c>
      <c r="C358">
        <v>0.115</v>
      </c>
      <c r="D358">
        <v>0.59</v>
      </c>
      <c r="E358">
        <f t="shared" si="20"/>
        <v>0.70499999999999996</v>
      </c>
      <c r="F358">
        <f t="shared" si="21"/>
        <v>0.16312056737588654</v>
      </c>
      <c r="G358">
        <f t="shared" si="22"/>
        <v>0.83687943262411346</v>
      </c>
      <c r="H358">
        <f t="shared" si="23"/>
        <v>57.275099290780147</v>
      </c>
    </row>
    <row r="359" spans="1:8" x14ac:dyDescent="0.3">
      <c r="A359">
        <v>26.9952945833796</v>
      </c>
      <c r="C359">
        <v>0.106</v>
      </c>
      <c r="D359">
        <v>0.55900000000000005</v>
      </c>
      <c r="E359">
        <f t="shared" si="20"/>
        <v>0.66500000000000004</v>
      </c>
      <c r="F359">
        <f t="shared" si="21"/>
        <v>0.15939849624060148</v>
      </c>
      <c r="G359">
        <f t="shared" si="22"/>
        <v>0.84060150375939857</v>
      </c>
      <c r="H359">
        <f t="shared" si="23"/>
        <v>57.402557894736844</v>
      </c>
    </row>
    <row r="360" spans="1:8" x14ac:dyDescent="0.3">
      <c r="A360">
        <v>26.518196589686401</v>
      </c>
      <c r="C360">
        <v>0.1</v>
      </c>
      <c r="D360">
        <v>0.53500000000000003</v>
      </c>
      <c r="E360">
        <f t="shared" si="20"/>
        <v>0.63500000000000001</v>
      </c>
      <c r="F360">
        <f t="shared" si="21"/>
        <v>0.15748031496062992</v>
      </c>
      <c r="G360">
        <f t="shared" si="22"/>
        <v>0.84251968503937014</v>
      </c>
      <c r="H360">
        <f t="shared" si="23"/>
        <v>57.468244094488199</v>
      </c>
    </row>
    <row r="361" spans="1:8" x14ac:dyDescent="0.3">
      <c r="A361">
        <v>25.9343492038339</v>
      </c>
      <c r="C361">
        <v>0.09</v>
      </c>
      <c r="D361">
        <v>0.50900000000000001</v>
      </c>
      <c r="E361">
        <f t="shared" si="20"/>
        <v>0.59899999999999998</v>
      </c>
      <c r="F361">
        <f t="shared" si="21"/>
        <v>0.15025041736227046</v>
      </c>
      <c r="G361">
        <f t="shared" si="22"/>
        <v>0.84974958263772959</v>
      </c>
      <c r="H361">
        <f t="shared" si="23"/>
        <v>57.715824707846423</v>
      </c>
    </row>
    <row r="362" spans="1:8" x14ac:dyDescent="0.3">
      <c r="A362">
        <v>25.492760886404099</v>
      </c>
      <c r="C362">
        <v>8.6999999999999994E-2</v>
      </c>
      <c r="D362">
        <v>0.48499999999999999</v>
      </c>
      <c r="E362">
        <f t="shared" si="20"/>
        <v>0.57199999999999995</v>
      </c>
      <c r="F362">
        <f t="shared" si="21"/>
        <v>0.15209790209790211</v>
      </c>
      <c r="G362">
        <f t="shared" si="22"/>
        <v>0.84790209790209792</v>
      </c>
      <c r="H362">
        <f t="shared" si="23"/>
        <v>57.652559440559443</v>
      </c>
    </row>
    <row r="363" spans="1:8" x14ac:dyDescent="0.3">
      <c r="A363">
        <v>25.0915269331256</v>
      </c>
      <c r="C363">
        <v>8.2000000000000003E-2</v>
      </c>
      <c r="D363">
        <v>0.47799999999999998</v>
      </c>
      <c r="E363">
        <f t="shared" si="20"/>
        <v>0.55999999999999994</v>
      </c>
      <c r="F363">
        <f t="shared" si="21"/>
        <v>0.14642857142857146</v>
      </c>
      <c r="G363">
        <f t="shared" si="22"/>
        <v>0.85357142857142865</v>
      </c>
      <c r="H363">
        <f t="shared" si="23"/>
        <v>57.846700000000013</v>
      </c>
    </row>
    <row r="364" spans="1:8" x14ac:dyDescent="0.3">
      <c r="A364">
        <v>24.4954720653861</v>
      </c>
      <c r="C364">
        <v>7.2999999999999995E-2</v>
      </c>
      <c r="D364">
        <v>0.45300000000000001</v>
      </c>
      <c r="E364">
        <f t="shared" si="20"/>
        <v>0.52600000000000002</v>
      </c>
      <c r="F364">
        <f t="shared" si="21"/>
        <v>0.13878326996197718</v>
      </c>
      <c r="G364">
        <f t="shared" si="22"/>
        <v>0.86121673003802279</v>
      </c>
      <c r="H364">
        <f t="shared" si="23"/>
        <v>58.108505703422054</v>
      </c>
    </row>
    <row r="365" spans="1:8" x14ac:dyDescent="0.3">
      <c r="A365">
        <v>24.049282613235299</v>
      </c>
      <c r="C365">
        <v>6.9000000000000006E-2</v>
      </c>
      <c r="D365">
        <v>0.43099999999999999</v>
      </c>
      <c r="E365">
        <f t="shared" si="20"/>
        <v>0.5</v>
      </c>
      <c r="F365">
        <f t="shared" si="21"/>
        <v>0.13800000000000001</v>
      </c>
      <c r="G365">
        <f t="shared" si="22"/>
        <v>0.86199999999999999</v>
      </c>
      <c r="H365">
        <f t="shared" si="23"/>
        <v>58.135328000000001</v>
      </c>
    </row>
    <row r="366" spans="1:8" x14ac:dyDescent="0.3">
      <c r="A366">
        <v>23.618458797447001</v>
      </c>
      <c r="C366">
        <v>6.2E-2</v>
      </c>
      <c r="D366">
        <v>0.41399999999999998</v>
      </c>
      <c r="E366">
        <f t="shared" si="20"/>
        <v>0.47599999999999998</v>
      </c>
      <c r="F366">
        <f t="shared" si="21"/>
        <v>0.13025210084033614</v>
      </c>
      <c r="G366">
        <f t="shared" si="22"/>
        <v>0.86974789915966388</v>
      </c>
      <c r="H366">
        <f t="shared" si="23"/>
        <v>58.400647058823537</v>
      </c>
    </row>
    <row r="367" spans="1:8" x14ac:dyDescent="0.3">
      <c r="A367">
        <v>23.032659975260302</v>
      </c>
      <c r="C367">
        <v>5.6000000000000001E-2</v>
      </c>
      <c r="D367">
        <v>0.38900000000000001</v>
      </c>
      <c r="E367">
        <f t="shared" si="20"/>
        <v>0.44500000000000001</v>
      </c>
      <c r="F367">
        <f t="shared" si="21"/>
        <v>0.12584269662921349</v>
      </c>
      <c r="G367">
        <f t="shared" si="22"/>
        <v>0.87415730337078656</v>
      </c>
      <c r="H367">
        <f t="shared" si="23"/>
        <v>58.551642696629216</v>
      </c>
    </row>
    <row r="368" spans="1:8" x14ac:dyDescent="0.3">
      <c r="A368">
        <v>22.5087381165403</v>
      </c>
      <c r="C368">
        <v>5.1999999999999998E-2</v>
      </c>
      <c r="D368">
        <v>0.36599999999999999</v>
      </c>
      <c r="E368">
        <f t="shared" si="20"/>
        <v>0.41799999999999998</v>
      </c>
      <c r="F368">
        <f t="shared" si="21"/>
        <v>0.12440191387559808</v>
      </c>
      <c r="G368">
        <f t="shared" si="22"/>
        <v>0.87559808612440193</v>
      </c>
      <c r="H368">
        <f t="shared" si="23"/>
        <v>58.600980861244025</v>
      </c>
    </row>
    <row r="369" spans="1:8" x14ac:dyDescent="0.3">
      <c r="A369">
        <v>22.0804880545485</v>
      </c>
      <c r="C369">
        <v>4.7E-2</v>
      </c>
      <c r="D369">
        <v>0.34899999999999998</v>
      </c>
      <c r="E369">
        <f t="shared" si="20"/>
        <v>0.39599999999999996</v>
      </c>
      <c r="F369">
        <f t="shared" si="21"/>
        <v>0.1186868686868687</v>
      </c>
      <c r="G369">
        <f t="shared" si="22"/>
        <v>0.88131313131313138</v>
      </c>
      <c r="H369">
        <f t="shared" si="23"/>
        <v>58.796686868686876</v>
      </c>
    </row>
    <row r="370" spans="1:8" x14ac:dyDescent="0.3">
      <c r="A370">
        <v>21.531721556347801</v>
      </c>
      <c r="C370">
        <v>0.05</v>
      </c>
      <c r="D370">
        <v>0.316</v>
      </c>
      <c r="E370">
        <f t="shared" si="20"/>
        <v>0.36599999999999999</v>
      </c>
      <c r="F370">
        <f t="shared" si="21"/>
        <v>0.13661202185792351</v>
      </c>
      <c r="G370">
        <f t="shared" si="22"/>
        <v>0.86338797814207657</v>
      </c>
      <c r="H370">
        <f t="shared" si="23"/>
        <v>58.182857923497281</v>
      </c>
    </row>
    <row r="371" spans="1:8" x14ac:dyDescent="0.3">
      <c r="A371">
        <v>21.0556441616204</v>
      </c>
      <c r="C371">
        <v>5.1999999999999998E-2</v>
      </c>
      <c r="D371">
        <v>0.28399999999999997</v>
      </c>
      <c r="E371">
        <f t="shared" si="20"/>
        <v>0.33599999999999997</v>
      </c>
      <c r="F371">
        <f t="shared" si="21"/>
        <v>0.15476190476190477</v>
      </c>
      <c r="G371">
        <f t="shared" si="22"/>
        <v>0.84523809523809523</v>
      </c>
      <c r="H371">
        <f t="shared" si="23"/>
        <v>57.561333333333337</v>
      </c>
    </row>
    <row r="372" spans="1:8" x14ac:dyDescent="0.3">
      <c r="A372">
        <v>20.4884707649333</v>
      </c>
      <c r="C372">
        <v>0.06</v>
      </c>
      <c r="D372">
        <v>0.24399999999999999</v>
      </c>
      <c r="E372">
        <f t="shared" si="20"/>
        <v>0.30399999999999999</v>
      </c>
      <c r="F372">
        <f t="shared" si="21"/>
        <v>0.19736842105263158</v>
      </c>
      <c r="G372">
        <f t="shared" si="22"/>
        <v>0.80263157894736847</v>
      </c>
      <c r="H372">
        <f t="shared" si="23"/>
        <v>56.102315789473693</v>
      </c>
    </row>
    <row r="373" spans="1:8" x14ac:dyDescent="0.3">
      <c r="A373">
        <v>19.9794680602424</v>
      </c>
      <c r="C373">
        <v>6.3E-2</v>
      </c>
      <c r="D373">
        <v>0.21199999999999999</v>
      </c>
      <c r="E373">
        <f t="shared" si="20"/>
        <v>0.27500000000000002</v>
      </c>
      <c r="F373">
        <f t="shared" si="21"/>
        <v>0.22909090909090907</v>
      </c>
      <c r="G373">
        <f t="shared" si="22"/>
        <v>0.77090909090909088</v>
      </c>
      <c r="H373">
        <f t="shared" si="23"/>
        <v>55.016010909090909</v>
      </c>
    </row>
    <row r="374" spans="1:8" x14ac:dyDescent="0.3">
      <c r="A374">
        <v>19.524430081482201</v>
      </c>
      <c r="C374">
        <v>6.5000000000000002E-2</v>
      </c>
      <c r="D374">
        <v>0.187</v>
      </c>
      <c r="E374">
        <f t="shared" si="20"/>
        <v>0.252</v>
      </c>
      <c r="F374">
        <f t="shared" si="21"/>
        <v>0.25793650793650796</v>
      </c>
      <c r="G374">
        <f t="shared" si="22"/>
        <v>0.74206349206349209</v>
      </c>
      <c r="H374">
        <f t="shared" si="23"/>
        <v>54.028222222222226</v>
      </c>
    </row>
    <row r="375" spans="1:8" x14ac:dyDescent="0.3">
      <c r="A375">
        <v>19.0263857296172</v>
      </c>
      <c r="C375">
        <v>6.8000000000000005E-2</v>
      </c>
      <c r="D375">
        <v>0.16300000000000001</v>
      </c>
      <c r="E375">
        <f t="shared" si="20"/>
        <v>0.23100000000000001</v>
      </c>
      <c r="F375">
        <f t="shared" si="21"/>
        <v>0.2943722943722944</v>
      </c>
      <c r="G375">
        <f t="shared" si="22"/>
        <v>0.7056277056277056</v>
      </c>
      <c r="H375">
        <f t="shared" si="23"/>
        <v>52.780515151515154</v>
      </c>
    </row>
    <row r="376" spans="1:8" x14ac:dyDescent="0.3">
      <c r="A376">
        <v>18.498401451008899</v>
      </c>
      <c r="C376">
        <v>6.9000000000000006E-2</v>
      </c>
      <c r="D376">
        <v>0.14000000000000001</v>
      </c>
      <c r="E376">
        <f t="shared" si="20"/>
        <v>0.20900000000000002</v>
      </c>
      <c r="F376">
        <f t="shared" si="21"/>
        <v>0.33014354066985646</v>
      </c>
      <c r="G376">
        <f t="shared" si="22"/>
        <v>0.66985645933014359</v>
      </c>
      <c r="H376">
        <f t="shared" si="23"/>
        <v>51.55556459330144</v>
      </c>
    </row>
    <row r="377" spans="1:8" x14ac:dyDescent="0.3">
      <c r="A377">
        <v>17.989940701307201</v>
      </c>
      <c r="C377">
        <v>7.5999999999999998E-2</v>
      </c>
      <c r="D377">
        <v>0.11700000000000001</v>
      </c>
      <c r="E377">
        <f t="shared" si="20"/>
        <v>0.193</v>
      </c>
      <c r="F377">
        <f t="shared" si="21"/>
        <v>0.39378238341968907</v>
      </c>
      <c r="G377">
        <f t="shared" si="22"/>
        <v>0.60621761658031093</v>
      </c>
      <c r="H377">
        <f t="shared" si="23"/>
        <v>49.376316062176166</v>
      </c>
    </row>
    <row r="378" spans="1:8" x14ac:dyDescent="0.3">
      <c r="A378">
        <v>17.486829234925501</v>
      </c>
      <c r="C378">
        <v>7.8E-2</v>
      </c>
      <c r="D378">
        <v>9.7000000000000003E-2</v>
      </c>
      <c r="E378">
        <f t="shared" si="20"/>
        <v>0.17499999999999999</v>
      </c>
      <c r="F378">
        <f t="shared" si="21"/>
        <v>0.44571428571428573</v>
      </c>
      <c r="G378">
        <f t="shared" si="22"/>
        <v>0.55428571428571438</v>
      </c>
      <c r="H378">
        <f t="shared" si="23"/>
        <v>47.597960000000008</v>
      </c>
    </row>
    <row r="379" spans="1:8" x14ac:dyDescent="0.3">
      <c r="A379">
        <v>17.007505138171702</v>
      </c>
      <c r="C379">
        <v>8.1000000000000003E-2</v>
      </c>
      <c r="D379">
        <v>7.9000000000000001E-2</v>
      </c>
      <c r="E379">
        <f t="shared" si="20"/>
        <v>0.16</v>
      </c>
      <c r="F379">
        <f t="shared" si="21"/>
        <v>0.50624999999999998</v>
      </c>
      <c r="G379">
        <f t="shared" si="22"/>
        <v>0.49375000000000002</v>
      </c>
      <c r="H379">
        <f t="shared" si="23"/>
        <v>45.524974999999998</v>
      </c>
    </row>
    <row r="380" spans="1:8" x14ac:dyDescent="0.3">
      <c r="A380">
        <v>16.536625531431699</v>
      </c>
      <c r="C380">
        <v>0.08</v>
      </c>
      <c r="D380">
        <v>6.5000000000000002E-2</v>
      </c>
      <c r="E380">
        <f t="shared" si="20"/>
        <v>0.14500000000000002</v>
      </c>
      <c r="F380">
        <f t="shared" si="21"/>
        <v>0.55172413793103448</v>
      </c>
      <c r="G380">
        <f t="shared" si="22"/>
        <v>0.44827586206896547</v>
      </c>
      <c r="H380">
        <f t="shared" si="23"/>
        <v>43.967758620689651</v>
      </c>
    </row>
    <row r="381" spans="1:8" x14ac:dyDescent="0.3">
      <c r="A381">
        <v>16.069396340100099</v>
      </c>
      <c r="C381">
        <v>8.2000000000000003E-2</v>
      </c>
      <c r="D381">
        <v>4.9000000000000002E-2</v>
      </c>
      <c r="E381">
        <f t="shared" si="20"/>
        <v>0.13100000000000001</v>
      </c>
      <c r="F381">
        <f t="shared" si="21"/>
        <v>0.62595419847328249</v>
      </c>
      <c r="G381">
        <f t="shared" si="22"/>
        <v>0.37404580152671757</v>
      </c>
      <c r="H381">
        <f t="shared" si="23"/>
        <v>41.425824427480919</v>
      </c>
    </row>
    <row r="382" spans="1:8" x14ac:dyDescent="0.3">
      <c r="A382">
        <v>15.434033579500699</v>
      </c>
      <c r="C382">
        <v>7.9000000000000001E-2</v>
      </c>
      <c r="D382">
        <v>3.5999999999999997E-2</v>
      </c>
      <c r="E382">
        <f t="shared" si="20"/>
        <v>0.11499999999999999</v>
      </c>
      <c r="F382">
        <f t="shared" si="21"/>
        <v>0.68695652173913047</v>
      </c>
      <c r="G382">
        <f t="shared" si="22"/>
        <v>0.31304347826086959</v>
      </c>
      <c r="H382">
        <f t="shared" si="23"/>
        <v>39.336860869565214</v>
      </c>
    </row>
    <row r="383" spans="1:8" x14ac:dyDescent="0.3">
      <c r="A383">
        <v>14.999272383349</v>
      </c>
      <c r="C383">
        <v>0.106</v>
      </c>
      <c r="E383">
        <f t="shared" si="20"/>
        <v>0.106</v>
      </c>
      <c r="F383">
        <f t="shared" si="21"/>
        <v>1</v>
      </c>
      <c r="G383">
        <f t="shared" si="22"/>
        <v>0</v>
      </c>
      <c r="H383">
        <f t="shared" si="23"/>
        <v>28.616999999999997</v>
      </c>
    </row>
    <row r="384" spans="1:8" x14ac:dyDescent="0.3">
      <c r="A384">
        <v>14.501936653217699</v>
      </c>
      <c r="C384">
        <v>9.4E-2</v>
      </c>
      <c r="E384">
        <f t="shared" si="20"/>
        <v>9.4E-2</v>
      </c>
      <c r="F384">
        <f t="shared" si="21"/>
        <v>1</v>
      </c>
      <c r="G384">
        <f t="shared" si="22"/>
        <v>0</v>
      </c>
      <c r="H384">
        <f t="shared" si="23"/>
        <v>28.616999999999997</v>
      </c>
    </row>
    <row r="385" spans="1:8" x14ac:dyDescent="0.3">
      <c r="A385">
        <v>14.0076214418271</v>
      </c>
      <c r="C385">
        <v>8.3000000000000004E-2</v>
      </c>
      <c r="E385">
        <f t="shared" si="20"/>
        <v>8.3000000000000004E-2</v>
      </c>
      <c r="F385">
        <f t="shared" si="21"/>
        <v>1</v>
      </c>
      <c r="G385">
        <f t="shared" si="22"/>
        <v>0</v>
      </c>
      <c r="H385">
        <f t="shared" si="23"/>
        <v>28.616999999999997</v>
      </c>
    </row>
    <row r="386" spans="1:8" x14ac:dyDescent="0.3">
      <c r="A386">
        <v>13.541844962806801</v>
      </c>
      <c r="C386">
        <v>7.0000000000000007E-2</v>
      </c>
      <c r="E386">
        <f t="shared" si="20"/>
        <v>7.0000000000000007E-2</v>
      </c>
      <c r="F386">
        <f t="shared" si="21"/>
        <v>1</v>
      </c>
      <c r="G386">
        <f t="shared" si="22"/>
        <v>0</v>
      </c>
      <c r="H386">
        <f t="shared" si="23"/>
        <v>28.616999999999997</v>
      </c>
    </row>
    <row r="387" spans="1:8" x14ac:dyDescent="0.3">
      <c r="A387">
        <v>12.915120728462</v>
      </c>
      <c r="C387">
        <v>5.6000000000000001E-2</v>
      </c>
      <c r="E387">
        <f t="shared" si="20"/>
        <v>5.6000000000000001E-2</v>
      </c>
      <c r="F387">
        <f t="shared" si="21"/>
        <v>1</v>
      </c>
      <c r="G387">
        <f t="shared" si="22"/>
        <v>0</v>
      </c>
      <c r="H387">
        <f t="shared" si="23"/>
        <v>28.616999999999997</v>
      </c>
    </row>
    <row r="388" spans="1:8" x14ac:dyDescent="0.3">
      <c r="A388" s="2">
        <v>12.0040320389316</v>
      </c>
      <c r="C388" s="2">
        <v>3.9E-2</v>
      </c>
      <c r="D388" s="2"/>
      <c r="E388">
        <f t="shared" si="20"/>
        <v>3.9E-2</v>
      </c>
      <c r="F388">
        <f t="shared" si="21"/>
        <v>1</v>
      </c>
      <c r="G388">
        <f t="shared" si="22"/>
        <v>0</v>
      </c>
      <c r="H388">
        <f t="shared" si="23"/>
        <v>28.616999999999997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4" workbookViewId="0">
      <selection activeCell="K34" sqref="K34"/>
    </sheetView>
  </sheetViews>
  <sheetFormatPr baseColWidth="10"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>
        <f>1.3+25.335*EXP(-5.22786/(A2-1.169))</f>
        <v>1.3469411733306216</v>
      </c>
      <c r="C2">
        <f>1.3+40.9*EXP(-14.72/(A2+2.337))</f>
        <v>2.6731108725872046</v>
      </c>
    </row>
    <row r="3" spans="1:3" x14ac:dyDescent="0.3">
      <c r="A3">
        <v>3</v>
      </c>
      <c r="B3">
        <f t="shared" ref="B3:B66" si="0">1.3+25.335*EXP(-5.22786/(A3-1.169))</f>
        <v>2.7578940396435421</v>
      </c>
      <c r="C3">
        <f t="shared" ref="C3:C66" si="1">1.3+40.9*EXP(-14.72/(A3+2.337))</f>
        <v>3.893546539749174</v>
      </c>
    </row>
    <row r="4" spans="1:3" x14ac:dyDescent="0.3">
      <c r="A4">
        <v>4</v>
      </c>
      <c r="B4">
        <f t="shared" si="0"/>
        <v>5.2969797415603663</v>
      </c>
      <c r="C4">
        <f t="shared" si="1"/>
        <v>5.3078877372518205</v>
      </c>
    </row>
    <row r="5" spans="1:3" x14ac:dyDescent="0.3">
      <c r="A5">
        <v>5</v>
      </c>
      <c r="B5">
        <f t="shared" si="0"/>
        <v>7.7725272019172129</v>
      </c>
      <c r="C5">
        <f t="shared" si="1"/>
        <v>6.8006181155668761</v>
      </c>
    </row>
    <row r="6" spans="1:3" x14ac:dyDescent="0.3">
      <c r="A6">
        <v>6</v>
      </c>
      <c r="B6">
        <f t="shared" si="0"/>
        <v>9.8851864777119545</v>
      </c>
      <c r="C6">
        <f t="shared" si="1"/>
        <v>8.2971780861343998</v>
      </c>
    </row>
    <row r="7" spans="1:3" x14ac:dyDescent="0.3">
      <c r="A7">
        <v>7</v>
      </c>
      <c r="B7">
        <f t="shared" si="0"/>
        <v>11.635903825831775</v>
      </c>
      <c r="C7">
        <f t="shared" si="1"/>
        <v>9.7537197738410892</v>
      </c>
    </row>
    <row r="8" spans="1:3" x14ac:dyDescent="0.3">
      <c r="A8">
        <v>8</v>
      </c>
      <c r="B8">
        <f t="shared" si="0"/>
        <v>13.085533788654878</v>
      </c>
      <c r="C8">
        <f t="shared" si="1"/>
        <v>11.146531174989926</v>
      </c>
    </row>
    <row r="9" spans="1:3" x14ac:dyDescent="0.3">
      <c r="A9">
        <v>9</v>
      </c>
      <c r="B9">
        <f t="shared" si="0"/>
        <v>14.295479949018304</v>
      </c>
      <c r="C9">
        <f t="shared" si="1"/>
        <v>12.464360487693854</v>
      </c>
    </row>
    <row r="10" spans="1:3" x14ac:dyDescent="0.3">
      <c r="A10">
        <v>10</v>
      </c>
      <c r="B10">
        <f t="shared" si="0"/>
        <v>15.315968079718482</v>
      </c>
      <c r="C10">
        <f t="shared" si="1"/>
        <v>13.703407985854087</v>
      </c>
    </row>
    <row r="11" spans="1:3" x14ac:dyDescent="0.3">
      <c r="A11">
        <v>11</v>
      </c>
      <c r="B11">
        <f t="shared" si="0"/>
        <v>16.185891361090764</v>
      </c>
      <c r="C11">
        <f t="shared" si="1"/>
        <v>14.864194716935264</v>
      </c>
    </row>
    <row r="12" spans="1:3" x14ac:dyDescent="0.3">
      <c r="A12">
        <v>12</v>
      </c>
      <c r="B12">
        <f t="shared" si="0"/>
        <v>16.934987410710143</v>
      </c>
      <c r="C12">
        <f t="shared" si="1"/>
        <v>15.949643001308734</v>
      </c>
    </row>
    <row r="13" spans="1:3" x14ac:dyDescent="0.3">
      <c r="A13">
        <v>13</v>
      </c>
      <c r="B13">
        <f t="shared" si="0"/>
        <v>17.586046888620537</v>
      </c>
      <c r="C13">
        <f t="shared" si="1"/>
        <v>16.963913653927424</v>
      </c>
    </row>
    <row r="14" spans="1:3" x14ac:dyDescent="0.3">
      <c r="A14">
        <v>14</v>
      </c>
      <c r="B14">
        <f t="shared" si="0"/>
        <v>18.156680459737348</v>
      </c>
      <c r="C14">
        <f t="shared" si="1"/>
        <v>17.911709587875048</v>
      </c>
    </row>
    <row r="15" spans="1:3" x14ac:dyDescent="0.3">
      <c r="A15">
        <v>15</v>
      </c>
      <c r="B15">
        <f t="shared" si="0"/>
        <v>18.66063857234079</v>
      </c>
      <c r="C15">
        <f t="shared" si="1"/>
        <v>18.797865477827408</v>
      </c>
    </row>
    <row r="16" spans="1:3" x14ac:dyDescent="0.3">
      <c r="A16">
        <v>16</v>
      </c>
      <c r="B16">
        <f t="shared" si="0"/>
        <v>19.10877636865737</v>
      </c>
      <c r="C16">
        <f t="shared" si="1"/>
        <v>19.627112519184866</v>
      </c>
    </row>
    <row r="17" spans="1:3" x14ac:dyDescent="0.3">
      <c r="A17">
        <v>17</v>
      </c>
      <c r="B17">
        <f t="shared" si="0"/>
        <v>19.50975686606138</v>
      </c>
      <c r="C17">
        <f t="shared" si="1"/>
        <v>20.403950093486042</v>
      </c>
    </row>
    <row r="18" spans="1:3" x14ac:dyDescent="0.3">
      <c r="A18">
        <v>18</v>
      </c>
      <c r="B18">
        <f t="shared" si="0"/>
        <v>19.870565804151582</v>
      </c>
      <c r="C18">
        <f t="shared" si="1"/>
        <v>21.132582357418496</v>
      </c>
    </row>
    <row r="19" spans="1:3" x14ac:dyDescent="0.3">
      <c r="A19">
        <v>19</v>
      </c>
      <c r="B19">
        <f t="shared" si="0"/>
        <v>20.19689172719135</v>
      </c>
      <c r="C19">
        <f t="shared" si="1"/>
        <v>21.816893837825688</v>
      </c>
    </row>
    <row r="20" spans="1:3" x14ac:dyDescent="0.3">
      <c r="A20">
        <v>20</v>
      </c>
      <c r="B20">
        <f t="shared" si="0"/>
        <v>20.493409344892999</v>
      </c>
      <c r="C20">
        <f t="shared" si="1"/>
        <v>22.460448001437843</v>
      </c>
    </row>
    <row r="21" spans="1:3" x14ac:dyDescent="0.3">
      <c r="A21">
        <v>21</v>
      </c>
      <c r="B21">
        <f t="shared" si="0"/>
        <v>20.763992981812038</v>
      </c>
      <c r="C21">
        <f t="shared" si="1"/>
        <v>23.06649888321553</v>
      </c>
    </row>
    <row r="22" spans="1:3" x14ac:dyDescent="0.3">
      <c r="A22">
        <v>22</v>
      </c>
      <c r="B22">
        <f t="shared" si="0"/>
        <v>21.01187903676248</v>
      </c>
      <c r="C22">
        <f t="shared" si="1"/>
        <v>23.638009659176845</v>
      </c>
    </row>
    <row r="23" spans="1:3" x14ac:dyDescent="0.3">
      <c r="A23">
        <v>23</v>
      </c>
      <c r="B23">
        <f t="shared" si="0"/>
        <v>21.239790885563618</v>
      </c>
      <c r="C23">
        <f t="shared" si="1"/>
        <v>24.177674423639861</v>
      </c>
    </row>
    <row r="24" spans="1:3" x14ac:dyDescent="0.3">
      <c r="A24">
        <v>24</v>
      </c>
      <c r="B24">
        <f t="shared" si="0"/>
        <v>21.450035842398165</v>
      </c>
      <c r="C24">
        <f t="shared" si="1"/>
        <v>24.687940917486486</v>
      </c>
    </row>
    <row r="25" spans="1:3" x14ac:dyDescent="0.3">
      <c r="A25">
        <v>25</v>
      </c>
      <c r="B25">
        <f t="shared" si="0"/>
        <v>21.644581125996432</v>
      </c>
      <c r="C25">
        <f t="shared" si="1"/>
        <v>25.171032885721285</v>
      </c>
    </row>
    <row r="26" spans="1:3" x14ac:dyDescent="0.3">
      <c r="A26">
        <v>26</v>
      </c>
      <c r="B26">
        <f t="shared" si="0"/>
        <v>21.825113897251509</v>
      </c>
      <c r="C26">
        <f t="shared" si="1"/>
        <v>25.628971325186392</v>
      </c>
    </row>
    <row r="27" spans="1:3" x14ac:dyDescent="0.3">
      <c r="A27">
        <v>27</v>
      </c>
      <c r="B27">
        <f t="shared" si="0"/>
        <v>21.993089099771819</v>
      </c>
      <c r="C27">
        <f t="shared" si="1"/>
        <v>26.063594245342312</v>
      </c>
    </row>
    <row r="28" spans="1:3" x14ac:dyDescent="0.3">
      <c r="A28">
        <v>28</v>
      </c>
      <c r="B28">
        <f t="shared" si="0"/>
        <v>22.149767877807143</v>
      </c>
      <c r="C28">
        <f t="shared" si="1"/>
        <v>26.476574787336048</v>
      </c>
    </row>
    <row r="29" spans="1:3" x14ac:dyDescent="0.3">
      <c r="A29">
        <v>29</v>
      </c>
      <c r="B29">
        <f t="shared" si="0"/>
        <v>22.296248653464165</v>
      </c>
      <c r="C29">
        <f t="shared" si="1"/>
        <v>26.869437680266984</v>
      </c>
    </row>
    <row r="30" spans="1:3" x14ac:dyDescent="0.3">
      <c r="A30">
        <v>30</v>
      </c>
      <c r="B30">
        <f t="shared" si="0"/>
        <v>22.433492439360698</v>
      </c>
      <c r="C30">
        <f t="shared" si="1"/>
        <v>27.243574091134615</v>
      </c>
    </row>
    <row r="31" spans="1:3" x14ac:dyDescent="0.3">
      <c r="A31">
        <v>31</v>
      </c>
      <c r="B31">
        <f t="shared" si="0"/>
        <v>22.562343590124897</v>
      </c>
      <c r="C31">
        <f t="shared" si="1"/>
        <v>27.600254967171459</v>
      </c>
    </row>
    <row r="32" spans="1:3" x14ac:dyDescent="0.3">
      <c r="A32">
        <v>32</v>
      </c>
      <c r="B32">
        <f t="shared" si="0"/>
        <v>22.683546919013757</v>
      </c>
      <c r="C32">
        <f t="shared" si="1"/>
        <v>27.940642989424145</v>
      </c>
    </row>
    <row r="33" spans="1:3" x14ac:dyDescent="0.3">
      <c r="A33">
        <v>33</v>
      </c>
      <c r="B33">
        <f t="shared" si="0"/>
        <v>22.797761898127124</v>
      </c>
      <c r="C33">
        <f t="shared" si="1"/>
        <v>28.265803263067856</v>
      </c>
    </row>
    <row r="34" spans="1:3" x14ac:dyDescent="0.3">
      <c r="A34">
        <v>34</v>
      </c>
      <c r="B34">
        <f t="shared" si="0"/>
        <v>22.905574503611842</v>
      </c>
      <c r="C34">
        <f t="shared" si="1"/>
        <v>28.576712868480001</v>
      </c>
    </row>
    <row r="35" spans="1:3" x14ac:dyDescent="0.3">
      <c r="A35">
        <v>35</v>
      </c>
      <c r="B35">
        <f t="shared" si="0"/>
        <v>23.007507147580913</v>
      </c>
      <c r="C35">
        <f t="shared" si="1"/>
        <v>28.874269391036854</v>
      </c>
    </row>
    <row r="36" spans="1:3" x14ac:dyDescent="0.3">
      <c r="A36">
        <v>36</v>
      </c>
      <c r="B36">
        <f t="shared" si="0"/>
        <v>23.104027046623774</v>
      </c>
      <c r="C36">
        <f t="shared" si="1"/>
        <v>29.159298539132557</v>
      </c>
    </row>
    <row r="37" spans="1:3" x14ac:dyDescent="0.3">
      <c r="A37">
        <v>37</v>
      </c>
      <c r="B37">
        <f t="shared" si="0"/>
        <v>23.195553305786888</v>
      </c>
      <c r="C37">
        <f t="shared" si="1"/>
        <v>29.432560950426357</v>
      </c>
    </row>
    <row r="38" spans="1:3" x14ac:dyDescent="0.3">
      <c r="A38">
        <v>38</v>
      </c>
      <c r="B38">
        <f t="shared" si="0"/>
        <v>23.282462941651236</v>
      </c>
      <c r="C38">
        <f t="shared" si="1"/>
        <v>29.694758276640055</v>
      </c>
    </row>
    <row r="39" spans="1:3" x14ac:dyDescent="0.3">
      <c r="A39">
        <v>39</v>
      </c>
      <c r="B39">
        <f t="shared" si="0"/>
        <v>23.365096024855617</v>
      </c>
      <c r="C39">
        <f t="shared" si="1"/>
        <v>29.946538627847218</v>
      </c>
    </row>
    <row r="40" spans="1:3" x14ac:dyDescent="0.3">
      <c r="A40">
        <v>40</v>
      </c>
      <c r="B40">
        <f t="shared" si="0"/>
        <v>23.443760088306014</v>
      </c>
      <c r="C40">
        <f t="shared" si="1"/>
        <v>30.188501448392334</v>
      </c>
    </row>
    <row r="41" spans="1:3" x14ac:dyDescent="0.3">
      <c r="A41">
        <v>41</v>
      </c>
      <c r="B41">
        <f t="shared" si="0"/>
        <v>23.518733920270694</v>
      </c>
      <c r="C41">
        <f t="shared" si="1"/>
        <v>30.421201888485676</v>
      </c>
    </row>
    <row r="42" spans="1:3" x14ac:dyDescent="0.3">
      <c r="A42">
        <v>42</v>
      </c>
      <c r="B42">
        <f t="shared" si="0"/>
        <v>23.590270840002532</v>
      </c>
      <c r="C42">
        <f t="shared" si="1"/>
        <v>30.645154728185357</v>
      </c>
    </row>
    <row r="43" spans="1:3" x14ac:dyDescent="0.3">
      <c r="A43">
        <v>43</v>
      </c>
      <c r="B43">
        <f t="shared" si="0"/>
        <v>23.658601536249805</v>
      </c>
      <c r="C43">
        <f t="shared" si="1"/>
        <v>30.860837903896197</v>
      </c>
    </row>
    <row r="44" spans="1:3" x14ac:dyDescent="0.3">
      <c r="A44">
        <v>44</v>
      </c>
      <c r="B44">
        <f t="shared" si="0"/>
        <v>23.723936535094317</v>
      </c>
      <c r="C44">
        <f t="shared" si="1"/>
        <v>31.068695681650325</v>
      </c>
    </row>
    <row r="45" spans="1:3" x14ac:dyDescent="0.3">
      <c r="A45">
        <v>45</v>
      </c>
      <c r="B45">
        <f t="shared" si="0"/>
        <v>23.786468352283272</v>
      </c>
      <c r="C45">
        <f t="shared" si="1"/>
        <v>31.269141516234722</v>
      </c>
    </row>
    <row r="46" spans="1:3" x14ac:dyDescent="0.3">
      <c r="A46">
        <v>46</v>
      </c>
      <c r="B46">
        <f t="shared" si="0"/>
        <v>23.846373376051151</v>
      </c>
      <c r="C46">
        <f t="shared" si="1"/>
        <v>31.462560630637117</v>
      </c>
    </row>
    <row r="47" spans="1:3" x14ac:dyDescent="0.3">
      <c r="A47">
        <v>47</v>
      </c>
      <c r="B47">
        <f t="shared" si="0"/>
        <v>23.903813518934484</v>
      </c>
      <c r="C47">
        <f t="shared" si="1"/>
        <v>31.649312346233749</v>
      </c>
    </row>
    <row r="48" spans="1:3" x14ac:dyDescent="0.3">
      <c r="A48">
        <v>48</v>
      </c>
      <c r="B48">
        <f t="shared" si="0"/>
        <v>23.958937670932251</v>
      </c>
      <c r="C48">
        <f t="shared" si="1"/>
        <v>31.829732190580977</v>
      </c>
    </row>
    <row r="49" spans="1:3" x14ac:dyDescent="0.3">
      <c r="A49">
        <v>49</v>
      </c>
      <c r="B49">
        <f t="shared" si="0"/>
        <v>24.011882981296186</v>
      </c>
      <c r="C49">
        <f t="shared" si="1"/>
        <v>32.004133806543059</v>
      </c>
    </row>
    <row r="50" spans="1:3" x14ac:dyDescent="0.3">
      <c r="A50">
        <v>50</v>
      </c>
      <c r="B50">
        <f t="shared" si="0"/>
        <v>24.062775992041448</v>
      </c>
      <c r="C50">
        <f t="shared" si="1"/>
        <v>32.172810683739328</v>
      </c>
    </row>
    <row r="51" spans="1:3" x14ac:dyDescent="0.3">
      <c r="A51">
        <v>51</v>
      </c>
      <c r="B51">
        <f t="shared" si="0"/>
        <v>24.11173364278471</v>
      </c>
      <c r="C51">
        <f t="shared" si="1"/>
        <v>32.336037730879546</v>
      </c>
    </row>
    <row r="52" spans="1:3" x14ac:dyDescent="0.3">
      <c r="A52">
        <v>52</v>
      </c>
      <c r="B52">
        <f t="shared" si="0"/>
        <v>24.158864163612659</v>
      </c>
      <c r="C52">
        <f t="shared" si="1"/>
        <v>32.494072705436565</v>
      </c>
    </row>
    <row r="53" spans="1:3" x14ac:dyDescent="0.3">
      <c r="A53">
        <v>53</v>
      </c>
      <c r="B53">
        <f t="shared" si="0"/>
        <v>24.20426787025426</v>
      </c>
      <c r="C53">
        <f t="shared" si="1"/>
        <v>32.647157515241801</v>
      </c>
    </row>
    <row r="54" spans="1:3" x14ac:dyDescent="0.3">
      <c r="A54">
        <v>54</v>
      </c>
      <c r="B54">
        <f t="shared" si="0"/>
        <v>24.248037873790505</v>
      </c>
      <c r="C54">
        <f t="shared" si="1"/>
        <v>32.795519404952188</v>
      </c>
    </row>
    <row r="55" spans="1:3" x14ac:dyDescent="0.3">
      <c r="A55">
        <v>55</v>
      </c>
      <c r="B55">
        <f t="shared" si="0"/>
        <v>24.290260715417389</v>
      </c>
      <c r="C55">
        <f t="shared" si="1"/>
        <v>32.939372038896138</v>
      </c>
    </row>
    <row r="56" spans="1:3" x14ac:dyDescent="0.3">
      <c r="A56">
        <v>56</v>
      </c>
      <c r="B56">
        <f t="shared" si="0"/>
        <v>24.331016935326314</v>
      </c>
      <c r="C56">
        <f t="shared" si="1"/>
        <v>33.078916490538546</v>
      </c>
    </row>
    <row r="57" spans="1:3" x14ac:dyDescent="0.3">
      <c r="A57">
        <v>57</v>
      </c>
      <c r="B57">
        <f t="shared" si="0"/>
        <v>24.370381583535956</v>
      </c>
      <c r="C57">
        <f t="shared" si="1"/>
        <v>33.214342147686722</v>
      </c>
    </row>
    <row r="58" spans="1:3" x14ac:dyDescent="0.3">
      <c r="A58">
        <v>58</v>
      </c>
      <c r="B58">
        <f t="shared" si="0"/>
        <v>24.408424679463781</v>
      </c>
      <c r="C58">
        <f t="shared" si="1"/>
        <v>33.345827541574124</v>
      </c>
    </row>
    <row r="59" spans="1:3" x14ac:dyDescent="0.3">
      <c r="A59">
        <v>59</v>
      </c>
      <c r="B59">
        <f t="shared" si="0"/>
        <v>24.445211626134146</v>
      </c>
      <c r="C59">
        <f t="shared" si="1"/>
        <v>33.473541107088003</v>
      </c>
    </row>
    <row r="60" spans="1:3" x14ac:dyDescent="0.3">
      <c r="A60">
        <v>60</v>
      </c>
      <c r="B60">
        <f t="shared" si="0"/>
        <v>24.48080358415773</v>
      </c>
      <c r="C60">
        <f t="shared" si="1"/>
        <v>33.597641880638207</v>
      </c>
    </row>
    <row r="61" spans="1:3" x14ac:dyDescent="0.3">
      <c r="A61">
        <v>61</v>
      </c>
      <c r="B61">
        <f t="shared" si="0"/>
        <v>24.515257809964108</v>
      </c>
      <c r="C61">
        <f t="shared" si="1"/>
        <v>33.718280141483461</v>
      </c>
    </row>
    <row r="62" spans="1:3" x14ac:dyDescent="0.3">
      <c r="A62">
        <v>62</v>
      </c>
      <c r="B62">
        <f t="shared" si="0"/>
        <v>24.548627962208013</v>
      </c>
      <c r="C62">
        <f t="shared" si="1"/>
        <v>33.835598001728712</v>
      </c>
    </row>
    <row r="63" spans="1:3" x14ac:dyDescent="0.3">
      <c r="A63">
        <v>63</v>
      </c>
      <c r="B63">
        <f t="shared" si="0"/>
        <v>24.580964379786447</v>
      </c>
      <c r="C63">
        <f t="shared" si="1"/>
        <v>33.949729949671926</v>
      </c>
    </row>
    <row r="64" spans="1:3" x14ac:dyDescent="0.3">
      <c r="A64">
        <v>64</v>
      </c>
      <c r="B64">
        <f t="shared" si="0"/>
        <v>24.612314334486268</v>
      </c>
      <c r="C64">
        <f t="shared" si="1"/>
        <v>34.060803350704212</v>
      </c>
    </row>
    <row r="65" spans="1:3" x14ac:dyDescent="0.3">
      <c r="A65">
        <v>65</v>
      </c>
      <c r="B65">
        <f t="shared" si="0"/>
        <v>24.642722260920763</v>
      </c>
      <c r="C65">
        <f t="shared" si="1"/>
        <v>34.16893890954475</v>
      </c>
    </row>
    <row r="66" spans="1:3" x14ac:dyDescent="0.3">
      <c r="A66">
        <v>66</v>
      </c>
      <c r="B66">
        <f t="shared" si="0"/>
        <v>24.672229966100033</v>
      </c>
      <c r="C66">
        <f t="shared" si="1"/>
        <v>34.274251097216158</v>
      </c>
    </row>
    <row r="67" spans="1:3" x14ac:dyDescent="0.3">
      <c r="A67">
        <v>67</v>
      </c>
      <c r="B67">
        <f t="shared" ref="B67:B73" si="2">1.3+25.335*EXP(-5.22786/(A67-1.169))</f>
        <v>24.700876820707794</v>
      </c>
      <c r="C67">
        <f t="shared" ref="C67:C73" si="3">1.3+40.9*EXP(-14.72/(A67+2.337))</f>
        <v>34.376848545831301</v>
      </c>
    </row>
    <row r="68" spans="1:3" x14ac:dyDescent="0.3">
      <c r="A68">
        <v>68</v>
      </c>
      <c r="B68">
        <f t="shared" si="2"/>
        <v>24.728699933919597</v>
      </c>
      <c r="C68">
        <f t="shared" si="3"/>
        <v>34.47683441396353</v>
      </c>
    </row>
    <row r="69" spans="1:3" x14ac:dyDescent="0.3">
      <c r="A69">
        <v>69</v>
      </c>
      <c r="B69">
        <f t="shared" si="2"/>
        <v>24.755734313390267</v>
      </c>
      <c r="C69">
        <f t="shared" si="3"/>
        <v>34.5743067251057</v>
      </c>
    </row>
    <row r="70" spans="1:3" x14ac:dyDescent="0.3">
      <c r="A70">
        <v>70</v>
      </c>
      <c r="B70">
        <f t="shared" si="2"/>
        <v>24.782013011857117</v>
      </c>
      <c r="C70">
        <f t="shared" si="3"/>
        <v>34.669358681484553</v>
      </c>
    </row>
    <row r="71" spans="1:3" x14ac:dyDescent="0.3">
      <c r="A71">
        <v>71</v>
      </c>
      <c r="B71">
        <f t="shared" si="2"/>
        <v>24.807567261646454</v>
      </c>
      <c r="C71">
        <f t="shared" si="3"/>
        <v>34.762078955283464</v>
      </c>
    </row>
    <row r="72" spans="1:3" x14ac:dyDescent="0.3">
      <c r="A72">
        <v>72</v>
      </c>
      <c r="B72">
        <f t="shared" si="2"/>
        <v>24.832426598231425</v>
      </c>
      <c r="C72">
        <f t="shared" si="3"/>
        <v>34.852551959135049</v>
      </c>
    </row>
    <row r="73" spans="1:3" x14ac:dyDescent="0.3">
      <c r="A73">
        <v>73</v>
      </c>
      <c r="B73">
        <f t="shared" si="2"/>
        <v>24.856618973866453</v>
      </c>
      <c r="C73">
        <f t="shared" si="3"/>
        <v>34.940858097573269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2" sqref="A2"/>
    </sheetView>
  </sheetViews>
  <sheetFormatPr baseColWidth="10" defaultRowHeight="14.4" x14ac:dyDescent="0.3"/>
  <sheetData>
    <row r="1" spans="1:12" x14ac:dyDescent="0.3">
      <c r="A1" t="s">
        <v>10</v>
      </c>
      <c r="B1" t="s">
        <v>9</v>
      </c>
      <c r="C1" t="s">
        <v>4</v>
      </c>
      <c r="D1" t="s">
        <v>17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L1" t="s">
        <v>8</v>
      </c>
    </row>
    <row r="2" spans="1:12" x14ac:dyDescent="0.3">
      <c r="A2">
        <f>0.5*D2</f>
        <v>0.67347058666531079</v>
      </c>
      <c r="B2" t="e">
        <f>E2+F2*EXP(-H2*A2)-G1*EXP(I2*A2)</f>
        <v>#VALUE!</v>
      </c>
      <c r="C2" s="1">
        <v>2</v>
      </c>
      <c r="D2" s="1">
        <f>1.3+25.335*EXP(-5.22786/(C2-1.169))</f>
        <v>1.3469411733306216</v>
      </c>
      <c r="E2">
        <f>((J2*C2)/(1-EXP(I2*(1.3-D2))))+((C2/2)-(J2*C2))*(1-(1/(1-EXP(H2*(1.3-D2)))))</f>
        <v>314.24830750012757</v>
      </c>
      <c r="F2">
        <f>(((C2/2)-(C2*J2))*EXP(H2*1.3))/(1-EXP(H2*(1.3-D2)))</f>
        <v>-107.73587785223972</v>
      </c>
      <c r="G2">
        <f>((J2*C2)*EXP(-I2*D2))/(1-EXP(I2*(1.3-D2)))</f>
        <v>181.7902981622133</v>
      </c>
      <c r="H2" s="1">
        <v>8.6273500000000003E-2</v>
      </c>
      <c r="I2" s="1">
        <v>0.13598399999999999</v>
      </c>
      <c r="J2" s="1">
        <v>0.69461399999999995</v>
      </c>
    </row>
    <row r="3" spans="1:12" x14ac:dyDescent="0.3">
      <c r="A3">
        <f t="shared" ref="A3:A36" si="0">0.5*D3</f>
        <v>1.378947019821771</v>
      </c>
      <c r="B3">
        <f t="shared" ref="B3:B36" si="1">E3+F3*EXP(-H3*A3)-G2*EXP(I3*A3)</f>
        <v>-208.24700334218886</v>
      </c>
      <c r="C3" s="1">
        <v>3</v>
      </c>
      <c r="D3" s="1">
        <f t="shared" ref="D3:D36" si="2">1.3+25.335*EXP(-5.22786/(C3-1.169))</f>
        <v>2.7578940396435421</v>
      </c>
      <c r="E3">
        <f t="shared" ref="E3:E36" si="3">((J3*C3)/(1-EXP(I3*(1.3-D3))))+((C3/2)-(J3*C3))*(1-(1/(1-EXP(H3*(1.3-D3)))))</f>
        <v>15.943550258439455</v>
      </c>
      <c r="F3">
        <f t="shared" ref="F3:F19" si="4">(((C3/2)-(C3*J3))*EXP(H3*1.3))/(1-EXP(H3*(1.3-D3)))</f>
        <v>-5.5261990164649051</v>
      </c>
      <c r="G3">
        <f t="shared" ref="G3:G19" si="5">((J3*C3)*EXP(-I3*D3))/(1-EXP(I3*(1.3-D3)))</f>
        <v>7.9637259080257898</v>
      </c>
      <c r="H3" s="1">
        <v>8.6273500000000003E-2</v>
      </c>
      <c r="I3" s="1">
        <v>0.13598399999999999</v>
      </c>
      <c r="J3" s="1">
        <v>0.69461399999999995</v>
      </c>
    </row>
    <row r="4" spans="1:12" x14ac:dyDescent="0.3">
      <c r="A4">
        <f t="shared" si="0"/>
        <v>2.6484898707801832</v>
      </c>
      <c r="B4">
        <f t="shared" si="1"/>
        <v>-5.2753292604073785</v>
      </c>
      <c r="C4" s="1">
        <v>4</v>
      </c>
      <c r="D4" s="1">
        <f t="shared" si="2"/>
        <v>5.2969797415603663</v>
      </c>
      <c r="E4">
        <f t="shared" si="3"/>
        <v>8.5169578437763356</v>
      </c>
      <c r="F4">
        <f t="shared" si="4"/>
        <v>-2.9858174314766748</v>
      </c>
      <c r="G4">
        <f t="shared" si="5"/>
        <v>3.2244215596073231</v>
      </c>
      <c r="H4" s="1">
        <v>8.6273500000000003E-2</v>
      </c>
      <c r="I4" s="1">
        <v>0.13598399999999999</v>
      </c>
      <c r="J4" s="1">
        <v>0.69461399999999995</v>
      </c>
    </row>
    <row r="5" spans="1:12" x14ac:dyDescent="0.3">
      <c r="A5">
        <f t="shared" si="0"/>
        <v>3.8862636009586065</v>
      </c>
      <c r="B5">
        <f t="shared" si="1"/>
        <v>-5.3970503190928554E-2</v>
      </c>
      <c r="C5" s="1">
        <v>5</v>
      </c>
      <c r="D5" s="1">
        <f t="shared" si="2"/>
        <v>7.7725272019172129</v>
      </c>
      <c r="E5">
        <f t="shared" si="3"/>
        <v>7.2350884713006653</v>
      </c>
      <c r="F5">
        <f t="shared" si="4"/>
        <v>-2.5440756391689958</v>
      </c>
      <c r="G5">
        <f t="shared" si="5"/>
        <v>2.062169354979047</v>
      </c>
      <c r="H5" s="1">
        <v>8.6273500000000003E-2</v>
      </c>
      <c r="I5" s="1">
        <v>0.13598399999999999</v>
      </c>
      <c r="J5" s="1">
        <v>0.69461399999999995</v>
      </c>
    </row>
    <row r="6" spans="1:12" x14ac:dyDescent="0.3">
      <c r="A6">
        <f t="shared" si="0"/>
        <v>4.9425932388559772</v>
      </c>
      <c r="B6">
        <f t="shared" si="1"/>
        <v>1.4459590379042897</v>
      </c>
      <c r="C6" s="1">
        <v>6</v>
      </c>
      <c r="D6" s="1">
        <f t="shared" si="2"/>
        <v>9.8851864777119545</v>
      </c>
      <c r="E6">
        <f t="shared" si="3"/>
        <v>7.1143888762582428</v>
      </c>
      <c r="F6">
        <f t="shared" si="4"/>
        <v>-2.4966624467427239</v>
      </c>
      <c r="G6">
        <f t="shared" si="5"/>
        <v>1.5775603283274657</v>
      </c>
      <c r="H6" s="1">
        <v>8.6273500000000003E-2</v>
      </c>
      <c r="I6" s="1">
        <v>0.13598399999999999</v>
      </c>
      <c r="J6" s="1">
        <v>0.69461399999999995</v>
      </c>
    </row>
    <row r="7" spans="1:12" x14ac:dyDescent="0.3">
      <c r="A7">
        <f t="shared" si="0"/>
        <v>5.8179519129158876</v>
      </c>
      <c r="B7">
        <f t="shared" si="1"/>
        <v>2.3451597662648442</v>
      </c>
      <c r="C7" s="1">
        <v>7</v>
      </c>
      <c r="D7" s="1">
        <f t="shared" si="2"/>
        <v>11.635903825831775</v>
      </c>
      <c r="E7">
        <f t="shared" si="3"/>
        <v>7.3886732950994745</v>
      </c>
      <c r="F7">
        <f t="shared" si="4"/>
        <v>-2.5828161545587434</v>
      </c>
      <c r="G7">
        <f t="shared" si="5"/>
        <v>1.3238842300752949</v>
      </c>
      <c r="H7" s="1">
        <v>8.6273500000000003E-2</v>
      </c>
      <c r="I7" s="1">
        <v>0.13598399999999999</v>
      </c>
      <c r="J7" s="1">
        <v>0.69461399999999995</v>
      </c>
    </row>
    <row r="8" spans="1:12" x14ac:dyDescent="0.3">
      <c r="A8">
        <f t="shared" si="0"/>
        <v>6.5427668943274391</v>
      </c>
      <c r="B8">
        <f t="shared" si="1"/>
        <v>3.0657391036666781</v>
      </c>
      <c r="C8" s="1">
        <v>8</v>
      </c>
      <c r="D8" s="1">
        <f t="shared" si="2"/>
        <v>13.085533788654878</v>
      </c>
      <c r="E8">
        <f t="shared" si="3"/>
        <v>7.8404626171799059</v>
      </c>
      <c r="F8">
        <f t="shared" si="4"/>
        <v>-2.7288983448824924</v>
      </c>
      <c r="G8">
        <f t="shared" si="5"/>
        <v>1.1740608963756165</v>
      </c>
      <c r="H8" s="1">
        <v>8.6273500000000003E-2</v>
      </c>
      <c r="I8" s="1">
        <v>0.13598399999999999</v>
      </c>
      <c r="J8" s="1">
        <v>0.69461399999999995</v>
      </c>
    </row>
    <row r="9" spans="1:12" x14ac:dyDescent="0.3">
      <c r="A9">
        <f t="shared" si="0"/>
        <v>7.1477399745091521</v>
      </c>
      <c r="B9">
        <f t="shared" si="1"/>
        <v>3.7140324768511794</v>
      </c>
      <c r="C9" s="1">
        <v>9</v>
      </c>
      <c r="D9" s="1">
        <f t="shared" si="2"/>
        <v>14.295479949018304</v>
      </c>
      <c r="E9">
        <f t="shared" si="3"/>
        <v>8.3861479216462573</v>
      </c>
      <c r="F9">
        <f t="shared" si="4"/>
        <v>-2.9067027406886234</v>
      </c>
      <c r="G9">
        <f t="shared" si="5"/>
        <v>1.0791572200300943</v>
      </c>
      <c r="H9" s="1">
        <v>8.6273500000000003E-2</v>
      </c>
      <c r="I9" s="1">
        <v>0.13598399999999999</v>
      </c>
      <c r="J9" s="1">
        <v>0.69461399999999995</v>
      </c>
    </row>
    <row r="10" spans="1:12" x14ac:dyDescent="0.3">
      <c r="A10">
        <f t="shared" si="0"/>
        <v>7.6579840398592411</v>
      </c>
      <c r="B10">
        <f t="shared" si="1"/>
        <v>4.3269769314775033</v>
      </c>
      <c r="C10" s="1">
        <v>10</v>
      </c>
      <c r="D10" s="1">
        <f t="shared" si="2"/>
        <v>15.315968079718482</v>
      </c>
      <c r="E10">
        <f t="shared" si="3"/>
        <v>8.9871290001225379</v>
      </c>
      <c r="F10">
        <f t="shared" si="4"/>
        <v>-3.1032306415575901</v>
      </c>
      <c r="G10">
        <f t="shared" si="5"/>
        <v>1.0165644062349126</v>
      </c>
      <c r="H10" s="1">
        <v>8.6273500000000003E-2</v>
      </c>
      <c r="I10" s="1">
        <v>0.13598399999999999</v>
      </c>
      <c r="J10" s="1">
        <v>0.69461399999999995</v>
      </c>
    </row>
    <row r="11" spans="1:12" x14ac:dyDescent="0.3">
      <c r="A11">
        <f t="shared" si="0"/>
        <v>8.0929456805453821</v>
      </c>
      <c r="B11">
        <f t="shared" si="1"/>
        <v>4.9202707415400111</v>
      </c>
      <c r="C11" s="1">
        <v>11</v>
      </c>
      <c r="D11" s="1">
        <f t="shared" si="2"/>
        <v>16.185891361090764</v>
      </c>
      <c r="E11">
        <f t="shared" si="3"/>
        <v>9.6232516862725053</v>
      </c>
      <c r="F11">
        <f t="shared" si="4"/>
        <v>-3.3116961468530297</v>
      </c>
      <c r="G11">
        <f t="shared" si="5"/>
        <v>0.9744770273542851</v>
      </c>
      <c r="H11" s="1">
        <v>8.6273500000000003E-2</v>
      </c>
      <c r="I11" s="1">
        <v>0.13598399999999999</v>
      </c>
      <c r="J11" s="1">
        <v>0.69461399999999995</v>
      </c>
    </row>
    <row r="12" spans="1:12" x14ac:dyDescent="0.3">
      <c r="A12">
        <f t="shared" si="0"/>
        <v>8.4674937053550714</v>
      </c>
      <c r="B12">
        <f t="shared" si="1"/>
        <v>5.5015864565271757</v>
      </c>
      <c r="C12" s="1">
        <v>12</v>
      </c>
      <c r="D12" s="1">
        <f t="shared" si="2"/>
        <v>16.934987410710143</v>
      </c>
      <c r="E12">
        <f t="shared" si="3"/>
        <v>10.28301720838626</v>
      </c>
      <c r="F12">
        <f t="shared" si="4"/>
        <v>-3.5282233714648883</v>
      </c>
      <c r="G12">
        <f t="shared" si="5"/>
        <v>0.94616279229141331</v>
      </c>
      <c r="H12" s="1">
        <v>8.6273500000000003E-2</v>
      </c>
      <c r="I12" s="1">
        <v>0.13598399999999999</v>
      </c>
      <c r="J12" s="1">
        <v>0.69461399999999995</v>
      </c>
    </row>
    <row r="13" spans="1:12" x14ac:dyDescent="0.3">
      <c r="A13">
        <f t="shared" si="0"/>
        <v>8.7930234443102684</v>
      </c>
      <c r="B13">
        <f t="shared" si="1"/>
        <v>6.0750798056501862</v>
      </c>
      <c r="C13" s="1">
        <v>13</v>
      </c>
      <c r="D13" s="1">
        <f t="shared" si="2"/>
        <v>17.586046888620537</v>
      </c>
      <c r="E13">
        <f t="shared" si="3"/>
        <v>10.959409667570624</v>
      </c>
      <c r="F13">
        <f t="shared" si="4"/>
        <v>-3.7504427873000266</v>
      </c>
      <c r="G13">
        <f t="shared" si="5"/>
        <v>0.92751754609924286</v>
      </c>
      <c r="H13" s="1">
        <v>8.6273500000000003E-2</v>
      </c>
      <c r="I13" s="1">
        <v>0.13598399999999999</v>
      </c>
      <c r="J13" s="1">
        <v>0.69461399999999995</v>
      </c>
    </row>
    <row r="14" spans="1:12" x14ac:dyDescent="0.3">
      <c r="A14">
        <f t="shared" si="0"/>
        <v>9.0783402298686742</v>
      </c>
      <c r="B14">
        <f t="shared" si="1"/>
        <v>6.6431857017150318</v>
      </c>
      <c r="C14" s="1">
        <v>14</v>
      </c>
      <c r="D14" s="1">
        <f t="shared" si="2"/>
        <v>18.156680459737348</v>
      </c>
      <c r="E14">
        <f t="shared" si="3"/>
        <v>11.647916920070143</v>
      </c>
      <c r="F14">
        <f t="shared" si="4"/>
        <v>-3.9768265703974706</v>
      </c>
      <c r="G14">
        <f t="shared" si="5"/>
        <v>0.91590470466439955</v>
      </c>
      <c r="H14" s="1">
        <v>8.6273500000000003E-2</v>
      </c>
      <c r="I14" s="1">
        <v>0.13598399999999999</v>
      </c>
      <c r="J14" s="1">
        <v>0.69461399999999995</v>
      </c>
    </row>
    <row r="15" spans="1:12" x14ac:dyDescent="0.3">
      <c r="A15">
        <f t="shared" si="0"/>
        <v>9.3303192861703952</v>
      </c>
      <c r="B15">
        <f t="shared" si="1"/>
        <v>7.207421851476874</v>
      </c>
      <c r="C15" s="1">
        <v>15</v>
      </c>
      <c r="D15" s="1">
        <f t="shared" si="2"/>
        <v>18.66063857234079</v>
      </c>
      <c r="E15">
        <f t="shared" si="3"/>
        <v>12.345511161913155</v>
      </c>
      <c r="F15">
        <f t="shared" si="4"/>
        <v>-4.2063464995511017</v>
      </c>
      <c r="G15">
        <f t="shared" si="5"/>
        <v>0.90955727536470365</v>
      </c>
      <c r="H15" s="1">
        <v>8.6273500000000003E-2</v>
      </c>
      <c r="I15" s="1">
        <v>0.13598399999999999</v>
      </c>
      <c r="J15" s="1">
        <v>0.69461399999999995</v>
      </c>
    </row>
    <row r="16" spans="1:12" x14ac:dyDescent="0.3">
      <c r="A16">
        <f t="shared" si="0"/>
        <v>9.5543881843286851</v>
      </c>
      <c r="B16">
        <f t="shared" si="1"/>
        <v>7.7687825650588209</v>
      </c>
      <c r="C16" s="1">
        <v>16</v>
      </c>
      <c r="D16" s="1">
        <f t="shared" si="2"/>
        <v>19.10877636865737</v>
      </c>
      <c r="E16">
        <f t="shared" si="3"/>
        <v>13.050088234024061</v>
      </c>
      <c r="F16">
        <f t="shared" si="4"/>
        <v>-4.4382857820071404</v>
      </c>
      <c r="G16">
        <f t="shared" si="5"/>
        <v>0.90724896854346149</v>
      </c>
      <c r="H16" s="1">
        <v>8.6273500000000003E-2</v>
      </c>
      <c r="I16" s="1">
        <v>0.13598399999999999</v>
      </c>
      <c r="J16" s="1">
        <v>0.69461399999999995</v>
      </c>
    </row>
    <row r="17" spans="1:10" x14ac:dyDescent="0.3">
      <c r="A17">
        <f t="shared" si="0"/>
        <v>9.7548784330306901</v>
      </c>
      <c r="B17">
        <f t="shared" si="1"/>
        <v>8.3279463983155999</v>
      </c>
      <c r="C17" s="1">
        <v>17</v>
      </c>
      <c r="D17" s="1">
        <f t="shared" si="2"/>
        <v>19.50975686606138</v>
      </c>
      <c r="E17">
        <f t="shared" si="3"/>
        <v>13.760142264737507</v>
      </c>
      <c r="F17">
        <f t="shared" si="4"/>
        <v>-4.6721297830804867</v>
      </c>
      <c r="G17">
        <f t="shared" si="5"/>
        <v>0.90810340958482394</v>
      </c>
      <c r="H17" s="1">
        <v>8.6273500000000003E-2</v>
      </c>
      <c r="I17" s="1">
        <v>0.13598399999999999</v>
      </c>
      <c r="J17" s="1">
        <v>0.69461399999999995</v>
      </c>
    </row>
    <row r="18" spans="1:10" x14ac:dyDescent="0.3">
      <c r="A18">
        <f t="shared" si="0"/>
        <v>9.9352829020757909</v>
      </c>
      <c r="B18">
        <f t="shared" si="1"/>
        <v>8.8853924271893714</v>
      </c>
      <c r="C18" s="1">
        <v>18</v>
      </c>
      <c r="D18" s="1">
        <f t="shared" si="2"/>
        <v>19.870565804151582</v>
      </c>
      <c r="E18">
        <f t="shared" si="3"/>
        <v>14.474568261454205</v>
      </c>
      <c r="F18">
        <f t="shared" si="4"/>
        <v>-4.9074996474332391</v>
      </c>
      <c r="G18">
        <f t="shared" si="5"/>
        <v>0.91147843938959416</v>
      </c>
      <c r="H18" s="1">
        <v>8.6273500000000003E-2</v>
      </c>
      <c r="I18" s="1">
        <v>0.13598399999999999</v>
      </c>
      <c r="J18" s="1">
        <v>0.69461399999999995</v>
      </c>
    </row>
    <row r="19" spans="1:10" x14ac:dyDescent="0.3">
      <c r="A19">
        <f t="shared" si="0"/>
        <v>10.098445863595675</v>
      </c>
      <c r="B19">
        <f t="shared" si="1"/>
        <v>9.441468719268963</v>
      </c>
      <c r="C19" s="1">
        <v>19</v>
      </c>
      <c r="D19" s="1">
        <f t="shared" si="2"/>
        <v>20.19689172719135</v>
      </c>
      <c r="E19">
        <f t="shared" si="3"/>
        <v>15.192537725303575</v>
      </c>
      <c r="F19">
        <f t="shared" si="4"/>
        <v>-5.1441104086857683</v>
      </c>
      <c r="G19">
        <f t="shared" si="5"/>
        <v>0.91689326230248258</v>
      </c>
      <c r="H19" s="1">
        <v>8.6273500000000003E-2</v>
      </c>
      <c r="I19" s="1">
        <v>0.13598399999999999</v>
      </c>
      <c r="J19" s="1">
        <v>0.69461399999999995</v>
      </c>
    </row>
    <row r="20" spans="1:10" x14ac:dyDescent="0.3">
      <c r="A20">
        <f t="shared" si="0"/>
        <v>10.2467046724465</v>
      </c>
      <c r="B20">
        <f t="shared" si="1"/>
        <v>9.9964344131457086</v>
      </c>
      <c r="C20" s="1">
        <v>20</v>
      </c>
      <c r="D20" s="1">
        <f t="shared" si="2"/>
        <v>20.493409344892999</v>
      </c>
      <c r="E20">
        <f t="shared" si="3"/>
        <v>15.913417695658598</v>
      </c>
      <c r="F20">
        <f t="shared" ref="F20:F36" si="6">(((C20/2)-(C20*J20))*EXP(H20*1.3))/(1-EXP(H20*(1.3-D20)))</f>
        <v>-5.3817436751160708</v>
      </c>
      <c r="G20">
        <f t="shared" ref="G20:G36" si="7">((J20*C20)*EXP(-I20*D20))/(1-EXP(I20*(1.3-D20)))</f>
        <v>0.92398106834582538</v>
      </c>
      <c r="H20" s="1">
        <v>8.6273500000000003E-2</v>
      </c>
      <c r="I20" s="1">
        <v>0.13598399999999999</v>
      </c>
      <c r="J20" s="1">
        <v>0.69461399999999995</v>
      </c>
    </row>
    <row r="21" spans="1:10" x14ac:dyDescent="0.3">
      <c r="A21">
        <f t="shared" si="0"/>
        <v>10.381996490906019</v>
      </c>
      <c r="B21">
        <f t="shared" si="1"/>
        <v>10.550486542357387</v>
      </c>
      <c r="C21" s="1">
        <v>21</v>
      </c>
      <c r="D21" s="1">
        <f t="shared" si="2"/>
        <v>20.763992981812038</v>
      </c>
      <c r="E21">
        <f t="shared" si="3"/>
        <v>16.636716557512166</v>
      </c>
      <c r="F21">
        <f t="shared" si="6"/>
        <v>-5.6202293079886569</v>
      </c>
      <c r="G21">
        <f t="shared" si="7"/>
        <v>0.93245734575999795</v>
      </c>
      <c r="H21" s="1">
        <v>8.6273500000000003E-2</v>
      </c>
      <c r="I21" s="1">
        <v>0.13598399999999999</v>
      </c>
      <c r="J21" s="1">
        <v>0.69461399999999995</v>
      </c>
    </row>
    <row r="22" spans="1:10" x14ac:dyDescent="0.3">
      <c r="A22">
        <f t="shared" si="0"/>
        <v>10.50593951838124</v>
      </c>
      <c r="B22">
        <f t="shared" si="1"/>
        <v>11.10377768532307</v>
      </c>
      <c r="C22" s="1">
        <v>22</v>
      </c>
      <c r="D22" s="1">
        <f t="shared" si="2"/>
        <v>21.01187903676248</v>
      </c>
      <c r="E22">
        <f t="shared" si="3"/>
        <v>17.362046858555942</v>
      </c>
      <c r="F22">
        <f t="shared" si="6"/>
        <v>-5.8594328234483823</v>
      </c>
      <c r="G22">
        <f t="shared" si="7"/>
        <v>0.94209815977587263</v>
      </c>
      <c r="H22" s="1">
        <v>8.6273500000000003E-2</v>
      </c>
      <c r="I22" s="1">
        <v>0.13598399999999999</v>
      </c>
      <c r="J22" s="1">
        <v>0.69461399999999995</v>
      </c>
    </row>
    <row r="23" spans="1:10" x14ac:dyDescent="0.3">
      <c r="A23">
        <f t="shared" si="0"/>
        <v>10.619895442781809</v>
      </c>
      <c r="B23">
        <f t="shared" si="1"/>
        <v>11.656427904950105</v>
      </c>
      <c r="C23" s="1">
        <v>23</v>
      </c>
      <c r="D23" s="1">
        <f t="shared" si="2"/>
        <v>21.239790885563618</v>
      </c>
      <c r="E23">
        <f t="shared" si="3"/>
        <v>18.089099234762038</v>
      </c>
      <c r="F23">
        <f t="shared" si="6"/>
        <v>-6.0992465383410348</v>
      </c>
      <c r="G23">
        <f t="shared" si="7"/>
        <v>0.95272493549158388</v>
      </c>
      <c r="H23" s="1">
        <v>8.6273500000000003E-2</v>
      </c>
      <c r="I23" s="1">
        <v>0.13598399999999999</v>
      </c>
      <c r="J23" s="1">
        <v>0.69461399999999995</v>
      </c>
    </row>
    <row r="24" spans="1:10" x14ac:dyDescent="0.3">
      <c r="A24">
        <f t="shared" si="0"/>
        <v>10.725017921199083</v>
      </c>
      <c r="B24">
        <f t="shared" si="1"/>
        <v>12.208533024675097</v>
      </c>
      <c r="C24" s="1">
        <v>24</v>
      </c>
      <c r="D24" s="1">
        <f t="shared" si="2"/>
        <v>21.450035842398165</v>
      </c>
      <c r="E24">
        <f t="shared" si="3"/>
        <v>18.817623767290478</v>
      </c>
      <c r="F24">
        <f t="shared" si="6"/>
        <v>-6.3395832250502862</v>
      </c>
      <c r="G24">
        <f t="shared" si="7"/>
        <v>0.96419358853220161</v>
      </c>
      <c r="H24" s="1">
        <v>8.6273500000000003E-2</v>
      </c>
      <c r="I24" s="1">
        <v>0.13598399999999999</v>
      </c>
      <c r="J24" s="1">
        <v>0.69461399999999995</v>
      </c>
    </row>
    <row r="25" spans="1:10" x14ac:dyDescent="0.3">
      <c r="A25">
        <f t="shared" si="0"/>
        <v>10.822290562998216</v>
      </c>
      <c r="B25">
        <f t="shared" si="1"/>
        <v>12.760170490329644</v>
      </c>
      <c r="C25" s="1">
        <v>25</v>
      </c>
      <c r="D25" s="1">
        <f t="shared" si="2"/>
        <v>21.644581125996432</v>
      </c>
      <c r="E25">
        <f t="shared" si="3"/>
        <v>19.54741641872474</v>
      </c>
      <c r="F25">
        <f t="shared" si="6"/>
        <v>-6.5803714844567391</v>
      </c>
      <c r="G25">
        <f t="shared" si="7"/>
        <v>0.97638662502899265</v>
      </c>
      <c r="H25" s="1">
        <v>8.6273500000000003E-2</v>
      </c>
      <c r="I25" s="1">
        <v>0.13598399999999999</v>
      </c>
      <c r="J25" s="1">
        <v>0.69461399999999995</v>
      </c>
    </row>
    <row r="26" spans="1:10" x14ac:dyDescent="0.3">
      <c r="A26">
        <f t="shared" si="0"/>
        <v>10.912556948625754</v>
      </c>
      <c r="B26">
        <f t="shared" si="1"/>
        <v>13.311403602792847</v>
      </c>
      <c r="C26" s="1">
        <v>26</v>
      </c>
      <c r="D26" s="1">
        <f t="shared" si="2"/>
        <v>21.825113897251509</v>
      </c>
      <c r="E26">
        <f t="shared" si="3"/>
        <v>20.278309008679827</v>
      </c>
      <c r="F26">
        <f t="shared" si="6"/>
        <v>-6.821552318438469</v>
      </c>
      <c r="G26">
        <f t="shared" si="7"/>
        <v>0.989207308938436</v>
      </c>
      <c r="H26" s="1">
        <v>8.6273500000000003E-2</v>
      </c>
      <c r="I26" s="1">
        <v>0.13598399999999999</v>
      </c>
      <c r="J26" s="1">
        <v>0.69461399999999995</v>
      </c>
    </row>
    <row r="27" spans="1:10" x14ac:dyDescent="0.3">
      <c r="A27">
        <f t="shared" si="0"/>
        <v>10.996544549885909</v>
      </c>
      <c r="B27">
        <f t="shared" si="1"/>
        <v>13.862284627469034</v>
      </c>
      <c r="C27" s="1">
        <v>27</v>
      </c>
      <c r="D27" s="1">
        <f t="shared" si="2"/>
        <v>21.993089099771819</v>
      </c>
      <c r="E27">
        <f t="shared" si="3"/>
        <v>21.010161699079799</v>
      </c>
      <c r="F27">
        <f t="shared" si="6"/>
        <v>-7.0630765546193324</v>
      </c>
      <c r="G27">
        <f t="shared" si="7"/>
        <v>1.0025752939902406</v>
      </c>
      <c r="H27" s="1">
        <v>8.6273500000000003E-2</v>
      </c>
      <c r="I27" s="1">
        <v>0.13598399999999999</v>
      </c>
      <c r="J27" s="1">
        <v>0.69461399999999995</v>
      </c>
    </row>
    <row r="28" spans="1:10" x14ac:dyDescent="0.3">
      <c r="A28">
        <f t="shared" si="0"/>
        <v>11.074883938903572</v>
      </c>
      <c r="B28">
        <f t="shared" si="1"/>
        <v>14.41285711445121</v>
      </c>
      <c r="C28" s="1">
        <v>28</v>
      </c>
      <c r="D28" s="1">
        <f t="shared" si="2"/>
        <v>22.149767877807143</v>
      </c>
      <c r="E28">
        <f t="shared" si="3"/>
        <v>21.742857287358749</v>
      </c>
      <c r="F28">
        <f t="shared" si="6"/>
        <v>-7.3049028862936352</v>
      </c>
      <c r="G28">
        <f t="shared" si="7"/>
        <v>1.0164233098068423</v>
      </c>
      <c r="H28" s="1">
        <v>8.6273500000000003E-2</v>
      </c>
      <c r="I28" s="1">
        <v>0.13598399999999999</v>
      </c>
      <c r="J28" s="1">
        <v>0.69461399999999995</v>
      </c>
    </row>
    <row r="29" spans="1:10" x14ac:dyDescent="0.3">
      <c r="A29">
        <f t="shared" si="0"/>
        <v>11.148124326732082</v>
      </c>
      <c r="B29">
        <f t="shared" si="1"/>
        <v>14.963157654284249</v>
      </c>
      <c r="C29" s="1">
        <v>29</v>
      </c>
      <c r="D29" s="1">
        <f t="shared" si="2"/>
        <v>22.296248653464165</v>
      </c>
      <c r="E29">
        <f t="shared" si="3"/>
        <v>22.47629682099576</v>
      </c>
      <c r="F29">
        <f t="shared" si="6"/>
        <v>-7.5469963628618446</v>
      </c>
      <c r="G29">
        <f t="shared" si="7"/>
        <v>1.0306946177939817</v>
      </c>
      <c r="H29" s="1">
        <v>8.6273500000000003E-2</v>
      </c>
      <c r="I29" s="1">
        <v>0.13598399999999999</v>
      </c>
      <c r="J29" s="1">
        <v>0.69461399999999995</v>
      </c>
    </row>
    <row r="30" spans="1:10" x14ac:dyDescent="0.3">
      <c r="A30">
        <f t="shared" si="0"/>
        <v>11.216746219680349</v>
      </c>
      <c r="B30">
        <f t="shared" si="1"/>
        <v>15.513217223744537</v>
      </c>
      <c r="C30" s="1">
        <v>30</v>
      </c>
      <c r="D30" s="1">
        <f t="shared" si="2"/>
        <v>22.433492439360698</v>
      </c>
      <c r="E30">
        <f t="shared" si="3"/>
        <v>23.21039619060813</v>
      </c>
      <c r="F30">
        <f t="shared" si="6"/>
        <v>-7.7893272145766508</v>
      </c>
      <c r="G30">
        <f t="shared" si="7"/>
        <v>1.0453410366098044</v>
      </c>
      <c r="H30" s="1">
        <v>8.6273500000000003E-2</v>
      </c>
      <c r="I30" s="1">
        <v>0.13598399999999999</v>
      </c>
      <c r="J30" s="1">
        <v>0.69461399999999995</v>
      </c>
    </row>
    <row r="31" spans="1:10" x14ac:dyDescent="0.3">
      <c r="A31">
        <f t="shared" si="0"/>
        <v>11.281171795062448</v>
      </c>
      <c r="B31">
        <f t="shared" si="1"/>
        <v>16.06306222949647</v>
      </c>
      <c r="C31" s="1">
        <v>31</v>
      </c>
      <c r="D31" s="1">
        <f t="shared" si="2"/>
        <v>22.562343590124897</v>
      </c>
      <c r="E31">
        <f t="shared" si="3"/>
        <v>23.945083456610543</v>
      </c>
      <c r="F31">
        <f t="shared" si="6"/>
        <v>-8.0318699283998818</v>
      </c>
      <c r="G31">
        <f t="shared" si="7"/>
        <v>1.0603213942389655</v>
      </c>
      <c r="H31" s="1">
        <v>8.6273500000000003E-2</v>
      </c>
      <c r="I31" s="1">
        <v>0.13598399999999999</v>
      </c>
      <c r="J31" s="1">
        <v>0.69461399999999995</v>
      </c>
    </row>
    <row r="32" spans="1:10" x14ac:dyDescent="0.3">
      <c r="A32">
        <f t="shared" si="0"/>
        <v>11.341773459506879</v>
      </c>
      <c r="B32">
        <f t="shared" si="1"/>
        <v>16.612715326163691</v>
      </c>
      <c r="C32" s="1">
        <v>32</v>
      </c>
      <c r="D32" s="1">
        <f t="shared" si="2"/>
        <v>22.683546919013757</v>
      </c>
      <c r="E32">
        <f t="shared" si="3"/>
        <v>24.680296731984185</v>
      </c>
      <c r="F32">
        <f t="shared" si="6"/>
        <v>-8.2746025145986195</v>
      </c>
      <c r="G32">
        <f t="shared" si="7"/>
        <v>1.0756003031920365</v>
      </c>
      <c r="H32" s="1">
        <v>8.6273500000000003E-2</v>
      </c>
      <c r="I32" s="1">
        <v>0.13598399999999999</v>
      </c>
      <c r="J32" s="1">
        <v>0.69461399999999995</v>
      </c>
    </row>
    <row r="33" spans="1:10" x14ac:dyDescent="0.3">
      <c r="A33">
        <f t="shared" si="0"/>
        <v>11.398880949063562</v>
      </c>
      <c r="B33">
        <f t="shared" si="1"/>
        <v>17.162196063918017</v>
      </c>
      <c r="C33" s="1">
        <v>33</v>
      </c>
      <c r="D33" s="1">
        <f t="shared" si="2"/>
        <v>22.797761898127124</v>
      </c>
      <c r="E33">
        <f t="shared" si="3"/>
        <v>25.415982491024803</v>
      </c>
      <c r="F33">
        <f t="shared" si="6"/>
        <v>-8.5175059197298157</v>
      </c>
      <c r="G33">
        <f t="shared" si="7"/>
        <v>1.0911471830062951</v>
      </c>
      <c r="H33" s="1">
        <v>8.6273500000000003E-2</v>
      </c>
      <c r="I33" s="1">
        <v>0.13598399999999999</v>
      </c>
      <c r="J33" s="1">
        <v>0.69461399999999995</v>
      </c>
    </row>
    <row r="34" spans="1:10" x14ac:dyDescent="0.3">
      <c r="A34">
        <f t="shared" si="0"/>
        <v>11.452787251805921</v>
      </c>
      <c r="B34">
        <f t="shared" si="1"/>
        <v>17.711521405788261</v>
      </c>
      <c r="C34" s="1">
        <v>34</v>
      </c>
      <c r="D34" s="1">
        <f t="shared" si="2"/>
        <v>22.905574503611842</v>
      </c>
      <c r="E34">
        <f t="shared" si="3"/>
        <v>26.152094207546874</v>
      </c>
      <c r="F34">
        <f t="shared" si="6"/>
        <v>-8.7605635530584625</v>
      </c>
      <c r="G34">
        <f t="shared" si="7"/>
        <v>1.1069354738504951</v>
      </c>
      <c r="H34" s="1">
        <v>8.6273500000000003E-2</v>
      </c>
      <c r="I34" s="1">
        <v>0.13598399999999999</v>
      </c>
      <c r="J34" s="1">
        <v>0.69461399999999995</v>
      </c>
    </row>
    <row r="35" spans="1:10" x14ac:dyDescent="0.3">
      <c r="A35">
        <f t="shared" si="0"/>
        <v>11.503753573790457</v>
      </c>
      <c r="B35">
        <f t="shared" si="1"/>
        <v>18.260706144382585</v>
      </c>
      <c r="C35" s="1">
        <v>35</v>
      </c>
      <c r="D35" s="1">
        <f t="shared" si="2"/>
        <v>23.007507147580913</v>
      </c>
      <c r="E35">
        <f t="shared" si="3"/>
        <v>26.888591250185797</v>
      </c>
      <c r="F35">
        <f t="shared" si="6"/>
        <v>-9.0037609016610034</v>
      </c>
      <c r="G35">
        <f t="shared" si="7"/>
        <v>1.122941999138064</v>
      </c>
      <c r="H35" s="1">
        <v>8.6273500000000003E-2</v>
      </c>
      <c r="I35" s="1">
        <v>0.13598399999999999</v>
      </c>
      <c r="J35" s="1">
        <v>0.69461399999999995</v>
      </c>
    </row>
    <row r="36" spans="1:10" x14ac:dyDescent="0.3">
      <c r="A36">
        <f t="shared" si="0"/>
        <v>11.552013523311887</v>
      </c>
      <c r="B36">
        <f t="shared" si="1"/>
        <v>18.809763240207488</v>
      </c>
      <c r="C36" s="1">
        <v>36</v>
      </c>
      <c r="D36" s="1">
        <f t="shared" si="2"/>
        <v>23.104027046623774</v>
      </c>
      <c r="E36">
        <f t="shared" si="3"/>
        <v>27.625437980016336</v>
      </c>
      <c r="F36">
        <f t="shared" si="6"/>
        <v>-9.2470852154444021</v>
      </c>
      <c r="G36">
        <f t="shared" si="7"/>
        <v>1.1391464453030722</v>
      </c>
      <c r="H36" s="1">
        <v>8.6273500000000003E-2</v>
      </c>
      <c r="I36" s="1">
        <v>0.13598399999999999</v>
      </c>
      <c r="J36" s="1">
        <v>0.69461399999999995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7"/>
  <sheetViews>
    <sheetView topLeftCell="A4" workbookViewId="0">
      <selection activeCell="A32" sqref="A32"/>
    </sheetView>
  </sheetViews>
  <sheetFormatPr baseColWidth="10" defaultRowHeight="14.4" x14ac:dyDescent="0.3"/>
  <cols>
    <col min="3" max="3" width="31.44140625" bestFit="1" customWidth="1"/>
    <col min="4" max="4" width="24.77734375" bestFit="1" customWidth="1"/>
  </cols>
  <sheetData>
    <row r="1" spans="1:13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M1" t="s">
        <v>24</v>
      </c>
    </row>
    <row r="2" spans="1:13" x14ac:dyDescent="0.3">
      <c r="A2">
        <v>30.6</v>
      </c>
      <c r="B2">
        <v>22.513238829999999</v>
      </c>
      <c r="C2">
        <f>B2*(1-EXP(-ABS(0.25704+0.11819*(B2/A2)-0.0020625*A2+0.13831*LN($M$2))))</f>
        <v>11.336624338971887</v>
      </c>
      <c r="D2">
        <f>0.25*B2</f>
        <v>5.6283097074999997</v>
      </c>
      <c r="E2">
        <v>0.78300000000000003</v>
      </c>
      <c r="F2">
        <v>0.14299999999999999</v>
      </c>
      <c r="J2">
        <v>0.46800000000000003</v>
      </c>
      <c r="M2">
        <f>AVERAGE(B2:B101)</f>
        <v>20.744810980100002</v>
      </c>
    </row>
    <row r="3" spans="1:13" x14ac:dyDescent="0.3">
      <c r="A3">
        <v>27.85</v>
      </c>
      <c r="B3">
        <v>22.12896619</v>
      </c>
      <c r="C3">
        <f t="shared" ref="C3:C66" si="0">B3*(1-EXP(-ABS(0.25704+0.11819*(B3/A3)-0.0020625*A3+0.13831*LN($M$2))))</f>
        <v>11.280972587730824</v>
      </c>
      <c r="D3">
        <f t="shared" ref="D3:D66" si="1">0.25*B3</f>
        <v>5.5322415475</v>
      </c>
      <c r="E3">
        <v>0.63300000000000001</v>
      </c>
      <c r="F3">
        <v>0.106</v>
      </c>
      <c r="J3">
        <v>0.38300000000000001</v>
      </c>
    </row>
    <row r="4" spans="1:13" x14ac:dyDescent="0.3">
      <c r="A4">
        <v>27.4</v>
      </c>
      <c r="B4">
        <v>22.059174259999999</v>
      </c>
      <c r="C4">
        <f t="shared" si="0"/>
        <v>11.268827957976152</v>
      </c>
      <c r="D4">
        <f t="shared" si="1"/>
        <v>5.5147935649999997</v>
      </c>
      <c r="E4">
        <v>0.61099999999999999</v>
      </c>
      <c r="F4">
        <v>0.10100000000000001</v>
      </c>
      <c r="J4">
        <v>0.37</v>
      </c>
    </row>
    <row r="5" spans="1:13" x14ac:dyDescent="0.3">
      <c r="A5">
        <v>26.55</v>
      </c>
      <c r="B5">
        <v>21.921285279999999</v>
      </c>
      <c r="C5">
        <f t="shared" si="0"/>
        <v>11.243176034614539</v>
      </c>
      <c r="D5">
        <f t="shared" si="1"/>
        <v>5.4803213199999998</v>
      </c>
      <c r="E5">
        <v>0.56699999999999995</v>
      </c>
      <c r="F5">
        <v>0.09</v>
      </c>
      <c r="J5">
        <v>0.34499999999999997</v>
      </c>
    </row>
    <row r="6" spans="1:13" x14ac:dyDescent="0.3">
      <c r="A6">
        <v>26.2</v>
      </c>
      <c r="B6">
        <v>21.862068740000002</v>
      </c>
      <c r="C6">
        <f t="shared" si="0"/>
        <v>11.231513326065095</v>
      </c>
      <c r="D6">
        <f t="shared" si="1"/>
        <v>5.4655171850000004</v>
      </c>
      <c r="E6">
        <v>0.55000000000000004</v>
      </c>
      <c r="F6">
        <v>8.5999999999999993E-2</v>
      </c>
      <c r="I6">
        <v>0.33500000000000002</v>
      </c>
    </row>
    <row r="7" spans="1:13" x14ac:dyDescent="0.3">
      <c r="A7">
        <v>26</v>
      </c>
      <c r="B7">
        <v>21.827559919999999</v>
      </c>
      <c r="C7">
        <f t="shared" si="0"/>
        <v>11.224544246339542</v>
      </c>
      <c r="D7">
        <f t="shared" si="1"/>
        <v>5.4568899799999997</v>
      </c>
      <c r="E7">
        <v>0.54100000000000004</v>
      </c>
      <c r="F7">
        <v>8.4000000000000005E-2</v>
      </c>
      <c r="I7">
        <v>0.33</v>
      </c>
    </row>
    <row r="8" spans="1:13" x14ac:dyDescent="0.3">
      <c r="A8">
        <v>25.3</v>
      </c>
      <c r="B8">
        <v>21.702760420000001</v>
      </c>
      <c r="C8">
        <f t="shared" si="0"/>
        <v>11.198315583831679</v>
      </c>
      <c r="D8">
        <f t="shared" si="1"/>
        <v>5.4256901050000002</v>
      </c>
      <c r="E8">
        <v>0.50700000000000001</v>
      </c>
      <c r="F8">
        <v>7.5999999999999998E-2</v>
      </c>
      <c r="I8">
        <v>0.317</v>
      </c>
    </row>
    <row r="9" spans="1:13" x14ac:dyDescent="0.3">
      <c r="A9">
        <v>25.3</v>
      </c>
      <c r="B9">
        <v>21.702760420000001</v>
      </c>
      <c r="C9">
        <f t="shared" si="0"/>
        <v>11.198315583831679</v>
      </c>
      <c r="D9">
        <f t="shared" si="1"/>
        <v>5.4256901050000002</v>
      </c>
    </row>
    <row r="10" spans="1:13" x14ac:dyDescent="0.3">
      <c r="A10">
        <v>25.25</v>
      </c>
      <c r="B10">
        <v>21.693598600000001</v>
      </c>
      <c r="C10">
        <f t="shared" si="0"/>
        <v>11.196328396777686</v>
      </c>
      <c r="D10">
        <f t="shared" si="1"/>
        <v>5.4233996500000003</v>
      </c>
    </row>
    <row r="11" spans="1:13" x14ac:dyDescent="0.3">
      <c r="A11">
        <v>25.2</v>
      </c>
      <c r="B11">
        <v>21.68440279</v>
      </c>
      <c r="C11">
        <f t="shared" si="0"/>
        <v>11.194325533238407</v>
      </c>
      <c r="D11">
        <f t="shared" si="1"/>
        <v>5.4211006975</v>
      </c>
      <c r="E11">
        <v>0.503</v>
      </c>
      <c r="F11">
        <v>7.5999999999999998E-2</v>
      </c>
      <c r="I11">
        <v>0.314</v>
      </c>
    </row>
    <row r="12" spans="1:13" x14ac:dyDescent="0.3">
      <c r="A12">
        <v>25.15</v>
      </c>
      <c r="B12">
        <v>21.675172799999999</v>
      </c>
      <c r="C12">
        <f t="shared" si="0"/>
        <v>11.192306893068745</v>
      </c>
      <c r="D12">
        <f t="shared" si="1"/>
        <v>5.4187931999999996</v>
      </c>
    </row>
    <row r="13" spans="1:13" x14ac:dyDescent="0.3">
      <c r="A13">
        <v>24.35</v>
      </c>
      <c r="B13">
        <v>21.52268604</v>
      </c>
      <c r="C13">
        <f t="shared" si="0"/>
        <v>11.157779260355607</v>
      </c>
      <c r="D13">
        <f t="shared" si="1"/>
        <v>5.38067151</v>
      </c>
      <c r="E13">
        <v>0.46500000000000002</v>
      </c>
      <c r="F13">
        <v>6.7000000000000004E-2</v>
      </c>
      <c r="I13">
        <v>0.29199999999999998</v>
      </c>
    </row>
    <row r="14" spans="1:13" x14ac:dyDescent="0.3">
      <c r="A14">
        <v>24.35</v>
      </c>
      <c r="B14">
        <v>21.52268604</v>
      </c>
      <c r="C14">
        <f t="shared" si="0"/>
        <v>11.157779260355607</v>
      </c>
      <c r="D14">
        <f t="shared" si="1"/>
        <v>5.38067151</v>
      </c>
    </row>
    <row r="15" spans="1:13" x14ac:dyDescent="0.3">
      <c r="A15">
        <v>23.85</v>
      </c>
      <c r="B15">
        <v>21.422546069999999</v>
      </c>
      <c r="C15">
        <f t="shared" si="0"/>
        <v>11.133940263927981</v>
      </c>
      <c r="D15">
        <f t="shared" si="1"/>
        <v>5.3556365174999998</v>
      </c>
    </row>
    <row r="16" spans="1:13" x14ac:dyDescent="0.3">
      <c r="A16">
        <v>23.85</v>
      </c>
      <c r="B16">
        <v>21.422546069999999</v>
      </c>
      <c r="C16">
        <f t="shared" si="0"/>
        <v>11.133940263927981</v>
      </c>
      <c r="D16">
        <f t="shared" si="1"/>
        <v>5.3556365174999998</v>
      </c>
    </row>
    <row r="17" spans="1:9" x14ac:dyDescent="0.3">
      <c r="A17">
        <v>23.8</v>
      </c>
      <c r="B17">
        <v>21.412316740000001</v>
      </c>
      <c r="C17">
        <f t="shared" si="0"/>
        <v>11.131455029929491</v>
      </c>
      <c r="D17">
        <f t="shared" si="1"/>
        <v>5.3530791850000004</v>
      </c>
      <c r="E17">
        <v>0.441</v>
      </c>
      <c r="F17">
        <v>6.0999999999999999E-2</v>
      </c>
      <c r="I17">
        <v>0.27800000000000002</v>
      </c>
    </row>
    <row r="18" spans="1:9" x14ac:dyDescent="0.3">
      <c r="A18">
        <v>23.6</v>
      </c>
      <c r="B18">
        <v>21.370996420000001</v>
      </c>
      <c r="C18">
        <f t="shared" si="0"/>
        <v>11.121323660855404</v>
      </c>
      <c r="D18">
        <f t="shared" si="1"/>
        <v>5.3427491050000002</v>
      </c>
      <c r="E18">
        <v>0.432</v>
      </c>
      <c r="F18">
        <v>5.8999999999999997E-2</v>
      </c>
      <c r="I18">
        <v>0.27300000000000002</v>
      </c>
    </row>
    <row r="19" spans="1:9" x14ac:dyDescent="0.3">
      <c r="A19">
        <v>23.6</v>
      </c>
      <c r="B19">
        <v>21.370996420000001</v>
      </c>
      <c r="C19">
        <f t="shared" si="0"/>
        <v>11.121323660855404</v>
      </c>
      <c r="D19">
        <f t="shared" si="1"/>
        <v>5.3427491050000002</v>
      </c>
    </row>
    <row r="20" spans="1:9" x14ac:dyDescent="0.3">
      <c r="A20">
        <v>23.6</v>
      </c>
      <c r="B20">
        <v>21.370996420000001</v>
      </c>
      <c r="C20">
        <f t="shared" si="0"/>
        <v>11.121323660855404</v>
      </c>
      <c r="D20">
        <f t="shared" si="1"/>
        <v>5.3427491050000002</v>
      </c>
    </row>
    <row r="21" spans="1:9" x14ac:dyDescent="0.3">
      <c r="A21">
        <v>23.55</v>
      </c>
      <c r="B21">
        <v>21.360564400000001</v>
      </c>
      <c r="C21">
        <f t="shared" si="0"/>
        <v>11.118742566700282</v>
      </c>
      <c r="D21">
        <f t="shared" si="1"/>
        <v>5.3401411000000003</v>
      </c>
    </row>
    <row r="22" spans="1:9" x14ac:dyDescent="0.3">
      <c r="A22">
        <v>23.4</v>
      </c>
      <c r="B22">
        <v>21.329019819999999</v>
      </c>
      <c r="C22">
        <f t="shared" si="0"/>
        <v>11.110881386035837</v>
      </c>
      <c r="D22">
        <f t="shared" si="1"/>
        <v>5.3322549549999998</v>
      </c>
    </row>
    <row r="23" spans="1:9" x14ac:dyDescent="0.3">
      <c r="A23">
        <v>23.35</v>
      </c>
      <c r="B23">
        <v>21.318421300000001</v>
      </c>
      <c r="C23">
        <f t="shared" si="0"/>
        <v>11.108221247869173</v>
      </c>
      <c r="D23">
        <f t="shared" si="1"/>
        <v>5.3296053250000002</v>
      </c>
    </row>
    <row r="24" spans="1:9" x14ac:dyDescent="0.3">
      <c r="A24">
        <v>23.15</v>
      </c>
      <c r="B24">
        <v>21.27560227</v>
      </c>
      <c r="C24">
        <f t="shared" si="0"/>
        <v>11.097378355151378</v>
      </c>
      <c r="D24">
        <f t="shared" si="1"/>
        <v>5.3189005675000001</v>
      </c>
      <c r="E24">
        <v>0.41299999999999998</v>
      </c>
      <c r="F24">
        <v>5.5E-2</v>
      </c>
      <c r="I24">
        <v>0.26</v>
      </c>
    </row>
    <row r="25" spans="1:9" x14ac:dyDescent="0.3">
      <c r="A25">
        <v>23.1</v>
      </c>
      <c r="B25">
        <v>21.264790000000001</v>
      </c>
      <c r="C25">
        <f t="shared" si="0"/>
        <v>11.094616351924875</v>
      </c>
      <c r="D25">
        <f t="shared" si="1"/>
        <v>5.3161975000000004</v>
      </c>
    </row>
    <row r="26" spans="1:9" x14ac:dyDescent="0.3">
      <c r="A26">
        <v>23</v>
      </c>
      <c r="B26">
        <v>21.24303463</v>
      </c>
      <c r="C26">
        <f t="shared" si="0"/>
        <v>11.089029818204494</v>
      </c>
      <c r="D26">
        <f t="shared" si="1"/>
        <v>5.3107586575000001</v>
      </c>
    </row>
    <row r="27" spans="1:9" x14ac:dyDescent="0.3">
      <c r="A27">
        <v>22.85</v>
      </c>
      <c r="B27">
        <v>21.210070550000001</v>
      </c>
      <c r="C27">
        <f t="shared" si="0"/>
        <v>11.080491537921729</v>
      </c>
      <c r="D27">
        <f t="shared" si="1"/>
        <v>5.3025176375000003</v>
      </c>
    </row>
    <row r="28" spans="1:9" x14ac:dyDescent="0.3">
      <c r="A28">
        <v>22.65</v>
      </c>
      <c r="B28">
        <v>21.165489239999999</v>
      </c>
      <c r="C28">
        <f t="shared" si="0"/>
        <v>11.068805143191778</v>
      </c>
      <c r="D28">
        <f t="shared" si="1"/>
        <v>5.2913723099999999</v>
      </c>
      <c r="E28">
        <v>0.39300000000000002</v>
      </c>
      <c r="F28">
        <v>0.05</v>
      </c>
      <c r="I28">
        <v>0.248</v>
      </c>
    </row>
    <row r="29" spans="1:9" x14ac:dyDescent="0.3">
      <c r="A29">
        <v>22.5</v>
      </c>
      <c r="B29">
        <v>21.131571709999999</v>
      </c>
      <c r="C29">
        <f t="shared" si="0"/>
        <v>11.059808526869048</v>
      </c>
      <c r="D29">
        <f t="shared" si="1"/>
        <v>5.2828929274999998</v>
      </c>
    </row>
    <row r="30" spans="1:9" x14ac:dyDescent="0.3">
      <c r="A30">
        <v>22.5</v>
      </c>
      <c r="B30">
        <v>21.131571709999999</v>
      </c>
      <c r="C30">
        <f t="shared" si="0"/>
        <v>11.059808526869048</v>
      </c>
      <c r="D30">
        <f t="shared" si="1"/>
        <v>5.2828929274999998</v>
      </c>
    </row>
    <row r="31" spans="1:9" x14ac:dyDescent="0.3">
      <c r="A31">
        <v>22.15</v>
      </c>
      <c r="B31">
        <v>21.050778999999999</v>
      </c>
      <c r="C31">
        <f t="shared" si="0"/>
        <v>11.038017931606163</v>
      </c>
      <c r="D31">
        <f t="shared" si="1"/>
        <v>5.2626947499999996</v>
      </c>
    </row>
    <row r="32" spans="1:9" x14ac:dyDescent="0.3">
      <c r="A32">
        <v>22.05</v>
      </c>
      <c r="B32">
        <v>21.02726002</v>
      </c>
      <c r="C32">
        <f t="shared" si="0"/>
        <v>11.031580848670197</v>
      </c>
      <c r="D32">
        <f t="shared" si="1"/>
        <v>5.256815005</v>
      </c>
    </row>
    <row r="33" spans="1:9" x14ac:dyDescent="0.3">
      <c r="A33">
        <v>22</v>
      </c>
      <c r="B33">
        <v>21.01542646</v>
      </c>
      <c r="C33">
        <f t="shared" si="0"/>
        <v>11.028326267220734</v>
      </c>
      <c r="D33">
        <f t="shared" si="1"/>
        <v>5.2538566150000001</v>
      </c>
      <c r="E33">
        <v>0.36599999999999999</v>
      </c>
      <c r="F33">
        <v>4.9000000000000002E-2</v>
      </c>
      <c r="I33">
        <v>0.23</v>
      </c>
    </row>
    <row r="34" spans="1:9" x14ac:dyDescent="0.3">
      <c r="A34">
        <v>21.95</v>
      </c>
      <c r="B34">
        <v>21.003543100000002</v>
      </c>
      <c r="C34">
        <f t="shared" si="0"/>
        <v>11.025047424960386</v>
      </c>
      <c r="D34">
        <f t="shared" si="1"/>
        <v>5.2508857750000004</v>
      </c>
    </row>
    <row r="35" spans="1:9" x14ac:dyDescent="0.3">
      <c r="A35">
        <v>21.75</v>
      </c>
      <c r="B35">
        <v>20.955505420000001</v>
      </c>
      <c r="C35">
        <f t="shared" si="0"/>
        <v>11.011685965885617</v>
      </c>
      <c r="D35">
        <f t="shared" si="1"/>
        <v>5.2388763550000004</v>
      </c>
    </row>
    <row r="36" spans="1:9" x14ac:dyDescent="0.3">
      <c r="A36">
        <v>21.6</v>
      </c>
      <c r="B36">
        <v>20.918938740000002</v>
      </c>
      <c r="C36">
        <f t="shared" si="0"/>
        <v>11.001401461116968</v>
      </c>
      <c r="D36">
        <f t="shared" si="1"/>
        <v>5.2297346850000004</v>
      </c>
      <c r="E36">
        <v>0.35099999999999998</v>
      </c>
      <c r="F36">
        <v>4.4999999999999998E-2</v>
      </c>
      <c r="I36">
        <v>0.221</v>
      </c>
    </row>
    <row r="37" spans="1:9" x14ac:dyDescent="0.3">
      <c r="A37">
        <v>21.45</v>
      </c>
      <c r="B37">
        <v>20.881900699999999</v>
      </c>
      <c r="C37">
        <f t="shared" si="0"/>
        <v>10.990885648149394</v>
      </c>
      <c r="D37">
        <f t="shared" si="1"/>
        <v>5.2204751749999998</v>
      </c>
    </row>
    <row r="38" spans="1:9" x14ac:dyDescent="0.3">
      <c r="A38">
        <v>21.3</v>
      </c>
      <c r="B38">
        <v>20.844382190000001</v>
      </c>
      <c r="C38">
        <f t="shared" si="0"/>
        <v>10.980133402871543</v>
      </c>
      <c r="D38">
        <f t="shared" si="1"/>
        <v>5.2110955475000003</v>
      </c>
    </row>
    <row r="39" spans="1:9" x14ac:dyDescent="0.3">
      <c r="A39">
        <v>21.2</v>
      </c>
      <c r="B39">
        <v>20.819098329999999</v>
      </c>
      <c r="C39">
        <f t="shared" si="0"/>
        <v>10.972831298676892</v>
      </c>
      <c r="D39">
        <f t="shared" si="1"/>
        <v>5.2047745824999998</v>
      </c>
      <c r="E39">
        <v>0.33600000000000002</v>
      </c>
      <c r="F39">
        <v>4.2999999999999997E-2</v>
      </c>
      <c r="I39">
        <v>0.21099999999999999</v>
      </c>
    </row>
    <row r="40" spans="1:9" x14ac:dyDescent="0.3">
      <c r="A40">
        <v>21.2</v>
      </c>
      <c r="B40">
        <v>20.819098329999999</v>
      </c>
      <c r="C40">
        <f t="shared" si="0"/>
        <v>10.972831298676892</v>
      </c>
      <c r="D40">
        <f t="shared" si="1"/>
        <v>5.2047745824999998</v>
      </c>
    </row>
    <row r="41" spans="1:9" x14ac:dyDescent="0.3">
      <c r="A41">
        <v>21.2</v>
      </c>
      <c r="B41">
        <v>20.819098329999999</v>
      </c>
      <c r="C41">
        <f t="shared" si="0"/>
        <v>10.972831298676892</v>
      </c>
      <c r="D41">
        <f t="shared" si="1"/>
        <v>5.2047745824999998</v>
      </c>
    </row>
    <row r="42" spans="1:9" x14ac:dyDescent="0.3">
      <c r="A42">
        <v>21.1</v>
      </c>
      <c r="B42">
        <v>20.793593959999999</v>
      </c>
      <c r="C42">
        <f t="shared" si="0"/>
        <v>10.965420180056908</v>
      </c>
      <c r="D42">
        <f t="shared" si="1"/>
        <v>5.1983984899999998</v>
      </c>
    </row>
    <row r="43" spans="1:9" x14ac:dyDescent="0.3">
      <c r="A43">
        <v>20.95</v>
      </c>
      <c r="B43">
        <v>20.754917639999999</v>
      </c>
      <c r="C43">
        <f t="shared" si="0"/>
        <v>10.954095525786643</v>
      </c>
      <c r="D43">
        <f t="shared" si="1"/>
        <v>5.1887294099999997</v>
      </c>
    </row>
    <row r="44" spans="1:9" x14ac:dyDescent="0.3">
      <c r="A44">
        <v>20.9</v>
      </c>
      <c r="B44">
        <v>20.741912129999999</v>
      </c>
      <c r="C44">
        <f t="shared" si="0"/>
        <v>10.950264348544955</v>
      </c>
      <c r="D44">
        <f t="shared" si="1"/>
        <v>5.1854780324999998</v>
      </c>
    </row>
    <row r="45" spans="1:9" x14ac:dyDescent="0.3">
      <c r="A45">
        <v>20.9</v>
      </c>
      <c r="B45">
        <v>20.741912129999999</v>
      </c>
      <c r="C45">
        <f t="shared" si="0"/>
        <v>10.950264348544955</v>
      </c>
      <c r="D45">
        <f t="shared" si="1"/>
        <v>5.1854780324999998</v>
      </c>
    </row>
    <row r="46" spans="1:9" x14ac:dyDescent="0.3">
      <c r="A46">
        <v>20.8</v>
      </c>
      <c r="B46">
        <v>20.715728769999998</v>
      </c>
      <c r="C46">
        <f t="shared" si="0"/>
        <v>10.942516284348482</v>
      </c>
      <c r="D46">
        <f t="shared" si="1"/>
        <v>5.1789321924999996</v>
      </c>
    </row>
    <row r="47" spans="1:9" x14ac:dyDescent="0.3">
      <c r="A47">
        <v>20.7</v>
      </c>
      <c r="B47">
        <v>20.6893131</v>
      </c>
      <c r="C47">
        <f t="shared" si="0"/>
        <v>10.934652502917123</v>
      </c>
      <c r="D47">
        <f t="shared" si="1"/>
        <v>5.1723282749999999</v>
      </c>
    </row>
    <row r="48" spans="1:9" x14ac:dyDescent="0.3">
      <c r="A48">
        <v>20.55</v>
      </c>
      <c r="B48">
        <v>20.649247240000001</v>
      </c>
      <c r="C48">
        <f t="shared" si="0"/>
        <v>10.922635993939743</v>
      </c>
      <c r="D48">
        <f t="shared" si="1"/>
        <v>5.1623118100000003</v>
      </c>
      <c r="E48">
        <v>0.312</v>
      </c>
      <c r="F48">
        <v>4.9000000000000002E-2</v>
      </c>
      <c r="I48">
        <v>0.186</v>
      </c>
    </row>
    <row r="49" spans="1:9" x14ac:dyDescent="0.3">
      <c r="A49">
        <v>20.45</v>
      </c>
      <c r="B49">
        <v>20.622237179999999</v>
      </c>
      <c r="C49">
        <f t="shared" si="0"/>
        <v>10.914475141534714</v>
      </c>
      <c r="D49">
        <f t="shared" si="1"/>
        <v>5.1555592949999998</v>
      </c>
    </row>
    <row r="50" spans="1:9" x14ac:dyDescent="0.3">
      <c r="A50">
        <v>20.399999999999999</v>
      </c>
      <c r="B50">
        <v>20.6086411</v>
      </c>
      <c r="C50">
        <f t="shared" si="0"/>
        <v>10.910349071298683</v>
      </c>
      <c r="D50">
        <f t="shared" si="1"/>
        <v>5.152160275</v>
      </c>
    </row>
    <row r="51" spans="1:9" x14ac:dyDescent="0.3">
      <c r="A51">
        <v>20.3</v>
      </c>
      <c r="B51">
        <v>20.58126481</v>
      </c>
      <c r="C51">
        <f t="shared" si="0"/>
        <v>10.902004477127482</v>
      </c>
      <c r="D51">
        <f t="shared" si="1"/>
        <v>5.1453162025000001</v>
      </c>
    </row>
    <row r="52" spans="1:9" x14ac:dyDescent="0.3">
      <c r="A52">
        <v>20.25</v>
      </c>
      <c r="B52">
        <v>20.567483769999999</v>
      </c>
      <c r="C52">
        <f t="shared" si="0"/>
        <v>10.897785475840749</v>
      </c>
      <c r="D52">
        <f t="shared" si="1"/>
        <v>5.1418709424999998</v>
      </c>
    </row>
    <row r="53" spans="1:9" x14ac:dyDescent="0.3">
      <c r="A53">
        <v>20.100000000000001</v>
      </c>
      <c r="B53">
        <v>20.525764039999999</v>
      </c>
      <c r="C53">
        <f t="shared" si="0"/>
        <v>10.884938757729227</v>
      </c>
      <c r="D53">
        <f t="shared" si="1"/>
        <v>5.1314410099999996</v>
      </c>
    </row>
    <row r="54" spans="1:9" x14ac:dyDescent="0.3">
      <c r="A54">
        <v>20.05</v>
      </c>
      <c r="B54">
        <v>20.51173051</v>
      </c>
      <c r="C54">
        <f t="shared" si="0"/>
        <v>10.88059246288126</v>
      </c>
      <c r="D54">
        <f t="shared" si="1"/>
        <v>5.1279326274999999</v>
      </c>
    </row>
    <row r="55" spans="1:9" x14ac:dyDescent="0.3">
      <c r="A55">
        <v>20</v>
      </c>
      <c r="B55">
        <v>20.49763278</v>
      </c>
      <c r="C55">
        <f t="shared" si="0"/>
        <v>10.876213722288766</v>
      </c>
      <c r="D55">
        <f t="shared" si="1"/>
        <v>5.124408195</v>
      </c>
      <c r="E55">
        <v>0.29199999999999998</v>
      </c>
      <c r="F55">
        <v>5.2999999999999999E-2</v>
      </c>
      <c r="I55">
        <v>0.16800000000000001</v>
      </c>
    </row>
    <row r="56" spans="1:9" x14ac:dyDescent="0.3">
      <c r="A56">
        <v>20</v>
      </c>
      <c r="B56">
        <v>20.49763278</v>
      </c>
      <c r="C56">
        <f t="shared" si="0"/>
        <v>10.876213722288766</v>
      </c>
      <c r="D56">
        <f t="shared" si="1"/>
        <v>5.124408195</v>
      </c>
    </row>
    <row r="57" spans="1:9" x14ac:dyDescent="0.3">
      <c r="A57">
        <v>20</v>
      </c>
      <c r="B57">
        <v>20.49763278</v>
      </c>
      <c r="C57">
        <f t="shared" si="0"/>
        <v>10.876213722288766</v>
      </c>
      <c r="D57">
        <f t="shared" si="1"/>
        <v>5.124408195</v>
      </c>
    </row>
    <row r="58" spans="1:9" x14ac:dyDescent="0.3">
      <c r="A58">
        <v>19.95</v>
      </c>
      <c r="B58">
        <v>20.483470409999999</v>
      </c>
      <c r="C58">
        <f t="shared" si="0"/>
        <v>10.871802281311435</v>
      </c>
      <c r="D58">
        <f t="shared" si="1"/>
        <v>5.1208676024999997</v>
      </c>
    </row>
    <row r="59" spans="1:9" x14ac:dyDescent="0.3">
      <c r="A59">
        <v>19.95</v>
      </c>
      <c r="B59">
        <v>20.483470409999999</v>
      </c>
      <c r="C59">
        <f t="shared" si="0"/>
        <v>10.871802281311435</v>
      </c>
      <c r="D59">
        <f t="shared" si="1"/>
        <v>5.1208676024999997</v>
      </c>
    </row>
    <row r="60" spans="1:9" x14ac:dyDescent="0.3">
      <c r="A60">
        <v>19.850000000000001</v>
      </c>
      <c r="B60">
        <v>20.45495</v>
      </c>
      <c r="C60">
        <f t="shared" si="0"/>
        <v>10.862880284459864</v>
      </c>
      <c r="D60">
        <f t="shared" si="1"/>
        <v>5.1137375</v>
      </c>
    </row>
    <row r="61" spans="1:9" x14ac:dyDescent="0.3">
      <c r="A61">
        <v>19.850000000000001</v>
      </c>
      <c r="B61">
        <v>20.45495</v>
      </c>
      <c r="C61">
        <f t="shared" si="0"/>
        <v>10.862880284459864</v>
      </c>
      <c r="D61">
        <f t="shared" si="1"/>
        <v>5.1137375</v>
      </c>
    </row>
    <row r="62" spans="1:9" x14ac:dyDescent="0.3">
      <c r="A62">
        <v>19.75</v>
      </c>
      <c r="B62">
        <v>20.426165690000001</v>
      </c>
      <c r="C62">
        <f t="shared" si="0"/>
        <v>10.853824389762368</v>
      </c>
      <c r="D62">
        <f t="shared" si="1"/>
        <v>5.1065414225000003</v>
      </c>
    </row>
    <row r="63" spans="1:9" x14ac:dyDescent="0.3">
      <c r="A63">
        <v>19.75</v>
      </c>
      <c r="B63">
        <v>20.426165690000001</v>
      </c>
      <c r="C63">
        <f t="shared" si="0"/>
        <v>10.853824389762368</v>
      </c>
      <c r="D63">
        <f t="shared" si="1"/>
        <v>5.1065414225000003</v>
      </c>
    </row>
    <row r="64" spans="1:9" x14ac:dyDescent="0.3">
      <c r="A64">
        <v>19.7</v>
      </c>
      <c r="B64">
        <v>20.411673440000001</v>
      </c>
      <c r="C64">
        <f t="shared" si="0"/>
        <v>10.849245572697738</v>
      </c>
      <c r="D64">
        <f t="shared" si="1"/>
        <v>5.1029183600000003</v>
      </c>
    </row>
    <row r="65" spans="1:9" x14ac:dyDescent="0.3">
      <c r="A65">
        <v>19.7</v>
      </c>
      <c r="B65">
        <v>20.411673440000001</v>
      </c>
      <c r="C65">
        <f t="shared" si="0"/>
        <v>10.849245572697738</v>
      </c>
      <c r="D65">
        <f t="shared" si="1"/>
        <v>5.1029183600000003</v>
      </c>
    </row>
    <row r="66" spans="1:9" x14ac:dyDescent="0.3">
      <c r="A66">
        <v>19.649999999999999</v>
      </c>
      <c r="B66">
        <v>20.397113839999999</v>
      </c>
      <c r="C66">
        <f t="shared" si="0"/>
        <v>10.84463248166794</v>
      </c>
      <c r="D66">
        <f t="shared" si="1"/>
        <v>5.0992784599999998</v>
      </c>
    </row>
    <row r="67" spans="1:9" x14ac:dyDescent="0.3">
      <c r="A67">
        <v>19.600000000000001</v>
      </c>
      <c r="B67">
        <v>20.38248643</v>
      </c>
      <c r="C67">
        <f t="shared" ref="C67:C130" si="2">B67*(1-EXP(-ABS(0.25704+0.11819*(B67/A67)-0.0020625*A67+0.13831*LN($M$2))))</f>
        <v>10.839984848708884</v>
      </c>
      <c r="D67">
        <f t="shared" ref="D67:D130" si="3">0.25*B67</f>
        <v>5.0956216075</v>
      </c>
    </row>
    <row r="68" spans="1:9" x14ac:dyDescent="0.3">
      <c r="A68">
        <v>19.600000000000001</v>
      </c>
      <c r="B68">
        <v>20.38248643</v>
      </c>
      <c r="C68">
        <f t="shared" si="2"/>
        <v>10.839984848708884</v>
      </c>
      <c r="D68">
        <f t="shared" si="3"/>
        <v>5.0956216075</v>
      </c>
    </row>
    <row r="69" spans="1:9" x14ac:dyDescent="0.3">
      <c r="A69">
        <v>19.600000000000001</v>
      </c>
      <c r="B69">
        <v>20.38248643</v>
      </c>
      <c r="C69">
        <f t="shared" si="2"/>
        <v>10.839984848708884</v>
      </c>
      <c r="D69">
        <f t="shared" si="3"/>
        <v>5.0956216075</v>
      </c>
    </row>
    <row r="70" spans="1:9" x14ac:dyDescent="0.3">
      <c r="A70">
        <v>19.5</v>
      </c>
      <c r="B70">
        <v>20.353026280000002</v>
      </c>
      <c r="C70">
        <f t="shared" si="2"/>
        <v>10.830584848599642</v>
      </c>
      <c r="D70">
        <f t="shared" si="3"/>
        <v>5.0882565700000004</v>
      </c>
      <c r="E70">
        <v>0.27500000000000002</v>
      </c>
      <c r="F70">
        <v>5.7000000000000002E-2</v>
      </c>
      <c r="I70">
        <v>0.14899999999999999</v>
      </c>
    </row>
    <row r="71" spans="1:9" x14ac:dyDescent="0.3">
      <c r="A71">
        <v>19.5</v>
      </c>
      <c r="B71">
        <v>20.353026280000002</v>
      </c>
      <c r="C71">
        <f t="shared" si="2"/>
        <v>10.830584848599642</v>
      </c>
      <c r="D71">
        <f t="shared" si="3"/>
        <v>5.0882565700000004</v>
      </c>
    </row>
    <row r="72" spans="1:9" x14ac:dyDescent="0.3">
      <c r="A72">
        <v>19.5</v>
      </c>
      <c r="B72">
        <v>20.353026280000002</v>
      </c>
      <c r="C72">
        <f t="shared" si="2"/>
        <v>10.830584848599642</v>
      </c>
      <c r="D72">
        <f t="shared" si="3"/>
        <v>5.0882565700000004</v>
      </c>
    </row>
    <row r="73" spans="1:9" x14ac:dyDescent="0.3">
      <c r="A73">
        <v>19.5</v>
      </c>
      <c r="B73">
        <v>20.353026280000002</v>
      </c>
      <c r="C73">
        <f t="shared" si="2"/>
        <v>10.830584848599642</v>
      </c>
      <c r="D73">
        <f t="shared" si="3"/>
        <v>5.0882565700000004</v>
      </c>
    </row>
    <row r="74" spans="1:9" x14ac:dyDescent="0.3">
      <c r="A74">
        <v>19.45</v>
      </c>
      <c r="B74">
        <v>20.338192589999998</v>
      </c>
      <c r="C74">
        <f t="shared" si="2"/>
        <v>10.825831926633844</v>
      </c>
      <c r="D74">
        <f t="shared" si="3"/>
        <v>5.0845481474999996</v>
      </c>
    </row>
    <row r="75" spans="1:9" x14ac:dyDescent="0.3">
      <c r="A75">
        <v>19.3</v>
      </c>
      <c r="B75">
        <v>20.293271229999998</v>
      </c>
      <c r="C75">
        <f t="shared" si="2"/>
        <v>10.811358062234234</v>
      </c>
      <c r="D75">
        <f t="shared" si="3"/>
        <v>5.0733178074999996</v>
      </c>
    </row>
    <row r="76" spans="1:9" x14ac:dyDescent="0.3">
      <c r="A76">
        <v>19.25</v>
      </c>
      <c r="B76">
        <v>20.278155699999999</v>
      </c>
      <c r="C76">
        <f t="shared" si="2"/>
        <v>10.806460776222449</v>
      </c>
      <c r="D76">
        <f t="shared" si="3"/>
        <v>5.0695389249999998</v>
      </c>
    </row>
    <row r="77" spans="1:9" x14ac:dyDescent="0.3">
      <c r="A77">
        <v>19.2</v>
      </c>
      <c r="B77">
        <v>20.262968480000001</v>
      </c>
      <c r="C77">
        <f t="shared" si="2"/>
        <v>10.801526677712012</v>
      </c>
      <c r="D77">
        <f t="shared" si="3"/>
        <v>5.0657421200000003</v>
      </c>
    </row>
    <row r="78" spans="1:9" x14ac:dyDescent="0.3">
      <c r="A78">
        <v>19.149999999999999</v>
      </c>
      <c r="B78">
        <v>20.24770904</v>
      </c>
      <c r="C78">
        <f t="shared" si="2"/>
        <v>10.796555455104789</v>
      </c>
      <c r="D78">
        <f t="shared" si="3"/>
        <v>5.06192726</v>
      </c>
    </row>
    <row r="79" spans="1:9" x14ac:dyDescent="0.3">
      <c r="A79">
        <v>19.149999999999999</v>
      </c>
      <c r="B79">
        <v>20.24770904</v>
      </c>
      <c r="C79">
        <f t="shared" si="2"/>
        <v>10.796555455104789</v>
      </c>
      <c r="D79">
        <f t="shared" si="3"/>
        <v>5.06192726</v>
      </c>
    </row>
    <row r="80" spans="1:9" x14ac:dyDescent="0.3">
      <c r="A80">
        <v>19.100000000000001</v>
      </c>
      <c r="B80">
        <v>20.232376890000001</v>
      </c>
      <c r="C80">
        <f t="shared" si="2"/>
        <v>10.791546820175052</v>
      </c>
      <c r="D80">
        <f t="shared" si="3"/>
        <v>5.0580942225000003</v>
      </c>
    </row>
    <row r="81" spans="1:9" x14ac:dyDescent="0.3">
      <c r="A81">
        <v>19</v>
      </c>
      <c r="B81">
        <v>20.20149237</v>
      </c>
      <c r="C81">
        <f t="shared" si="2"/>
        <v>10.781416082144901</v>
      </c>
      <c r="D81">
        <f t="shared" si="3"/>
        <v>5.0503730925000001</v>
      </c>
      <c r="E81">
        <v>0.25800000000000001</v>
      </c>
      <c r="F81">
        <v>6.2E-2</v>
      </c>
      <c r="I81">
        <v>0.13300000000000001</v>
      </c>
    </row>
    <row r="82" spans="1:9" x14ac:dyDescent="0.3">
      <c r="A82">
        <v>18.899999999999999</v>
      </c>
      <c r="B82">
        <v>20.170310709999999</v>
      </c>
      <c r="C82">
        <f t="shared" si="2"/>
        <v>10.771131980505844</v>
      </c>
      <c r="D82">
        <f t="shared" si="3"/>
        <v>5.0425776774999997</v>
      </c>
    </row>
    <row r="83" spans="1:9" x14ac:dyDescent="0.3">
      <c r="A83">
        <v>18.850000000000001</v>
      </c>
      <c r="B83">
        <v>20.154607129999999</v>
      </c>
      <c r="C83">
        <f t="shared" si="2"/>
        <v>10.765931636985053</v>
      </c>
      <c r="D83">
        <f t="shared" si="3"/>
        <v>5.0386517824999997</v>
      </c>
    </row>
    <row r="84" spans="1:9" x14ac:dyDescent="0.3">
      <c r="A84">
        <v>18.75</v>
      </c>
      <c r="B84">
        <v>20.122971750000001</v>
      </c>
      <c r="C84">
        <f t="shared" si="2"/>
        <v>10.755412754709397</v>
      </c>
      <c r="D84">
        <f t="shared" si="3"/>
        <v>5.0307429375000003</v>
      </c>
    </row>
    <row r="85" spans="1:9" x14ac:dyDescent="0.3">
      <c r="A85">
        <v>18.75</v>
      </c>
      <c r="B85">
        <v>20.122971750000001</v>
      </c>
      <c r="C85">
        <f t="shared" si="2"/>
        <v>10.755412754709397</v>
      </c>
      <c r="D85">
        <f t="shared" si="3"/>
        <v>5.0307429375000003</v>
      </c>
    </row>
    <row r="86" spans="1:9" x14ac:dyDescent="0.3">
      <c r="A86">
        <v>18.7</v>
      </c>
      <c r="B86">
        <v>20.107038859999999</v>
      </c>
      <c r="C86">
        <f t="shared" si="2"/>
        <v>10.750093569890071</v>
      </c>
      <c r="D86">
        <f t="shared" si="3"/>
        <v>5.0267597149999999</v>
      </c>
    </row>
    <row r="87" spans="1:9" x14ac:dyDescent="0.3">
      <c r="A87">
        <v>18.55</v>
      </c>
      <c r="B87">
        <v>20.058772690000001</v>
      </c>
      <c r="C87">
        <f t="shared" si="2"/>
        <v>10.733893062554344</v>
      </c>
      <c r="D87">
        <f t="shared" si="3"/>
        <v>5.0146931725000004</v>
      </c>
    </row>
    <row r="88" spans="1:9" x14ac:dyDescent="0.3">
      <c r="A88">
        <v>18.55</v>
      </c>
      <c r="B88">
        <v>20.058772690000001</v>
      </c>
      <c r="C88">
        <f t="shared" si="2"/>
        <v>10.733893062554344</v>
      </c>
      <c r="D88">
        <f t="shared" si="3"/>
        <v>5.0146931725000004</v>
      </c>
    </row>
    <row r="89" spans="1:9" x14ac:dyDescent="0.3">
      <c r="A89">
        <v>18.55</v>
      </c>
      <c r="B89">
        <v>20.058772690000001</v>
      </c>
      <c r="C89">
        <f t="shared" si="2"/>
        <v>10.733893062554344</v>
      </c>
      <c r="D89">
        <f t="shared" si="3"/>
        <v>5.0146931725000004</v>
      </c>
    </row>
    <row r="90" spans="1:9" x14ac:dyDescent="0.3">
      <c r="A90">
        <v>18.55</v>
      </c>
      <c r="B90">
        <v>20.058772690000001</v>
      </c>
      <c r="C90">
        <f t="shared" si="2"/>
        <v>10.733893062554344</v>
      </c>
      <c r="D90">
        <f t="shared" si="3"/>
        <v>5.0146931725000004</v>
      </c>
    </row>
    <row r="91" spans="1:9" x14ac:dyDescent="0.3">
      <c r="A91">
        <v>18.5</v>
      </c>
      <c r="B91">
        <v>20.042526240000001</v>
      </c>
      <c r="C91">
        <f t="shared" si="2"/>
        <v>10.728410783017688</v>
      </c>
      <c r="D91">
        <f t="shared" si="3"/>
        <v>5.0106315600000002</v>
      </c>
      <c r="E91">
        <v>0.24199999999999999</v>
      </c>
      <c r="F91">
        <v>6.2E-2</v>
      </c>
      <c r="H91">
        <v>0.11899999999999999</v>
      </c>
    </row>
    <row r="92" spans="1:9" x14ac:dyDescent="0.3">
      <c r="A92">
        <v>18.5</v>
      </c>
      <c r="B92">
        <v>20.042526240000001</v>
      </c>
      <c r="C92">
        <f t="shared" si="2"/>
        <v>10.728410783017688</v>
      </c>
      <c r="D92">
        <f t="shared" si="3"/>
        <v>5.0106315600000002</v>
      </c>
    </row>
    <row r="93" spans="1:9" x14ac:dyDescent="0.3">
      <c r="A93">
        <v>18.5</v>
      </c>
      <c r="B93">
        <v>20.042526240000001</v>
      </c>
      <c r="C93">
        <f t="shared" si="2"/>
        <v>10.728410783017688</v>
      </c>
      <c r="D93">
        <f t="shared" si="3"/>
        <v>5.0106315600000002</v>
      </c>
    </row>
    <row r="94" spans="1:9" x14ac:dyDescent="0.3">
      <c r="A94">
        <v>18.5</v>
      </c>
      <c r="B94">
        <v>20.042526240000001</v>
      </c>
      <c r="C94">
        <f t="shared" si="2"/>
        <v>10.728410783017688</v>
      </c>
      <c r="D94">
        <f t="shared" si="3"/>
        <v>5.0106315600000002</v>
      </c>
    </row>
    <row r="95" spans="1:9" x14ac:dyDescent="0.3">
      <c r="A95">
        <v>18.5</v>
      </c>
      <c r="B95">
        <v>20.042526240000001</v>
      </c>
      <c r="C95">
        <f t="shared" si="2"/>
        <v>10.728410783017688</v>
      </c>
      <c r="D95">
        <f t="shared" si="3"/>
        <v>5.0106315600000002</v>
      </c>
    </row>
    <row r="96" spans="1:9" x14ac:dyDescent="0.3">
      <c r="A96">
        <v>18.5</v>
      </c>
      <c r="B96">
        <v>20.042526240000001</v>
      </c>
      <c r="C96">
        <f t="shared" si="2"/>
        <v>10.728410783017688</v>
      </c>
      <c r="D96">
        <f t="shared" si="3"/>
        <v>5.0106315600000002</v>
      </c>
    </row>
    <row r="97" spans="1:8" x14ac:dyDescent="0.3">
      <c r="A97">
        <v>18.350000000000001</v>
      </c>
      <c r="B97">
        <v>19.993305639999999</v>
      </c>
      <c r="C97">
        <f t="shared" si="2"/>
        <v>10.711712803576534</v>
      </c>
      <c r="D97">
        <f t="shared" si="3"/>
        <v>4.9983264099999998</v>
      </c>
    </row>
    <row r="98" spans="1:8" x14ac:dyDescent="0.3">
      <c r="A98">
        <v>18.350000000000001</v>
      </c>
      <c r="B98">
        <v>19.993305639999999</v>
      </c>
      <c r="C98">
        <f t="shared" si="2"/>
        <v>10.711712803576534</v>
      </c>
      <c r="D98">
        <f t="shared" si="3"/>
        <v>4.9983264099999998</v>
      </c>
    </row>
    <row r="99" spans="1:8" x14ac:dyDescent="0.3">
      <c r="A99">
        <v>18.350000000000001</v>
      </c>
      <c r="B99">
        <v>19.993305639999999</v>
      </c>
      <c r="C99">
        <f t="shared" si="2"/>
        <v>10.711712803576534</v>
      </c>
      <c r="D99">
        <f t="shared" si="3"/>
        <v>4.9983264099999998</v>
      </c>
    </row>
    <row r="100" spans="1:8" x14ac:dyDescent="0.3">
      <c r="A100">
        <v>18.350000000000001</v>
      </c>
      <c r="B100">
        <v>19.993305639999999</v>
      </c>
      <c r="C100">
        <f t="shared" si="2"/>
        <v>10.711712803576534</v>
      </c>
      <c r="D100">
        <f t="shared" si="3"/>
        <v>4.9983264099999998</v>
      </c>
    </row>
    <row r="101" spans="1:8" x14ac:dyDescent="0.3">
      <c r="A101">
        <v>18.25</v>
      </c>
      <c r="B101">
        <v>19.960084940000002</v>
      </c>
      <c r="C101">
        <f t="shared" si="2"/>
        <v>10.700367994201407</v>
      </c>
      <c r="D101">
        <f t="shared" si="3"/>
        <v>4.9900212350000004</v>
      </c>
    </row>
    <row r="102" spans="1:8" x14ac:dyDescent="0.3">
      <c r="A102">
        <v>18.25</v>
      </c>
      <c r="B102">
        <v>19.960084940000002</v>
      </c>
      <c r="C102">
        <f t="shared" si="2"/>
        <v>10.700367994201407</v>
      </c>
      <c r="D102">
        <f t="shared" si="3"/>
        <v>4.9900212350000004</v>
      </c>
    </row>
    <row r="103" spans="1:8" x14ac:dyDescent="0.3">
      <c r="A103">
        <v>18.2</v>
      </c>
      <c r="B103">
        <v>19.943350710000001</v>
      </c>
      <c r="C103">
        <f t="shared" si="2"/>
        <v>10.694630671494863</v>
      </c>
      <c r="D103">
        <f t="shared" si="3"/>
        <v>4.9858376775000002</v>
      </c>
    </row>
    <row r="104" spans="1:8" x14ac:dyDescent="0.3">
      <c r="A104">
        <v>18.149999999999999</v>
      </c>
      <c r="B104">
        <v>19.926533070000001</v>
      </c>
      <c r="C104">
        <f t="shared" si="2"/>
        <v>10.688849576628929</v>
      </c>
      <c r="D104">
        <f t="shared" si="3"/>
        <v>4.9816332675000004</v>
      </c>
    </row>
    <row r="105" spans="1:8" x14ac:dyDescent="0.3">
      <c r="A105">
        <v>18.100000000000001</v>
      </c>
      <c r="B105">
        <v>19.909631399999999</v>
      </c>
      <c r="C105">
        <f t="shared" si="2"/>
        <v>10.683024337509636</v>
      </c>
      <c r="D105">
        <f t="shared" si="3"/>
        <v>4.9774078499999996</v>
      </c>
    </row>
    <row r="106" spans="1:8" x14ac:dyDescent="0.3">
      <c r="A106">
        <v>18.05</v>
      </c>
      <c r="B106">
        <v>19.892645080000001</v>
      </c>
      <c r="C106">
        <f t="shared" si="2"/>
        <v>10.677154581646365</v>
      </c>
      <c r="D106">
        <f t="shared" si="3"/>
        <v>4.9731612700000003</v>
      </c>
      <c r="E106">
        <v>0.22800000000000001</v>
      </c>
      <c r="F106">
        <v>6.6000000000000003E-2</v>
      </c>
      <c r="H106">
        <v>0.105</v>
      </c>
    </row>
    <row r="107" spans="1:8" x14ac:dyDescent="0.3">
      <c r="A107">
        <v>18.05</v>
      </c>
      <c r="B107">
        <v>19.892645080000001</v>
      </c>
      <c r="C107">
        <f t="shared" si="2"/>
        <v>10.677154581646365</v>
      </c>
      <c r="D107">
        <f t="shared" si="3"/>
        <v>4.9731612700000003</v>
      </c>
    </row>
    <row r="108" spans="1:8" x14ac:dyDescent="0.3">
      <c r="A108">
        <v>17.95</v>
      </c>
      <c r="B108">
        <v>19.858415969999999</v>
      </c>
      <c r="C108">
        <f t="shared" si="2"/>
        <v>10.66528000383504</v>
      </c>
      <c r="D108">
        <f t="shared" si="3"/>
        <v>4.9646039924999998</v>
      </c>
    </row>
    <row r="109" spans="1:8" x14ac:dyDescent="0.3">
      <c r="A109">
        <v>17.899999999999999</v>
      </c>
      <c r="B109">
        <v>19.841171899999999</v>
      </c>
      <c r="C109">
        <f t="shared" si="2"/>
        <v>10.659274410982835</v>
      </c>
      <c r="D109">
        <f t="shared" si="3"/>
        <v>4.9602929749999998</v>
      </c>
    </row>
    <row r="110" spans="1:8" x14ac:dyDescent="0.3">
      <c r="A110">
        <v>17.899999999999999</v>
      </c>
      <c r="B110">
        <v>19.841171899999999</v>
      </c>
      <c r="C110">
        <f t="shared" si="2"/>
        <v>10.659274410982835</v>
      </c>
      <c r="D110">
        <f t="shared" si="3"/>
        <v>4.9602929749999998</v>
      </c>
    </row>
    <row r="111" spans="1:8" x14ac:dyDescent="0.3">
      <c r="A111">
        <v>17.899999999999999</v>
      </c>
      <c r="B111">
        <v>19.841171899999999</v>
      </c>
      <c r="C111">
        <f t="shared" si="2"/>
        <v>10.659274410982835</v>
      </c>
      <c r="D111">
        <f t="shared" si="3"/>
        <v>4.9602929749999998</v>
      </c>
    </row>
    <row r="112" spans="1:8" x14ac:dyDescent="0.3">
      <c r="A112">
        <v>17.899999999999999</v>
      </c>
      <c r="B112">
        <v>19.841171899999999</v>
      </c>
      <c r="C112">
        <f t="shared" si="2"/>
        <v>10.659274410982835</v>
      </c>
      <c r="D112">
        <f t="shared" si="3"/>
        <v>4.9602929749999998</v>
      </c>
    </row>
    <row r="113" spans="1:8" x14ac:dyDescent="0.3">
      <c r="A113">
        <v>17.850000000000001</v>
      </c>
      <c r="B113">
        <v>19.823840619999999</v>
      </c>
      <c r="C113">
        <f t="shared" si="2"/>
        <v>10.653222759556481</v>
      </c>
      <c r="D113">
        <f t="shared" si="3"/>
        <v>4.9559601549999996</v>
      </c>
    </row>
    <row r="114" spans="1:8" x14ac:dyDescent="0.3">
      <c r="A114">
        <v>17.8</v>
      </c>
      <c r="B114">
        <v>19.80642147</v>
      </c>
      <c r="C114">
        <f t="shared" si="2"/>
        <v>10.647124651076872</v>
      </c>
      <c r="D114">
        <f t="shared" si="3"/>
        <v>4.9516053675</v>
      </c>
    </row>
    <row r="115" spans="1:8" x14ac:dyDescent="0.3">
      <c r="A115">
        <v>17.8</v>
      </c>
      <c r="B115">
        <v>19.80642147</v>
      </c>
      <c r="C115">
        <f t="shared" si="2"/>
        <v>10.647124651076872</v>
      </c>
      <c r="D115">
        <f t="shared" si="3"/>
        <v>4.9516053675</v>
      </c>
    </row>
    <row r="116" spans="1:8" x14ac:dyDescent="0.3">
      <c r="A116">
        <v>17.8</v>
      </c>
      <c r="B116">
        <v>19.80642147</v>
      </c>
      <c r="C116">
        <f t="shared" si="2"/>
        <v>10.647124651076872</v>
      </c>
      <c r="D116">
        <f t="shared" si="3"/>
        <v>4.9516053675</v>
      </c>
    </row>
    <row r="117" spans="1:8" x14ac:dyDescent="0.3">
      <c r="A117">
        <v>17.75</v>
      </c>
      <c r="B117">
        <v>19.7889138</v>
      </c>
      <c r="C117">
        <f t="shared" si="2"/>
        <v>10.640979692609665</v>
      </c>
      <c r="D117">
        <f t="shared" si="3"/>
        <v>4.9472284499999999</v>
      </c>
    </row>
    <row r="118" spans="1:8" x14ac:dyDescent="0.3">
      <c r="A118">
        <v>17.7</v>
      </c>
      <c r="B118">
        <v>19.771316939999998</v>
      </c>
      <c r="C118">
        <f t="shared" si="2"/>
        <v>10.634787478810717</v>
      </c>
      <c r="D118">
        <f t="shared" si="3"/>
        <v>4.9428292349999996</v>
      </c>
    </row>
    <row r="119" spans="1:8" x14ac:dyDescent="0.3">
      <c r="A119">
        <v>17.7</v>
      </c>
      <c r="B119">
        <v>19.771316939999998</v>
      </c>
      <c r="C119">
        <f t="shared" si="2"/>
        <v>10.634787478810717</v>
      </c>
      <c r="D119">
        <f t="shared" si="3"/>
        <v>4.9428292349999996</v>
      </c>
    </row>
    <row r="120" spans="1:8" x14ac:dyDescent="0.3">
      <c r="A120">
        <v>17.7</v>
      </c>
      <c r="B120">
        <v>19.771316939999998</v>
      </c>
      <c r="C120">
        <f t="shared" si="2"/>
        <v>10.634787478810717</v>
      </c>
      <c r="D120">
        <f t="shared" si="3"/>
        <v>4.9428292349999996</v>
      </c>
    </row>
    <row r="121" spans="1:8" x14ac:dyDescent="0.3">
      <c r="A121">
        <v>17.649999999999999</v>
      </c>
      <c r="B121">
        <v>19.7536302</v>
      </c>
      <c r="C121">
        <f t="shared" si="2"/>
        <v>10.628547591899283</v>
      </c>
      <c r="D121">
        <f t="shared" si="3"/>
        <v>4.93840755</v>
      </c>
    </row>
    <row r="122" spans="1:8" x14ac:dyDescent="0.3">
      <c r="A122">
        <v>17.600000000000001</v>
      </c>
      <c r="B122">
        <v>19.735852919999999</v>
      </c>
      <c r="C122">
        <f t="shared" si="2"/>
        <v>10.622259631602152</v>
      </c>
      <c r="D122">
        <f t="shared" si="3"/>
        <v>4.9339632299999998</v>
      </c>
    </row>
    <row r="123" spans="1:8" x14ac:dyDescent="0.3">
      <c r="A123">
        <v>17.600000000000001</v>
      </c>
      <c r="B123">
        <v>19.735852919999999</v>
      </c>
      <c r="C123">
        <f t="shared" si="2"/>
        <v>10.622259631602152</v>
      </c>
      <c r="D123">
        <f t="shared" si="3"/>
        <v>4.9339632299999998</v>
      </c>
    </row>
    <row r="124" spans="1:8" x14ac:dyDescent="0.3">
      <c r="A124">
        <v>17.600000000000001</v>
      </c>
      <c r="B124">
        <v>19.735852919999999</v>
      </c>
      <c r="C124">
        <f t="shared" si="2"/>
        <v>10.622259631602152</v>
      </c>
      <c r="D124">
        <f t="shared" si="3"/>
        <v>4.9339632299999998</v>
      </c>
    </row>
    <row r="125" spans="1:8" x14ac:dyDescent="0.3">
      <c r="A125">
        <v>17.600000000000001</v>
      </c>
      <c r="B125">
        <v>19.735852919999999</v>
      </c>
      <c r="C125">
        <f t="shared" si="2"/>
        <v>10.622259631602152</v>
      </c>
      <c r="D125">
        <f t="shared" si="3"/>
        <v>4.9339632299999998</v>
      </c>
    </row>
    <row r="126" spans="1:8" x14ac:dyDescent="0.3">
      <c r="A126">
        <v>17.55</v>
      </c>
      <c r="B126">
        <v>19.717984390000002</v>
      </c>
      <c r="C126">
        <f t="shared" si="2"/>
        <v>10.615923167217435</v>
      </c>
      <c r="D126">
        <f t="shared" si="3"/>
        <v>4.9294960975000004</v>
      </c>
      <c r="E126">
        <v>0.21299999999999999</v>
      </c>
      <c r="F126">
        <v>7.0999999999999994E-2</v>
      </c>
      <c r="H126">
        <v>8.8999999999999996E-2</v>
      </c>
    </row>
    <row r="127" spans="1:8" x14ac:dyDescent="0.3">
      <c r="A127">
        <v>17.55</v>
      </c>
      <c r="B127">
        <v>19.717984390000002</v>
      </c>
      <c r="C127">
        <f t="shared" si="2"/>
        <v>10.615923167217435</v>
      </c>
      <c r="D127">
        <f t="shared" si="3"/>
        <v>4.9294960975000004</v>
      </c>
    </row>
    <row r="128" spans="1:8" x14ac:dyDescent="0.3">
      <c r="A128">
        <v>17.45</v>
      </c>
      <c r="B128">
        <v>19.68197082</v>
      </c>
      <c r="C128">
        <f t="shared" si="2"/>
        <v>10.603103048904952</v>
      </c>
      <c r="D128">
        <f t="shared" si="3"/>
        <v>4.920492705</v>
      </c>
    </row>
    <row r="129" spans="1:8" x14ac:dyDescent="0.3">
      <c r="A129">
        <v>17.399999999999999</v>
      </c>
      <c r="B129">
        <v>19.66382436</v>
      </c>
      <c r="C129">
        <f t="shared" si="2"/>
        <v>10.596618531123166</v>
      </c>
      <c r="D129">
        <f t="shared" si="3"/>
        <v>4.9159560899999999</v>
      </c>
    </row>
    <row r="130" spans="1:8" x14ac:dyDescent="0.3">
      <c r="A130">
        <v>17.399999999999999</v>
      </c>
      <c r="B130">
        <v>19.66382436</v>
      </c>
      <c r="C130">
        <f t="shared" si="2"/>
        <v>10.596618531123166</v>
      </c>
      <c r="D130">
        <f t="shared" si="3"/>
        <v>4.9159560899999999</v>
      </c>
    </row>
    <row r="131" spans="1:8" x14ac:dyDescent="0.3">
      <c r="A131">
        <v>17.350000000000001</v>
      </c>
      <c r="B131">
        <v>19.64558384</v>
      </c>
      <c r="C131">
        <f t="shared" ref="C131:C194" si="4">B131*(1-EXP(-ABS(0.25704+0.11819*(B131/A131)-0.0020625*A131+0.13831*LN($M$2))))</f>
        <v>10.590083799523999</v>
      </c>
      <c r="D131">
        <f t="shared" ref="D131:D194" si="5">0.25*B131</f>
        <v>4.9113959600000001</v>
      </c>
    </row>
    <row r="132" spans="1:8" x14ac:dyDescent="0.3">
      <c r="A132">
        <v>17.350000000000001</v>
      </c>
      <c r="B132">
        <v>19.64558384</v>
      </c>
      <c r="C132">
        <f t="shared" si="4"/>
        <v>10.590083799523999</v>
      </c>
      <c r="D132">
        <f t="shared" si="5"/>
        <v>4.9113959600000001</v>
      </c>
    </row>
    <row r="133" spans="1:8" x14ac:dyDescent="0.3">
      <c r="A133">
        <v>17.350000000000001</v>
      </c>
      <c r="B133">
        <v>19.64558384</v>
      </c>
      <c r="C133">
        <f t="shared" si="4"/>
        <v>10.590083799523999</v>
      </c>
      <c r="D133">
        <f t="shared" si="5"/>
        <v>4.9113959600000001</v>
      </c>
    </row>
    <row r="134" spans="1:8" x14ac:dyDescent="0.3">
      <c r="A134">
        <v>17.3</v>
      </c>
      <c r="B134">
        <v>19.627248529999999</v>
      </c>
      <c r="C134">
        <f t="shared" si="4"/>
        <v>10.583498408911314</v>
      </c>
      <c r="D134">
        <f t="shared" si="5"/>
        <v>4.9068121324999998</v>
      </c>
    </row>
    <row r="135" spans="1:8" x14ac:dyDescent="0.3">
      <c r="A135">
        <v>17.3</v>
      </c>
      <c r="B135">
        <v>19.627248529999999</v>
      </c>
      <c r="C135">
        <f t="shared" si="4"/>
        <v>10.583498408911314</v>
      </c>
      <c r="D135">
        <f t="shared" si="5"/>
        <v>4.9068121324999998</v>
      </c>
    </row>
    <row r="136" spans="1:8" x14ac:dyDescent="0.3">
      <c r="A136">
        <v>17.3</v>
      </c>
      <c r="B136">
        <v>19.627248529999999</v>
      </c>
      <c r="C136">
        <f t="shared" si="4"/>
        <v>10.583498408911314</v>
      </c>
      <c r="D136">
        <f t="shared" si="5"/>
        <v>4.9068121324999998</v>
      </c>
    </row>
    <row r="137" spans="1:8" x14ac:dyDescent="0.3">
      <c r="A137">
        <v>17.3</v>
      </c>
      <c r="B137">
        <v>19.627248529999999</v>
      </c>
      <c r="C137">
        <f t="shared" si="4"/>
        <v>10.583498408911314</v>
      </c>
      <c r="D137">
        <f t="shared" si="5"/>
        <v>4.9068121324999998</v>
      </c>
    </row>
    <row r="138" spans="1:8" x14ac:dyDescent="0.3">
      <c r="A138">
        <v>17.25</v>
      </c>
      <c r="B138">
        <v>19.608817699999999</v>
      </c>
      <c r="C138">
        <f t="shared" si="4"/>
        <v>10.576861913565413</v>
      </c>
      <c r="D138">
        <f t="shared" si="5"/>
        <v>4.9022044249999999</v>
      </c>
    </row>
    <row r="139" spans="1:8" x14ac:dyDescent="0.3">
      <c r="A139">
        <v>17.25</v>
      </c>
      <c r="B139">
        <v>19.608817699999999</v>
      </c>
      <c r="C139">
        <f t="shared" si="4"/>
        <v>10.576861913565413</v>
      </c>
      <c r="D139">
        <f t="shared" si="5"/>
        <v>4.9022044249999999</v>
      </c>
    </row>
    <row r="140" spans="1:8" x14ac:dyDescent="0.3">
      <c r="A140">
        <v>17.149999999999999</v>
      </c>
      <c r="B140">
        <v>19.571666499999999</v>
      </c>
      <c r="C140">
        <f t="shared" si="4"/>
        <v>10.563433787062564</v>
      </c>
      <c r="D140">
        <f t="shared" si="5"/>
        <v>4.8929166249999998</v>
      </c>
    </row>
    <row r="141" spans="1:8" x14ac:dyDescent="0.3">
      <c r="A141">
        <v>17.149999999999999</v>
      </c>
      <c r="B141">
        <v>19.571666499999999</v>
      </c>
      <c r="C141">
        <f t="shared" si="4"/>
        <v>10.563433787062564</v>
      </c>
      <c r="D141">
        <f t="shared" si="5"/>
        <v>4.8929166249999998</v>
      </c>
    </row>
    <row r="142" spans="1:8" x14ac:dyDescent="0.3">
      <c r="A142">
        <v>17.149999999999999</v>
      </c>
      <c r="B142">
        <v>19.571666499999999</v>
      </c>
      <c r="C142">
        <f t="shared" si="4"/>
        <v>10.563433787062564</v>
      </c>
      <c r="D142">
        <f t="shared" si="5"/>
        <v>4.8929166249999998</v>
      </c>
    </row>
    <row r="143" spans="1:8" x14ac:dyDescent="0.3">
      <c r="A143">
        <v>17.100000000000001</v>
      </c>
      <c r="B143">
        <v>19.55294464</v>
      </c>
      <c r="C143">
        <f t="shared" si="4"/>
        <v>10.55664124374475</v>
      </c>
      <c r="D143">
        <f t="shared" si="5"/>
        <v>4.8882361599999999</v>
      </c>
      <c r="E143">
        <v>0.2</v>
      </c>
      <c r="F143">
        <v>7.1999999999999995E-2</v>
      </c>
      <c r="H143">
        <v>7.8E-2</v>
      </c>
    </row>
    <row r="144" spans="1:8" x14ac:dyDescent="0.3">
      <c r="A144">
        <v>16.95</v>
      </c>
      <c r="B144">
        <v>19.49618482</v>
      </c>
      <c r="C144">
        <f t="shared" si="4"/>
        <v>10.53594405239012</v>
      </c>
      <c r="D144">
        <f t="shared" si="5"/>
        <v>4.874046205</v>
      </c>
    </row>
    <row r="145" spans="1:8" x14ac:dyDescent="0.3">
      <c r="A145">
        <v>16.899999999999999</v>
      </c>
      <c r="B145">
        <v>19.477064210000002</v>
      </c>
      <c r="C145">
        <f t="shared" si="4"/>
        <v>10.528936877061797</v>
      </c>
      <c r="D145">
        <f t="shared" si="5"/>
        <v>4.8692660525000004</v>
      </c>
    </row>
    <row r="146" spans="1:8" x14ac:dyDescent="0.3">
      <c r="A146">
        <v>16.850000000000001</v>
      </c>
      <c r="B146">
        <v>19.457841949999999</v>
      </c>
      <c r="C146">
        <f t="shared" si="4"/>
        <v>10.521874836899885</v>
      </c>
      <c r="D146">
        <f t="shared" si="5"/>
        <v>4.8644604874999997</v>
      </c>
    </row>
    <row r="147" spans="1:8" x14ac:dyDescent="0.3">
      <c r="A147">
        <v>16.8</v>
      </c>
      <c r="B147">
        <v>19.438517239999999</v>
      </c>
      <c r="C147">
        <f t="shared" si="4"/>
        <v>10.514757438931362</v>
      </c>
      <c r="D147">
        <f t="shared" si="5"/>
        <v>4.8596293099999999</v>
      </c>
    </row>
    <row r="148" spans="1:8" x14ac:dyDescent="0.3">
      <c r="A148">
        <v>16.75</v>
      </c>
      <c r="B148">
        <v>19.419089270000001</v>
      </c>
      <c r="C148">
        <f t="shared" si="4"/>
        <v>10.507584183532881</v>
      </c>
      <c r="D148">
        <f t="shared" si="5"/>
        <v>4.8547723175000002</v>
      </c>
    </row>
    <row r="149" spans="1:8" x14ac:dyDescent="0.3">
      <c r="A149">
        <v>16.7</v>
      </c>
      <c r="B149">
        <v>19.399557210000001</v>
      </c>
      <c r="C149">
        <f t="shared" si="4"/>
        <v>10.500354558373287</v>
      </c>
      <c r="D149">
        <f t="shared" si="5"/>
        <v>4.8498893025000003</v>
      </c>
    </row>
    <row r="150" spans="1:8" x14ac:dyDescent="0.3">
      <c r="A150">
        <v>16.7</v>
      </c>
      <c r="B150">
        <v>19.399557210000001</v>
      </c>
      <c r="C150">
        <f t="shared" si="4"/>
        <v>10.500354558373287</v>
      </c>
      <c r="D150">
        <f t="shared" si="5"/>
        <v>4.8498893025000003</v>
      </c>
    </row>
    <row r="151" spans="1:8" x14ac:dyDescent="0.3">
      <c r="A151">
        <v>16.649999999999999</v>
      </c>
      <c r="B151">
        <v>19.379920250000001</v>
      </c>
      <c r="C151">
        <f t="shared" si="4"/>
        <v>10.493068062565778</v>
      </c>
      <c r="D151">
        <f t="shared" si="5"/>
        <v>4.8449800625000004</v>
      </c>
    </row>
    <row r="152" spans="1:8" x14ac:dyDescent="0.3">
      <c r="A152">
        <v>16.55</v>
      </c>
      <c r="B152">
        <v>19.340328240000002</v>
      </c>
      <c r="C152">
        <f t="shared" si="4"/>
        <v>10.478322361569278</v>
      </c>
      <c r="D152">
        <f t="shared" si="5"/>
        <v>4.8350820600000004</v>
      </c>
    </row>
    <row r="153" spans="1:8" x14ac:dyDescent="0.3">
      <c r="A153">
        <v>16.55</v>
      </c>
      <c r="B153">
        <v>19.340328240000002</v>
      </c>
      <c r="C153">
        <f t="shared" si="4"/>
        <v>10.478322361569278</v>
      </c>
      <c r="D153">
        <f t="shared" si="5"/>
        <v>4.8350820600000004</v>
      </c>
    </row>
    <row r="154" spans="1:8" x14ac:dyDescent="0.3">
      <c r="A154">
        <v>16.55</v>
      </c>
      <c r="B154">
        <v>19.340328240000002</v>
      </c>
      <c r="C154">
        <f t="shared" si="4"/>
        <v>10.478322361569278</v>
      </c>
      <c r="D154">
        <f t="shared" si="5"/>
        <v>4.8350820600000004</v>
      </c>
    </row>
    <row r="155" spans="1:8" x14ac:dyDescent="0.3">
      <c r="A155">
        <v>16.55</v>
      </c>
      <c r="B155">
        <v>19.340328240000002</v>
      </c>
      <c r="C155">
        <f t="shared" si="4"/>
        <v>10.478322361569278</v>
      </c>
      <c r="D155">
        <f t="shared" si="5"/>
        <v>4.8350820600000004</v>
      </c>
    </row>
    <row r="156" spans="1:8" x14ac:dyDescent="0.3">
      <c r="A156">
        <v>16.5</v>
      </c>
      <c r="B156">
        <v>19.3203715</v>
      </c>
      <c r="C156">
        <f t="shared" si="4"/>
        <v>10.470862109015894</v>
      </c>
      <c r="D156">
        <f t="shared" si="5"/>
        <v>4.8300928750000001</v>
      </c>
      <c r="E156">
        <v>0.182</v>
      </c>
      <c r="F156">
        <v>7.4999999999999997E-2</v>
      </c>
      <c r="H156">
        <v>6.0999999999999999E-2</v>
      </c>
    </row>
    <row r="157" spans="1:8" x14ac:dyDescent="0.3">
      <c r="A157">
        <v>16.5</v>
      </c>
      <c r="B157">
        <v>19.3203715</v>
      </c>
      <c r="C157">
        <f t="shared" si="4"/>
        <v>10.470862109015894</v>
      </c>
      <c r="D157">
        <f t="shared" si="5"/>
        <v>4.8300928750000001</v>
      </c>
    </row>
    <row r="158" spans="1:8" x14ac:dyDescent="0.3">
      <c r="A158">
        <v>16.5</v>
      </c>
      <c r="B158">
        <v>19.3203715</v>
      </c>
      <c r="C158">
        <f t="shared" si="4"/>
        <v>10.470862109015894</v>
      </c>
      <c r="D158">
        <f t="shared" si="5"/>
        <v>4.8300928750000001</v>
      </c>
    </row>
    <row r="159" spans="1:8" x14ac:dyDescent="0.3">
      <c r="A159">
        <v>16.5</v>
      </c>
      <c r="B159">
        <v>19.3203715</v>
      </c>
      <c r="C159">
        <f t="shared" si="4"/>
        <v>10.470862109015894</v>
      </c>
      <c r="D159">
        <f t="shared" si="5"/>
        <v>4.8300928750000001</v>
      </c>
    </row>
    <row r="160" spans="1:8" x14ac:dyDescent="0.3">
      <c r="A160">
        <v>16.5</v>
      </c>
      <c r="B160">
        <v>19.3203715</v>
      </c>
      <c r="C160">
        <f t="shared" si="4"/>
        <v>10.470862109015894</v>
      </c>
      <c r="D160">
        <f t="shared" si="5"/>
        <v>4.8300928750000001</v>
      </c>
    </row>
    <row r="161" spans="1:8" x14ac:dyDescent="0.3">
      <c r="A161">
        <v>16.399999999999999</v>
      </c>
      <c r="B161">
        <v>19.28013224</v>
      </c>
      <c r="C161">
        <f t="shared" si="4"/>
        <v>10.455764124873664</v>
      </c>
      <c r="D161">
        <f t="shared" si="5"/>
        <v>4.8200330600000001</v>
      </c>
    </row>
    <row r="162" spans="1:8" x14ac:dyDescent="0.3">
      <c r="A162">
        <v>16.399999999999999</v>
      </c>
      <c r="B162">
        <v>19.28013224</v>
      </c>
      <c r="C162">
        <f t="shared" si="4"/>
        <v>10.455764124873664</v>
      </c>
      <c r="D162">
        <f t="shared" si="5"/>
        <v>4.8200330600000001</v>
      </c>
    </row>
    <row r="163" spans="1:8" x14ac:dyDescent="0.3">
      <c r="A163">
        <v>16.350000000000001</v>
      </c>
      <c r="B163">
        <v>19.259847969999999</v>
      </c>
      <c r="C163">
        <f t="shared" si="4"/>
        <v>10.448125305485918</v>
      </c>
      <c r="D163">
        <f t="shared" si="5"/>
        <v>4.8149619924999998</v>
      </c>
    </row>
    <row r="164" spans="1:8" x14ac:dyDescent="0.3">
      <c r="A164">
        <v>16.350000000000001</v>
      </c>
      <c r="B164">
        <v>19.259847969999999</v>
      </c>
      <c r="C164">
        <f t="shared" si="4"/>
        <v>10.448125305485918</v>
      </c>
      <c r="D164">
        <f t="shared" si="5"/>
        <v>4.8149619924999998</v>
      </c>
    </row>
    <row r="165" spans="1:8" x14ac:dyDescent="0.3">
      <c r="A165">
        <v>16.3</v>
      </c>
      <c r="B165">
        <v>19.239452750000002</v>
      </c>
      <c r="C165">
        <f t="shared" si="4"/>
        <v>10.440425860693585</v>
      </c>
      <c r="D165">
        <f t="shared" si="5"/>
        <v>4.8098631875000004</v>
      </c>
    </row>
    <row r="166" spans="1:8" x14ac:dyDescent="0.3">
      <c r="A166">
        <v>16.3</v>
      </c>
      <c r="B166">
        <v>19.239452750000002</v>
      </c>
      <c r="C166">
        <f t="shared" si="4"/>
        <v>10.440425860693585</v>
      </c>
      <c r="D166">
        <f t="shared" si="5"/>
        <v>4.8098631875000004</v>
      </c>
    </row>
    <row r="167" spans="1:8" x14ac:dyDescent="0.3">
      <c r="A167">
        <v>16.25</v>
      </c>
      <c r="B167">
        <v>19.218945680000001</v>
      </c>
      <c r="C167">
        <f t="shared" si="4"/>
        <v>10.432665229641374</v>
      </c>
      <c r="D167">
        <f t="shared" si="5"/>
        <v>4.8047364200000002</v>
      </c>
    </row>
    <row r="168" spans="1:8" x14ac:dyDescent="0.3">
      <c r="A168">
        <v>16.25</v>
      </c>
      <c r="B168">
        <v>19.218945680000001</v>
      </c>
      <c r="C168">
        <f t="shared" si="4"/>
        <v>10.432665229641374</v>
      </c>
      <c r="D168">
        <f t="shared" si="5"/>
        <v>4.8047364200000002</v>
      </c>
    </row>
    <row r="169" spans="1:8" x14ac:dyDescent="0.3">
      <c r="A169">
        <v>16.25</v>
      </c>
      <c r="B169">
        <v>19.218945680000001</v>
      </c>
      <c r="C169">
        <f t="shared" si="4"/>
        <v>10.432665229641374</v>
      </c>
      <c r="D169">
        <f t="shared" si="5"/>
        <v>4.8047364200000002</v>
      </c>
    </row>
    <row r="170" spans="1:8" x14ac:dyDescent="0.3">
      <c r="A170">
        <v>16.2</v>
      </c>
      <c r="B170">
        <v>19.19832585</v>
      </c>
      <c r="C170">
        <f t="shared" si="4"/>
        <v>10.424842844665607</v>
      </c>
      <c r="D170">
        <f t="shared" si="5"/>
        <v>4.7995814625</v>
      </c>
    </row>
    <row r="171" spans="1:8" x14ac:dyDescent="0.3">
      <c r="A171">
        <v>16.149999999999999</v>
      </c>
      <c r="B171">
        <v>19.177592359999998</v>
      </c>
      <c r="C171">
        <f t="shared" si="4"/>
        <v>10.41695814342429</v>
      </c>
      <c r="D171">
        <f t="shared" si="5"/>
        <v>4.7943980899999996</v>
      </c>
    </row>
    <row r="172" spans="1:8" x14ac:dyDescent="0.3">
      <c r="A172">
        <v>16.100000000000001</v>
      </c>
      <c r="B172">
        <v>19.15674426</v>
      </c>
      <c r="C172">
        <f t="shared" si="4"/>
        <v>10.409010532454646</v>
      </c>
      <c r="D172">
        <f t="shared" si="5"/>
        <v>4.789186065</v>
      </c>
    </row>
    <row r="173" spans="1:8" x14ac:dyDescent="0.3">
      <c r="A173">
        <v>16.05</v>
      </c>
      <c r="B173">
        <v>19.135780610000001</v>
      </c>
      <c r="C173">
        <f t="shared" si="4"/>
        <v>10.400999423572463</v>
      </c>
      <c r="D173">
        <f t="shared" si="5"/>
        <v>4.7839451525000003</v>
      </c>
    </row>
    <row r="174" spans="1:8" x14ac:dyDescent="0.3">
      <c r="A174">
        <v>16</v>
      </c>
      <c r="B174">
        <v>19.11470048</v>
      </c>
      <c r="C174">
        <f t="shared" si="4"/>
        <v>10.392924233884099</v>
      </c>
      <c r="D174">
        <f t="shared" si="5"/>
        <v>4.7786751199999999</v>
      </c>
      <c r="E174">
        <v>0.16900000000000001</v>
      </c>
      <c r="F174">
        <v>7.5999999999999998E-2</v>
      </c>
      <c r="H174">
        <v>4.9000000000000002E-2</v>
      </c>
    </row>
    <row r="175" spans="1:8" x14ac:dyDescent="0.3">
      <c r="A175">
        <v>15.9</v>
      </c>
      <c r="B175">
        <v>19.072186909999999</v>
      </c>
      <c r="C175">
        <f t="shared" si="4"/>
        <v>10.376579185298462</v>
      </c>
      <c r="D175">
        <f t="shared" si="5"/>
        <v>4.7680467274999998</v>
      </c>
    </row>
    <row r="176" spans="1:8" x14ac:dyDescent="0.3">
      <c r="A176">
        <v>15.9</v>
      </c>
      <c r="B176">
        <v>19.072186909999999</v>
      </c>
      <c r="C176">
        <f t="shared" si="4"/>
        <v>10.376579185298462</v>
      </c>
      <c r="D176">
        <f t="shared" si="5"/>
        <v>4.7680467274999998</v>
      </c>
    </row>
    <row r="177" spans="1:4" x14ac:dyDescent="0.3">
      <c r="A177">
        <v>15.9</v>
      </c>
      <c r="B177">
        <v>19.072186909999999</v>
      </c>
      <c r="C177">
        <f t="shared" si="4"/>
        <v>10.376579185298462</v>
      </c>
      <c r="D177">
        <f t="shared" si="5"/>
        <v>4.7680467274999998</v>
      </c>
    </row>
    <row r="178" spans="1:4" x14ac:dyDescent="0.3">
      <c r="A178">
        <v>15.9</v>
      </c>
      <c r="B178">
        <v>19.072186909999999</v>
      </c>
      <c r="C178">
        <f t="shared" si="4"/>
        <v>10.376579185298462</v>
      </c>
      <c r="D178">
        <f t="shared" si="5"/>
        <v>4.7680467274999998</v>
      </c>
    </row>
    <row r="179" spans="1:4" x14ac:dyDescent="0.3">
      <c r="A179">
        <v>15.85</v>
      </c>
      <c r="B179">
        <v>19.050751510000001</v>
      </c>
      <c r="C179">
        <f t="shared" si="4"/>
        <v>10.368308095714008</v>
      </c>
      <c r="D179">
        <f t="shared" si="5"/>
        <v>4.7626878775000003</v>
      </c>
    </row>
    <row r="180" spans="1:4" x14ac:dyDescent="0.3">
      <c r="A180">
        <v>15.75</v>
      </c>
      <c r="B180">
        <v>19.007518560000001</v>
      </c>
      <c r="C180">
        <f t="shared" si="4"/>
        <v>10.351565690721223</v>
      </c>
      <c r="D180">
        <f t="shared" si="5"/>
        <v>4.7518796400000003</v>
      </c>
    </row>
    <row r="181" spans="1:4" x14ac:dyDescent="0.3">
      <c r="A181">
        <v>15.75</v>
      </c>
      <c r="B181">
        <v>19.007518560000001</v>
      </c>
      <c r="C181">
        <f t="shared" si="4"/>
        <v>10.351565690721223</v>
      </c>
      <c r="D181">
        <f t="shared" si="5"/>
        <v>4.7518796400000003</v>
      </c>
    </row>
    <row r="182" spans="1:4" x14ac:dyDescent="0.3">
      <c r="A182">
        <v>15.7</v>
      </c>
      <c r="B182">
        <v>18.985718989999999</v>
      </c>
      <c r="C182">
        <f t="shared" si="4"/>
        <v>10.343093102948991</v>
      </c>
      <c r="D182">
        <f t="shared" si="5"/>
        <v>4.7464297474999997</v>
      </c>
    </row>
    <row r="183" spans="1:4" x14ac:dyDescent="0.3">
      <c r="A183">
        <v>15.7</v>
      </c>
      <c r="B183">
        <v>18.985718989999999</v>
      </c>
      <c r="C183">
        <f t="shared" si="4"/>
        <v>10.343093102948991</v>
      </c>
      <c r="D183">
        <f t="shared" si="5"/>
        <v>4.7464297474999997</v>
      </c>
    </row>
    <row r="184" spans="1:4" x14ac:dyDescent="0.3">
      <c r="A184">
        <v>15.65</v>
      </c>
      <c r="B184">
        <v>18.963795999999999</v>
      </c>
      <c r="C184">
        <f t="shared" si="4"/>
        <v>10.334552069174212</v>
      </c>
      <c r="D184">
        <f t="shared" si="5"/>
        <v>4.7409489999999996</v>
      </c>
    </row>
    <row r="185" spans="1:4" x14ac:dyDescent="0.3">
      <c r="A185">
        <v>15.6</v>
      </c>
      <c r="B185">
        <v>18.94174855</v>
      </c>
      <c r="C185">
        <f t="shared" si="4"/>
        <v>10.325941932678077</v>
      </c>
      <c r="D185">
        <f t="shared" si="5"/>
        <v>4.7354371374999999</v>
      </c>
    </row>
    <row r="186" spans="1:4" x14ac:dyDescent="0.3">
      <c r="A186">
        <v>15.6</v>
      </c>
      <c r="B186">
        <v>18.94174855</v>
      </c>
      <c r="C186">
        <f t="shared" si="4"/>
        <v>10.325941932678077</v>
      </c>
      <c r="D186">
        <f t="shared" si="5"/>
        <v>4.7354371374999999</v>
      </c>
    </row>
    <row r="187" spans="1:4" x14ac:dyDescent="0.3">
      <c r="A187">
        <v>15.6</v>
      </c>
      <c r="B187">
        <v>18.94174855</v>
      </c>
      <c r="C187">
        <f t="shared" si="4"/>
        <v>10.325941932678077</v>
      </c>
      <c r="D187">
        <f t="shared" si="5"/>
        <v>4.7354371374999999</v>
      </c>
    </row>
    <row r="188" spans="1:4" x14ac:dyDescent="0.3">
      <c r="A188">
        <v>15.6</v>
      </c>
      <c r="B188">
        <v>18.94174855</v>
      </c>
      <c r="C188">
        <f t="shared" si="4"/>
        <v>10.325941932678077</v>
      </c>
      <c r="D188">
        <f t="shared" si="5"/>
        <v>4.7354371374999999</v>
      </c>
    </row>
    <row r="189" spans="1:4" x14ac:dyDescent="0.3">
      <c r="A189">
        <v>15.55</v>
      </c>
      <c r="B189">
        <v>18.919575590000001</v>
      </c>
      <c r="C189">
        <f t="shared" si="4"/>
        <v>10.317262029709582</v>
      </c>
      <c r="D189">
        <f t="shared" si="5"/>
        <v>4.7298938975000002</v>
      </c>
    </row>
    <row r="190" spans="1:4" x14ac:dyDescent="0.3">
      <c r="A190">
        <v>15.55</v>
      </c>
      <c r="B190">
        <v>18.919575590000001</v>
      </c>
      <c r="C190">
        <f t="shared" si="4"/>
        <v>10.317262029709582</v>
      </c>
      <c r="D190">
        <f t="shared" si="5"/>
        <v>4.7298938975000002</v>
      </c>
    </row>
    <row r="191" spans="1:4" x14ac:dyDescent="0.3">
      <c r="A191">
        <v>15.55</v>
      </c>
      <c r="B191">
        <v>18.919575590000001</v>
      </c>
      <c r="C191">
        <f t="shared" si="4"/>
        <v>10.317262029709582</v>
      </c>
      <c r="D191">
        <f t="shared" si="5"/>
        <v>4.7298938975000002</v>
      </c>
    </row>
    <row r="192" spans="1:4" x14ac:dyDescent="0.3">
      <c r="A192">
        <v>15.55</v>
      </c>
      <c r="B192">
        <v>18.919575590000001</v>
      </c>
      <c r="C192">
        <f t="shared" si="4"/>
        <v>10.317262029709582</v>
      </c>
      <c r="D192">
        <f t="shared" si="5"/>
        <v>4.7298938975000002</v>
      </c>
    </row>
    <row r="193" spans="1:8" x14ac:dyDescent="0.3">
      <c r="A193">
        <v>15.55</v>
      </c>
      <c r="B193">
        <v>18.919575590000001</v>
      </c>
      <c r="C193">
        <f t="shared" si="4"/>
        <v>10.317262029709582</v>
      </c>
      <c r="D193">
        <f t="shared" si="5"/>
        <v>4.7298938975000002</v>
      </c>
    </row>
    <row r="194" spans="1:8" x14ac:dyDescent="0.3">
      <c r="A194">
        <v>15.55</v>
      </c>
      <c r="B194">
        <v>18.919575590000001</v>
      </c>
      <c r="C194">
        <f t="shared" si="4"/>
        <v>10.317262029709582</v>
      </c>
      <c r="D194">
        <f t="shared" si="5"/>
        <v>4.7298938975000002</v>
      </c>
    </row>
    <row r="195" spans="1:8" x14ac:dyDescent="0.3">
      <c r="A195">
        <v>15.5</v>
      </c>
      <c r="B195">
        <v>18.897276080000001</v>
      </c>
      <c r="C195">
        <f t="shared" ref="C195:C258" si="6">B195*(1-EXP(-ABS(0.25704+0.11819*(B195/A195)-0.0020625*A195+0.13831*LN($M$2))))</f>
        <v>10.308511701688422</v>
      </c>
      <c r="D195">
        <f t="shared" ref="D195:D258" si="7">0.25*B195</f>
        <v>4.7243190200000003</v>
      </c>
      <c r="E195">
        <v>0.156</v>
      </c>
      <c r="F195">
        <v>7.8E-2</v>
      </c>
      <c r="H195">
        <v>3.5999999999999997E-2</v>
      </c>
    </row>
    <row r="196" spans="1:8" x14ac:dyDescent="0.3">
      <c r="A196">
        <v>15.5</v>
      </c>
      <c r="B196">
        <v>18.897276080000001</v>
      </c>
      <c r="C196">
        <f t="shared" si="6"/>
        <v>10.308511701688422</v>
      </c>
      <c r="D196">
        <f t="shared" si="7"/>
        <v>4.7243190200000003</v>
      </c>
    </row>
    <row r="197" spans="1:8" x14ac:dyDescent="0.3">
      <c r="A197">
        <v>15.45</v>
      </c>
      <c r="B197">
        <v>18.874848929999999</v>
      </c>
      <c r="C197">
        <f t="shared" si="6"/>
        <v>10.299690258539908</v>
      </c>
      <c r="D197">
        <f t="shared" si="7"/>
        <v>4.7187122324999997</v>
      </c>
    </row>
    <row r="198" spans="1:8" x14ac:dyDescent="0.3">
      <c r="A198">
        <v>15.4</v>
      </c>
      <c r="B198">
        <v>18.852293079999999</v>
      </c>
      <c r="C198">
        <f t="shared" si="6"/>
        <v>10.29079702754577</v>
      </c>
      <c r="D198">
        <f t="shared" si="7"/>
        <v>4.7130732699999998</v>
      </c>
    </row>
    <row r="199" spans="1:8" x14ac:dyDescent="0.3">
      <c r="A199">
        <v>15.3</v>
      </c>
      <c r="B199">
        <v>18.80679087</v>
      </c>
      <c r="C199">
        <f t="shared" si="6"/>
        <v>10.272792402285324</v>
      </c>
      <c r="D199">
        <f t="shared" si="7"/>
        <v>4.7016977175000001</v>
      </c>
    </row>
    <row r="200" spans="1:8" x14ac:dyDescent="0.3">
      <c r="A200">
        <v>15.25</v>
      </c>
      <c r="B200">
        <v>18.783842289999999</v>
      </c>
      <c r="C200">
        <f t="shared" si="6"/>
        <v>10.263679596434834</v>
      </c>
      <c r="D200">
        <f t="shared" si="7"/>
        <v>4.6959605724999998</v>
      </c>
    </row>
    <row r="201" spans="1:8" x14ac:dyDescent="0.3">
      <c r="A201">
        <v>15.25</v>
      </c>
      <c r="B201">
        <v>18.783842289999999</v>
      </c>
      <c r="C201">
        <f t="shared" si="6"/>
        <v>10.263679596434834</v>
      </c>
      <c r="D201">
        <f t="shared" si="7"/>
        <v>4.6959605724999998</v>
      </c>
    </row>
    <row r="202" spans="1:8" x14ac:dyDescent="0.3">
      <c r="A202">
        <v>15.2</v>
      </c>
      <c r="B202">
        <v>18.760760550000001</v>
      </c>
      <c r="C202">
        <f t="shared" si="6"/>
        <v>10.25449216729238</v>
      </c>
      <c r="D202">
        <f t="shared" si="7"/>
        <v>4.6901901375000001</v>
      </c>
    </row>
    <row r="203" spans="1:8" x14ac:dyDescent="0.3">
      <c r="A203">
        <v>15.15</v>
      </c>
      <c r="B203">
        <v>18.737544530000001</v>
      </c>
      <c r="C203">
        <f t="shared" si="6"/>
        <v>10.245229400344451</v>
      </c>
      <c r="D203">
        <f t="shared" si="7"/>
        <v>4.6843861325000002</v>
      </c>
    </row>
    <row r="204" spans="1:8" x14ac:dyDescent="0.3">
      <c r="A204">
        <v>15.1</v>
      </c>
      <c r="B204">
        <v>18.714193049999999</v>
      </c>
      <c r="C204">
        <f t="shared" si="6"/>
        <v>10.235890543235351</v>
      </c>
      <c r="D204">
        <f t="shared" si="7"/>
        <v>4.6785482624999997</v>
      </c>
    </row>
    <row r="205" spans="1:8" x14ac:dyDescent="0.3">
      <c r="A205">
        <v>15.1</v>
      </c>
      <c r="B205">
        <v>18.714193049999999</v>
      </c>
      <c r="C205">
        <f t="shared" si="6"/>
        <v>10.235890543235351</v>
      </c>
      <c r="D205">
        <f t="shared" si="7"/>
        <v>4.6785482624999997</v>
      </c>
    </row>
    <row r="206" spans="1:8" x14ac:dyDescent="0.3">
      <c r="A206">
        <v>15.1</v>
      </c>
      <c r="B206">
        <v>18.714193049999999</v>
      </c>
      <c r="C206">
        <f t="shared" si="6"/>
        <v>10.235890543235351</v>
      </c>
      <c r="D206">
        <f t="shared" si="7"/>
        <v>4.6785482624999997</v>
      </c>
    </row>
    <row r="207" spans="1:8" x14ac:dyDescent="0.3">
      <c r="A207">
        <v>15.1</v>
      </c>
      <c r="B207">
        <v>18.714193049999999</v>
      </c>
      <c r="C207">
        <f t="shared" si="6"/>
        <v>10.235890543235351</v>
      </c>
      <c r="D207">
        <f t="shared" si="7"/>
        <v>4.6785482624999997</v>
      </c>
    </row>
    <row r="208" spans="1:8" x14ac:dyDescent="0.3">
      <c r="A208">
        <v>15.05</v>
      </c>
      <c r="B208">
        <v>18.690704960000001</v>
      </c>
      <c r="C208">
        <f t="shared" si="6"/>
        <v>10.226474860901359</v>
      </c>
      <c r="D208">
        <f t="shared" si="7"/>
        <v>4.6726762400000004</v>
      </c>
    </row>
    <row r="209" spans="1:6" x14ac:dyDescent="0.3">
      <c r="A209">
        <v>15.05</v>
      </c>
      <c r="B209">
        <v>18.690704960000001</v>
      </c>
      <c r="C209">
        <f t="shared" si="6"/>
        <v>10.226474860901359</v>
      </c>
      <c r="D209">
        <f t="shared" si="7"/>
        <v>4.6726762400000004</v>
      </c>
    </row>
    <row r="210" spans="1:6" x14ac:dyDescent="0.3">
      <c r="A210">
        <v>15</v>
      </c>
      <c r="B210">
        <v>18.66707907</v>
      </c>
      <c r="C210">
        <f t="shared" si="6"/>
        <v>10.216981592638009</v>
      </c>
      <c r="D210">
        <f t="shared" si="7"/>
        <v>4.6667697674999999</v>
      </c>
      <c r="E210">
        <v>0.14299999999999999</v>
      </c>
      <c r="F210">
        <v>0.106</v>
      </c>
    </row>
    <row r="211" spans="1:6" x14ac:dyDescent="0.3">
      <c r="A211">
        <v>15</v>
      </c>
      <c r="B211">
        <v>18.66707907</v>
      </c>
      <c r="C211">
        <f t="shared" si="6"/>
        <v>10.216981592638009</v>
      </c>
      <c r="D211">
        <f t="shared" si="7"/>
        <v>4.6667697674999999</v>
      </c>
    </row>
    <row r="212" spans="1:6" x14ac:dyDescent="0.3">
      <c r="A212">
        <v>15</v>
      </c>
      <c r="B212">
        <v>18.66707907</v>
      </c>
      <c r="C212">
        <f t="shared" si="6"/>
        <v>10.216981592638009</v>
      </c>
      <c r="D212">
        <f t="shared" si="7"/>
        <v>4.6667697674999999</v>
      </c>
    </row>
    <row r="213" spans="1:6" x14ac:dyDescent="0.3">
      <c r="A213">
        <v>15</v>
      </c>
      <c r="B213">
        <v>18.66707907</v>
      </c>
      <c r="C213">
        <f t="shared" si="6"/>
        <v>10.216981592638009</v>
      </c>
      <c r="D213">
        <f t="shared" si="7"/>
        <v>4.6667697674999999</v>
      </c>
    </row>
    <row r="214" spans="1:6" x14ac:dyDescent="0.3">
      <c r="A214">
        <v>14.95</v>
      </c>
      <c r="B214">
        <v>18.643314180000001</v>
      </c>
      <c r="C214">
        <f t="shared" si="6"/>
        <v>10.207409970464107</v>
      </c>
      <c r="D214">
        <f t="shared" si="7"/>
        <v>4.6608285450000002</v>
      </c>
    </row>
    <row r="215" spans="1:6" x14ac:dyDescent="0.3">
      <c r="A215">
        <v>14.95</v>
      </c>
      <c r="B215">
        <v>18.643314180000001</v>
      </c>
      <c r="C215">
        <f t="shared" si="6"/>
        <v>10.207409970464107</v>
      </c>
      <c r="D215">
        <f t="shared" si="7"/>
        <v>4.6608285450000002</v>
      </c>
    </row>
    <row r="216" spans="1:6" x14ac:dyDescent="0.3">
      <c r="A216">
        <v>14.85</v>
      </c>
      <c r="B216">
        <v>18.595362600000001</v>
      </c>
      <c r="C216">
        <f t="shared" si="6"/>
        <v>10.188028586707121</v>
      </c>
      <c r="D216">
        <f t="shared" si="7"/>
        <v>4.6488406500000004</v>
      </c>
    </row>
    <row r="217" spans="1:6" x14ac:dyDescent="0.3">
      <c r="A217">
        <v>14.85</v>
      </c>
      <c r="B217">
        <v>18.595362600000001</v>
      </c>
      <c r="C217">
        <f t="shared" si="6"/>
        <v>10.188028586707121</v>
      </c>
      <c r="D217">
        <f t="shared" si="7"/>
        <v>4.6488406500000004</v>
      </c>
    </row>
    <row r="218" spans="1:6" x14ac:dyDescent="0.3">
      <c r="A218">
        <v>14.7</v>
      </c>
      <c r="B218">
        <v>18.522362149999999</v>
      </c>
      <c r="C218">
        <f t="shared" si="6"/>
        <v>10.15834923381645</v>
      </c>
      <c r="D218">
        <f t="shared" si="7"/>
        <v>4.6305905374999998</v>
      </c>
    </row>
    <row r="219" spans="1:6" x14ac:dyDescent="0.3">
      <c r="A219">
        <v>14.7</v>
      </c>
      <c r="B219">
        <v>18.522362149999999</v>
      </c>
      <c r="C219">
        <f t="shared" si="6"/>
        <v>10.15834923381645</v>
      </c>
      <c r="D219">
        <f t="shared" si="7"/>
        <v>4.6305905374999998</v>
      </c>
    </row>
    <row r="220" spans="1:6" x14ac:dyDescent="0.3">
      <c r="A220">
        <v>14.65</v>
      </c>
      <c r="B220">
        <v>18.497737470000001</v>
      </c>
      <c r="C220">
        <f t="shared" si="6"/>
        <v>10.14829093234124</v>
      </c>
      <c r="D220">
        <f t="shared" si="7"/>
        <v>4.6244343675000001</v>
      </c>
    </row>
    <row r="221" spans="1:6" x14ac:dyDescent="0.3">
      <c r="A221">
        <v>14.6</v>
      </c>
      <c r="B221">
        <v>18.472965049999999</v>
      </c>
      <c r="C221">
        <f t="shared" si="6"/>
        <v>10.138148658812495</v>
      </c>
      <c r="D221">
        <f t="shared" si="7"/>
        <v>4.6182412624999998</v>
      </c>
    </row>
    <row r="222" spans="1:6" x14ac:dyDescent="0.3">
      <c r="A222">
        <v>14.6</v>
      </c>
      <c r="B222">
        <v>18.472965049999999</v>
      </c>
      <c r="C222">
        <f t="shared" si="6"/>
        <v>10.138148658812495</v>
      </c>
      <c r="D222">
        <f t="shared" si="7"/>
        <v>4.6182412624999998</v>
      </c>
    </row>
    <row r="223" spans="1:6" x14ac:dyDescent="0.3">
      <c r="A223">
        <v>14.55</v>
      </c>
      <c r="B223">
        <v>18.448043590000001</v>
      </c>
      <c r="C223">
        <f t="shared" si="6"/>
        <v>10.127921573991019</v>
      </c>
      <c r="D223">
        <f t="shared" si="7"/>
        <v>4.6120108975000003</v>
      </c>
    </row>
    <row r="224" spans="1:6" x14ac:dyDescent="0.3">
      <c r="A224">
        <v>14.55</v>
      </c>
      <c r="B224">
        <v>18.448043590000001</v>
      </c>
      <c r="C224">
        <f t="shared" si="6"/>
        <v>10.127921573991019</v>
      </c>
      <c r="D224">
        <f t="shared" si="7"/>
        <v>4.6120108975000003</v>
      </c>
    </row>
    <row r="225" spans="1:6" x14ac:dyDescent="0.3">
      <c r="A225">
        <v>14.5</v>
      </c>
      <c r="B225">
        <v>18.422971759999999</v>
      </c>
      <c r="C225">
        <f t="shared" si="6"/>
        <v>10.117608818833274</v>
      </c>
      <c r="D225">
        <f t="shared" si="7"/>
        <v>4.6057429399999998</v>
      </c>
      <c r="E225">
        <v>0.13100000000000001</v>
      </c>
      <c r="F225">
        <v>9.4E-2</v>
      </c>
    </row>
    <row r="226" spans="1:6" x14ac:dyDescent="0.3">
      <c r="A226">
        <v>14.5</v>
      </c>
      <c r="B226">
        <v>18.422971759999999</v>
      </c>
      <c r="C226">
        <f t="shared" si="6"/>
        <v>10.117608818833274</v>
      </c>
      <c r="D226">
        <f t="shared" si="7"/>
        <v>4.6057429399999998</v>
      </c>
    </row>
    <row r="227" spans="1:6" x14ac:dyDescent="0.3">
      <c r="A227">
        <v>14.45</v>
      </c>
      <c r="B227">
        <v>18.39774821</v>
      </c>
      <c r="C227">
        <f t="shared" si="6"/>
        <v>10.10720952061423</v>
      </c>
      <c r="D227">
        <f t="shared" si="7"/>
        <v>4.5994370524999999</v>
      </c>
    </row>
    <row r="228" spans="1:6" x14ac:dyDescent="0.3">
      <c r="A228">
        <v>14.45</v>
      </c>
      <c r="B228">
        <v>18.39774821</v>
      </c>
      <c r="C228">
        <f t="shared" si="6"/>
        <v>10.10720952061423</v>
      </c>
      <c r="D228">
        <f t="shared" si="7"/>
        <v>4.5994370524999999</v>
      </c>
    </row>
    <row r="229" spans="1:6" x14ac:dyDescent="0.3">
      <c r="A229">
        <v>14.4</v>
      </c>
      <c r="B229">
        <v>18.372371609999998</v>
      </c>
      <c r="C229">
        <f t="shared" si="6"/>
        <v>10.096722817592559</v>
      </c>
      <c r="D229">
        <f t="shared" si="7"/>
        <v>4.5930929024999996</v>
      </c>
    </row>
    <row r="230" spans="1:6" x14ac:dyDescent="0.3">
      <c r="A230">
        <v>14.4</v>
      </c>
      <c r="B230">
        <v>18.372371609999998</v>
      </c>
      <c r="C230">
        <f t="shared" si="6"/>
        <v>10.096722817592559</v>
      </c>
      <c r="D230">
        <f t="shared" si="7"/>
        <v>4.5930929024999996</v>
      </c>
    </row>
    <row r="231" spans="1:6" x14ac:dyDescent="0.3">
      <c r="A231">
        <v>14.4</v>
      </c>
      <c r="B231">
        <v>18.372371609999998</v>
      </c>
      <c r="C231">
        <f t="shared" si="6"/>
        <v>10.096722817592559</v>
      </c>
      <c r="D231">
        <f t="shared" si="7"/>
        <v>4.5930929024999996</v>
      </c>
    </row>
    <row r="232" spans="1:6" x14ac:dyDescent="0.3">
      <c r="A232">
        <v>14.4</v>
      </c>
      <c r="B232">
        <v>18.372371609999998</v>
      </c>
      <c r="C232">
        <f t="shared" si="6"/>
        <v>10.096722817592559</v>
      </c>
      <c r="D232">
        <f t="shared" si="7"/>
        <v>4.5930929024999996</v>
      </c>
    </row>
    <row r="233" spans="1:6" x14ac:dyDescent="0.3">
      <c r="A233">
        <v>14.35</v>
      </c>
      <c r="B233">
        <v>18.346840579999999</v>
      </c>
      <c r="C233">
        <f t="shared" si="6"/>
        <v>10.086147815791719</v>
      </c>
      <c r="D233">
        <f t="shared" si="7"/>
        <v>4.5867101449999996</v>
      </c>
    </row>
    <row r="234" spans="1:6" x14ac:dyDescent="0.3">
      <c r="A234">
        <v>14.3</v>
      </c>
      <c r="B234">
        <v>18.321153729999999</v>
      </c>
      <c r="C234">
        <f t="shared" si="6"/>
        <v>10.075483613643867</v>
      </c>
      <c r="D234">
        <f t="shared" si="7"/>
        <v>4.5802884324999997</v>
      </c>
    </row>
    <row r="235" spans="1:6" x14ac:dyDescent="0.3">
      <c r="A235">
        <v>14.3</v>
      </c>
      <c r="B235">
        <v>18.321153729999999</v>
      </c>
      <c r="C235">
        <f t="shared" si="6"/>
        <v>10.075483613643867</v>
      </c>
      <c r="D235">
        <f t="shared" si="7"/>
        <v>4.5802884324999997</v>
      </c>
    </row>
    <row r="236" spans="1:6" x14ac:dyDescent="0.3">
      <c r="A236">
        <v>14.3</v>
      </c>
      <c r="B236">
        <v>18.321153729999999</v>
      </c>
      <c r="C236">
        <f t="shared" si="6"/>
        <v>10.075483613643867</v>
      </c>
      <c r="D236">
        <f t="shared" si="7"/>
        <v>4.5802884324999997</v>
      </c>
    </row>
    <row r="237" spans="1:6" x14ac:dyDescent="0.3">
      <c r="A237">
        <v>14.25</v>
      </c>
      <c r="B237">
        <v>18.295309660000001</v>
      </c>
      <c r="C237">
        <f t="shared" si="6"/>
        <v>10.064729301970457</v>
      </c>
      <c r="D237">
        <f t="shared" si="7"/>
        <v>4.5738274150000002</v>
      </c>
    </row>
    <row r="238" spans="1:6" x14ac:dyDescent="0.3">
      <c r="A238">
        <v>14.25</v>
      </c>
      <c r="B238">
        <v>18.295309660000001</v>
      </c>
      <c r="C238">
        <f t="shared" si="6"/>
        <v>10.064729301970457</v>
      </c>
      <c r="D238">
        <f t="shared" si="7"/>
        <v>4.5738274150000002</v>
      </c>
    </row>
    <row r="239" spans="1:6" x14ac:dyDescent="0.3">
      <c r="A239">
        <v>14.2</v>
      </c>
      <c r="B239">
        <v>18.269306960000002</v>
      </c>
      <c r="C239">
        <f t="shared" si="6"/>
        <v>10.053883963962775</v>
      </c>
      <c r="D239">
        <f t="shared" si="7"/>
        <v>4.5673267400000004</v>
      </c>
    </row>
    <row r="240" spans="1:6" x14ac:dyDescent="0.3">
      <c r="A240">
        <v>14.2</v>
      </c>
      <c r="B240">
        <v>18.269306960000002</v>
      </c>
      <c r="C240">
        <f t="shared" si="6"/>
        <v>10.053883963962775</v>
      </c>
      <c r="D240">
        <f t="shared" si="7"/>
        <v>4.5673267400000004</v>
      </c>
    </row>
    <row r="241" spans="1:6" x14ac:dyDescent="0.3">
      <c r="A241">
        <v>14.15</v>
      </c>
      <c r="B241">
        <v>18.243144189999999</v>
      </c>
      <c r="C241">
        <f t="shared" si="6"/>
        <v>10.042946662782422</v>
      </c>
      <c r="D241">
        <f t="shared" si="7"/>
        <v>4.5607860474999997</v>
      </c>
    </row>
    <row r="242" spans="1:6" x14ac:dyDescent="0.3">
      <c r="A242">
        <v>14.1</v>
      </c>
      <c r="B242">
        <v>18.216819900000001</v>
      </c>
      <c r="C242">
        <f t="shared" si="6"/>
        <v>10.031916453897335</v>
      </c>
      <c r="D242">
        <f t="shared" si="7"/>
        <v>4.5542049750000002</v>
      </c>
    </row>
    <row r="243" spans="1:6" x14ac:dyDescent="0.3">
      <c r="A243">
        <v>14.1</v>
      </c>
      <c r="B243">
        <v>18.216819900000001</v>
      </c>
      <c r="C243">
        <f t="shared" si="6"/>
        <v>10.031916453897335</v>
      </c>
      <c r="D243">
        <f t="shared" si="7"/>
        <v>4.5542049750000002</v>
      </c>
    </row>
    <row r="244" spans="1:6" x14ac:dyDescent="0.3">
      <c r="A244">
        <v>14.1</v>
      </c>
      <c r="B244">
        <v>18.216819900000001</v>
      </c>
      <c r="C244">
        <f t="shared" si="6"/>
        <v>10.031916453897335</v>
      </c>
      <c r="D244">
        <f t="shared" si="7"/>
        <v>4.5542049750000002</v>
      </c>
    </row>
    <row r="245" spans="1:6" x14ac:dyDescent="0.3">
      <c r="A245">
        <v>14.05</v>
      </c>
      <c r="B245">
        <v>18.19033263</v>
      </c>
      <c r="C245">
        <f t="shared" si="6"/>
        <v>10.02079238506199</v>
      </c>
      <c r="D245">
        <f t="shared" si="7"/>
        <v>4.5475831575000001</v>
      </c>
    </row>
    <row r="246" spans="1:6" x14ac:dyDescent="0.3">
      <c r="A246">
        <v>14.05</v>
      </c>
      <c r="B246">
        <v>18.19033263</v>
      </c>
      <c r="C246">
        <f t="shared" si="6"/>
        <v>10.02079238506199</v>
      </c>
      <c r="D246">
        <f t="shared" si="7"/>
        <v>4.5475831575000001</v>
      </c>
    </row>
    <row r="247" spans="1:6" x14ac:dyDescent="0.3">
      <c r="A247">
        <v>14.05</v>
      </c>
      <c r="B247">
        <v>18.19033263</v>
      </c>
      <c r="C247">
        <f t="shared" si="6"/>
        <v>10.02079238506199</v>
      </c>
      <c r="D247">
        <f t="shared" si="7"/>
        <v>4.5475831575000001</v>
      </c>
    </row>
    <row r="248" spans="1:6" x14ac:dyDescent="0.3">
      <c r="A248">
        <v>14</v>
      </c>
      <c r="B248">
        <v>18.16368087</v>
      </c>
      <c r="C248">
        <f t="shared" si="6"/>
        <v>10.009573471501026</v>
      </c>
      <c r="D248">
        <f t="shared" si="7"/>
        <v>4.5409202175000001</v>
      </c>
      <c r="E248">
        <v>0.11899999999999999</v>
      </c>
      <c r="F248">
        <v>8.4000000000000005E-2</v>
      </c>
    </row>
    <row r="249" spans="1:6" x14ac:dyDescent="0.3">
      <c r="A249">
        <v>14</v>
      </c>
      <c r="B249">
        <v>18.16368087</v>
      </c>
      <c r="C249">
        <f t="shared" si="6"/>
        <v>10.009573471501026</v>
      </c>
      <c r="D249">
        <f t="shared" si="7"/>
        <v>4.5409202175000001</v>
      </c>
    </row>
    <row r="250" spans="1:6" x14ac:dyDescent="0.3">
      <c r="A250">
        <v>14</v>
      </c>
      <c r="B250">
        <v>18.16368087</v>
      </c>
      <c r="C250">
        <f t="shared" si="6"/>
        <v>10.009573471501026</v>
      </c>
      <c r="D250">
        <f t="shared" si="7"/>
        <v>4.5409202175000001</v>
      </c>
    </row>
    <row r="251" spans="1:6" x14ac:dyDescent="0.3">
      <c r="A251">
        <v>14</v>
      </c>
      <c r="B251">
        <v>18.16368087</v>
      </c>
      <c r="C251">
        <f t="shared" si="6"/>
        <v>10.009573471501026</v>
      </c>
      <c r="D251">
        <f t="shared" si="7"/>
        <v>4.5409202175000001</v>
      </c>
    </row>
    <row r="252" spans="1:6" x14ac:dyDescent="0.3">
      <c r="A252">
        <v>13.95</v>
      </c>
      <c r="B252">
        <v>18.13686315</v>
      </c>
      <c r="C252">
        <f t="shared" si="6"/>
        <v>9.998258751647942</v>
      </c>
      <c r="D252">
        <f t="shared" si="7"/>
        <v>4.5342157875</v>
      </c>
    </row>
    <row r="253" spans="1:6" x14ac:dyDescent="0.3">
      <c r="A253">
        <v>13.95</v>
      </c>
      <c r="B253">
        <v>18.13686315</v>
      </c>
      <c r="C253">
        <f t="shared" si="6"/>
        <v>9.998258751647942</v>
      </c>
      <c r="D253">
        <f t="shared" si="7"/>
        <v>4.5342157875</v>
      </c>
    </row>
    <row r="254" spans="1:6" x14ac:dyDescent="0.3">
      <c r="A254">
        <v>13.95</v>
      </c>
      <c r="B254">
        <v>18.13686315</v>
      </c>
      <c r="C254">
        <f t="shared" si="6"/>
        <v>9.998258751647942</v>
      </c>
      <c r="D254">
        <f t="shared" si="7"/>
        <v>4.5342157875</v>
      </c>
    </row>
    <row r="255" spans="1:6" x14ac:dyDescent="0.3">
      <c r="A255">
        <v>13.9</v>
      </c>
      <c r="B255">
        <v>18.109877919999999</v>
      </c>
      <c r="C255">
        <f t="shared" si="6"/>
        <v>9.9868472127383452</v>
      </c>
      <c r="D255">
        <f t="shared" si="7"/>
        <v>4.5274694799999997</v>
      </c>
    </row>
    <row r="256" spans="1:6" x14ac:dyDescent="0.3">
      <c r="A256">
        <v>13.9</v>
      </c>
      <c r="B256">
        <v>18.109877919999999</v>
      </c>
      <c r="C256">
        <f t="shared" si="6"/>
        <v>9.9868472127383452</v>
      </c>
      <c r="D256">
        <f t="shared" si="7"/>
        <v>4.5274694799999997</v>
      </c>
    </row>
    <row r="257" spans="1:6" x14ac:dyDescent="0.3">
      <c r="A257">
        <v>13.85</v>
      </c>
      <c r="B257">
        <v>18.082723649999998</v>
      </c>
      <c r="C257">
        <f t="shared" si="6"/>
        <v>9.9753378527659322</v>
      </c>
      <c r="D257">
        <f t="shared" si="7"/>
        <v>4.5206809124999996</v>
      </c>
    </row>
    <row r="258" spans="1:6" x14ac:dyDescent="0.3">
      <c r="A258">
        <v>13.8</v>
      </c>
      <c r="B258">
        <v>18.055398799999999</v>
      </c>
      <c r="C258">
        <f t="shared" si="6"/>
        <v>9.963729661874007</v>
      </c>
      <c r="D258">
        <f t="shared" si="7"/>
        <v>4.5138496999999997</v>
      </c>
    </row>
    <row r="259" spans="1:6" x14ac:dyDescent="0.3">
      <c r="A259">
        <v>13.8</v>
      </c>
      <c r="B259">
        <v>18.055398799999999</v>
      </c>
      <c r="C259">
        <f t="shared" ref="C259:C322" si="8">B259*(1-EXP(-ABS(0.25704+0.11819*(B259/A259)-0.0020625*A259+0.13831*LN($M$2))))</f>
        <v>9.963729661874007</v>
      </c>
      <c r="D259">
        <f t="shared" ref="D259:D322" si="9">0.25*B259</f>
        <v>4.5138496999999997</v>
      </c>
    </row>
    <row r="260" spans="1:6" x14ac:dyDescent="0.3">
      <c r="A260">
        <v>13.8</v>
      </c>
      <c r="B260">
        <v>18.055398799999999</v>
      </c>
      <c r="C260">
        <f t="shared" si="8"/>
        <v>9.963729661874007</v>
      </c>
      <c r="D260">
        <f t="shared" si="9"/>
        <v>4.5138496999999997</v>
      </c>
    </row>
    <row r="261" spans="1:6" x14ac:dyDescent="0.3">
      <c r="A261">
        <v>13.8</v>
      </c>
      <c r="B261">
        <v>18.055398799999999</v>
      </c>
      <c r="C261">
        <f t="shared" si="8"/>
        <v>9.963729661874007</v>
      </c>
      <c r="D261">
        <f t="shared" si="9"/>
        <v>4.5138496999999997</v>
      </c>
    </row>
    <row r="262" spans="1:6" x14ac:dyDescent="0.3">
      <c r="A262">
        <v>13.7</v>
      </c>
      <c r="B262">
        <v>18.00023097</v>
      </c>
      <c r="C262">
        <f t="shared" si="8"/>
        <v>9.9402125966144244</v>
      </c>
      <c r="D262">
        <f t="shared" si="9"/>
        <v>4.5000577425000001</v>
      </c>
    </row>
    <row r="263" spans="1:6" x14ac:dyDescent="0.3">
      <c r="A263">
        <v>13.65</v>
      </c>
      <c r="B263">
        <v>17.9723848</v>
      </c>
      <c r="C263">
        <f t="shared" si="8"/>
        <v>9.9283016256632663</v>
      </c>
      <c r="D263">
        <f t="shared" si="9"/>
        <v>4.4930962000000001</v>
      </c>
    </row>
    <row r="264" spans="1:6" x14ac:dyDescent="0.3">
      <c r="A264">
        <v>13.65</v>
      </c>
      <c r="B264">
        <v>17.9723848</v>
      </c>
      <c r="C264">
        <f t="shared" si="8"/>
        <v>9.9283016256632663</v>
      </c>
      <c r="D264">
        <f t="shared" si="9"/>
        <v>4.4930962000000001</v>
      </c>
    </row>
    <row r="265" spans="1:6" x14ac:dyDescent="0.3">
      <c r="A265">
        <v>13.65</v>
      </c>
      <c r="B265">
        <v>17.9723848</v>
      </c>
      <c r="C265">
        <f t="shared" si="8"/>
        <v>9.9283016256632663</v>
      </c>
      <c r="D265">
        <f t="shared" si="9"/>
        <v>4.4930962000000001</v>
      </c>
    </row>
    <row r="266" spans="1:6" x14ac:dyDescent="0.3">
      <c r="A266">
        <v>13.65</v>
      </c>
      <c r="B266">
        <v>17.9723848</v>
      </c>
      <c r="C266">
        <f t="shared" si="8"/>
        <v>9.9283016256632663</v>
      </c>
      <c r="D266">
        <f t="shared" si="9"/>
        <v>4.4930962000000001</v>
      </c>
    </row>
    <row r="267" spans="1:6" x14ac:dyDescent="0.3">
      <c r="A267">
        <v>13.6</v>
      </c>
      <c r="B267">
        <v>17.944361610000001</v>
      </c>
      <c r="C267">
        <f t="shared" si="8"/>
        <v>9.9162875932787884</v>
      </c>
      <c r="D267">
        <f t="shared" si="9"/>
        <v>4.4860904025000004</v>
      </c>
    </row>
    <row r="268" spans="1:6" x14ac:dyDescent="0.3">
      <c r="A268">
        <v>13.55</v>
      </c>
      <c r="B268">
        <v>17.916159749999998</v>
      </c>
      <c r="C268">
        <f t="shared" si="8"/>
        <v>9.9041694125180744</v>
      </c>
      <c r="D268">
        <f t="shared" si="9"/>
        <v>4.4790399374999996</v>
      </c>
    </row>
    <row r="269" spans="1:6" x14ac:dyDescent="0.3">
      <c r="A269">
        <v>13.55</v>
      </c>
      <c r="B269">
        <v>17.916159749999998</v>
      </c>
      <c r="C269">
        <f t="shared" si="8"/>
        <v>9.9041694125180744</v>
      </c>
      <c r="D269">
        <f t="shared" si="9"/>
        <v>4.4790399374999996</v>
      </c>
    </row>
    <row r="270" spans="1:6" x14ac:dyDescent="0.3">
      <c r="A270">
        <v>13.55</v>
      </c>
      <c r="B270">
        <v>17.916159749999998</v>
      </c>
      <c r="C270">
        <f t="shared" si="8"/>
        <v>9.9041694125180744</v>
      </c>
      <c r="D270">
        <f t="shared" si="9"/>
        <v>4.4790399374999996</v>
      </c>
    </row>
    <row r="271" spans="1:6" x14ac:dyDescent="0.3">
      <c r="A271">
        <v>13.5</v>
      </c>
      <c r="B271">
        <v>17.88777756</v>
      </c>
      <c r="C271">
        <f t="shared" si="8"/>
        <v>9.8919459883904342</v>
      </c>
      <c r="D271">
        <f t="shared" si="9"/>
        <v>4.47194439</v>
      </c>
      <c r="E271">
        <v>0.108</v>
      </c>
      <c r="F271">
        <v>7.1999999999999995E-2</v>
      </c>
    </row>
    <row r="272" spans="1:6" x14ac:dyDescent="0.3">
      <c r="A272">
        <v>13.5</v>
      </c>
      <c r="B272">
        <v>17.88777756</v>
      </c>
      <c r="C272">
        <f t="shared" si="8"/>
        <v>9.8919459883904342</v>
      </c>
      <c r="D272">
        <f t="shared" si="9"/>
        <v>4.47194439</v>
      </c>
    </row>
    <row r="273" spans="1:4" x14ac:dyDescent="0.3">
      <c r="A273">
        <v>13.5</v>
      </c>
      <c r="B273">
        <v>17.88777756</v>
      </c>
      <c r="C273">
        <f t="shared" si="8"/>
        <v>9.8919459883904342</v>
      </c>
      <c r="D273">
        <f t="shared" si="9"/>
        <v>4.47194439</v>
      </c>
    </row>
    <row r="274" spans="1:4" x14ac:dyDescent="0.3">
      <c r="A274">
        <v>13.45</v>
      </c>
      <c r="B274">
        <v>17.859213329999999</v>
      </c>
      <c r="C274">
        <f t="shared" si="8"/>
        <v>9.8796161929040132</v>
      </c>
      <c r="D274">
        <f t="shared" si="9"/>
        <v>4.4648033324999998</v>
      </c>
    </row>
    <row r="275" spans="1:4" x14ac:dyDescent="0.3">
      <c r="A275">
        <v>13.45</v>
      </c>
      <c r="B275">
        <v>17.859213329999999</v>
      </c>
      <c r="C275">
        <f t="shared" si="8"/>
        <v>9.8796161929040132</v>
      </c>
      <c r="D275">
        <f t="shared" si="9"/>
        <v>4.4648033324999998</v>
      </c>
    </row>
    <row r="276" spans="1:4" x14ac:dyDescent="0.3">
      <c r="A276">
        <v>13.4</v>
      </c>
      <c r="B276">
        <v>17.830465360000002</v>
      </c>
      <c r="C276">
        <f t="shared" si="8"/>
        <v>9.8671789024001253</v>
      </c>
      <c r="D276">
        <f t="shared" si="9"/>
        <v>4.4576163400000004</v>
      </c>
    </row>
    <row r="277" spans="1:4" x14ac:dyDescent="0.3">
      <c r="A277">
        <v>13.35</v>
      </c>
      <c r="B277">
        <v>17.801531900000001</v>
      </c>
      <c r="C277">
        <f t="shared" si="8"/>
        <v>9.854632960127109</v>
      </c>
      <c r="D277">
        <f t="shared" si="9"/>
        <v>4.4503829750000001</v>
      </c>
    </row>
    <row r="278" spans="1:4" x14ac:dyDescent="0.3">
      <c r="A278">
        <v>13.35</v>
      </c>
      <c r="B278">
        <v>17.801531900000001</v>
      </c>
      <c r="C278">
        <f t="shared" si="8"/>
        <v>9.854632960127109</v>
      </c>
      <c r="D278">
        <f t="shared" si="9"/>
        <v>4.4503829750000001</v>
      </c>
    </row>
    <row r="279" spans="1:4" x14ac:dyDescent="0.3">
      <c r="A279">
        <v>13.35</v>
      </c>
      <c r="B279">
        <v>17.801531900000001</v>
      </c>
      <c r="C279">
        <f t="shared" si="8"/>
        <v>9.854632960127109</v>
      </c>
      <c r="D279">
        <f t="shared" si="9"/>
        <v>4.4503829750000001</v>
      </c>
    </row>
    <row r="280" spans="1:4" x14ac:dyDescent="0.3">
      <c r="A280">
        <v>13.35</v>
      </c>
      <c r="B280">
        <v>17.801531900000001</v>
      </c>
      <c r="C280">
        <f t="shared" si="8"/>
        <v>9.854632960127109</v>
      </c>
      <c r="D280">
        <f t="shared" si="9"/>
        <v>4.4503829750000001</v>
      </c>
    </row>
    <row r="281" spans="1:4" x14ac:dyDescent="0.3">
      <c r="A281">
        <v>13.35</v>
      </c>
      <c r="B281">
        <v>17.801531900000001</v>
      </c>
      <c r="C281">
        <f t="shared" si="8"/>
        <v>9.854632960127109</v>
      </c>
      <c r="D281">
        <f t="shared" si="9"/>
        <v>4.4503829750000001</v>
      </c>
    </row>
    <row r="282" spans="1:4" x14ac:dyDescent="0.3">
      <c r="A282">
        <v>13.3</v>
      </c>
      <c r="B282">
        <v>17.772411210000001</v>
      </c>
      <c r="C282">
        <f t="shared" si="8"/>
        <v>9.8419772136118837</v>
      </c>
      <c r="D282">
        <f t="shared" si="9"/>
        <v>4.4431028025000003</v>
      </c>
    </row>
    <row r="283" spans="1:4" x14ac:dyDescent="0.3">
      <c r="A283">
        <v>13.3</v>
      </c>
      <c r="B283">
        <v>17.772411210000001</v>
      </c>
      <c r="C283">
        <f t="shared" si="8"/>
        <v>9.8419772136118837</v>
      </c>
      <c r="D283">
        <f t="shared" si="9"/>
        <v>4.4431028025000003</v>
      </c>
    </row>
    <row r="284" spans="1:4" x14ac:dyDescent="0.3">
      <c r="A284">
        <v>13.3</v>
      </c>
      <c r="B284">
        <v>17.772411210000001</v>
      </c>
      <c r="C284">
        <f t="shared" si="8"/>
        <v>9.8419772136118837</v>
      </c>
      <c r="D284">
        <f t="shared" si="9"/>
        <v>4.4431028025000003</v>
      </c>
    </row>
    <row r="285" spans="1:4" x14ac:dyDescent="0.3">
      <c r="A285">
        <v>13.3</v>
      </c>
      <c r="B285">
        <v>17.772411210000001</v>
      </c>
      <c r="C285">
        <f t="shared" si="8"/>
        <v>9.8419772136118837</v>
      </c>
      <c r="D285">
        <f t="shared" si="9"/>
        <v>4.4431028025000003</v>
      </c>
    </row>
    <row r="286" spans="1:4" x14ac:dyDescent="0.3">
      <c r="A286">
        <v>13.3</v>
      </c>
      <c r="B286">
        <v>17.772411210000001</v>
      </c>
      <c r="C286">
        <f t="shared" si="8"/>
        <v>9.8419772136118837</v>
      </c>
      <c r="D286">
        <f t="shared" si="9"/>
        <v>4.4431028025000003</v>
      </c>
    </row>
    <row r="287" spans="1:4" x14ac:dyDescent="0.3">
      <c r="A287">
        <v>13.25</v>
      </c>
      <c r="B287">
        <v>17.743101490000001</v>
      </c>
      <c r="C287">
        <f t="shared" si="8"/>
        <v>9.8292104709504926</v>
      </c>
      <c r="D287">
        <f t="shared" si="9"/>
        <v>4.4357753725000002</v>
      </c>
    </row>
    <row r="288" spans="1:4" x14ac:dyDescent="0.3">
      <c r="A288">
        <v>13.25</v>
      </c>
      <c r="B288">
        <v>17.743101490000001</v>
      </c>
      <c r="C288">
        <f t="shared" si="8"/>
        <v>9.8292104709504926</v>
      </c>
      <c r="D288">
        <f t="shared" si="9"/>
        <v>4.4357753725000002</v>
      </c>
    </row>
    <row r="289" spans="1:6" x14ac:dyDescent="0.3">
      <c r="A289">
        <v>13.2</v>
      </c>
      <c r="B289">
        <v>17.713600970000002</v>
      </c>
      <c r="C289">
        <f t="shared" si="8"/>
        <v>9.8163315569476808</v>
      </c>
      <c r="D289">
        <f t="shared" si="9"/>
        <v>4.4284002425000004</v>
      </c>
    </row>
    <row r="290" spans="1:6" x14ac:dyDescent="0.3">
      <c r="A290">
        <v>13.2</v>
      </c>
      <c r="B290">
        <v>17.713600970000002</v>
      </c>
      <c r="C290">
        <f t="shared" si="8"/>
        <v>9.8163315569476808</v>
      </c>
      <c r="D290">
        <f t="shared" si="9"/>
        <v>4.4284002425000004</v>
      </c>
    </row>
    <row r="291" spans="1:6" x14ac:dyDescent="0.3">
      <c r="A291">
        <v>13.15</v>
      </c>
      <c r="B291">
        <v>17.683907810000001</v>
      </c>
      <c r="C291">
        <f t="shared" si="8"/>
        <v>9.8033392506390342</v>
      </c>
      <c r="D291">
        <f t="shared" si="9"/>
        <v>4.4209769525000002</v>
      </c>
    </row>
    <row r="292" spans="1:6" x14ac:dyDescent="0.3">
      <c r="A292">
        <v>13.15</v>
      </c>
      <c r="B292">
        <v>17.683907810000001</v>
      </c>
      <c r="C292">
        <f t="shared" si="8"/>
        <v>9.8033392506390342</v>
      </c>
      <c r="D292">
        <f t="shared" si="9"/>
        <v>4.4209769525000002</v>
      </c>
    </row>
    <row r="293" spans="1:6" x14ac:dyDescent="0.3">
      <c r="A293">
        <v>13.1</v>
      </c>
      <c r="B293">
        <v>17.654020160000002</v>
      </c>
      <c r="C293">
        <f t="shared" si="8"/>
        <v>9.790232322705867</v>
      </c>
      <c r="D293">
        <f t="shared" si="9"/>
        <v>4.4135050400000004</v>
      </c>
    </row>
    <row r="294" spans="1:6" x14ac:dyDescent="0.3">
      <c r="A294">
        <v>13.05</v>
      </c>
      <c r="B294">
        <v>17.62393617</v>
      </c>
      <c r="C294">
        <f t="shared" si="8"/>
        <v>9.7770095417120153</v>
      </c>
      <c r="D294">
        <f t="shared" si="9"/>
        <v>4.4059840425000001</v>
      </c>
    </row>
    <row r="295" spans="1:6" x14ac:dyDescent="0.3">
      <c r="A295">
        <v>13.05</v>
      </c>
      <c r="B295">
        <v>17.62393617</v>
      </c>
      <c r="C295">
        <f t="shared" si="8"/>
        <v>9.7770095417120153</v>
      </c>
      <c r="D295">
        <f t="shared" si="9"/>
        <v>4.4059840425000001</v>
      </c>
    </row>
    <row r="296" spans="1:6" x14ac:dyDescent="0.3">
      <c r="A296">
        <v>13</v>
      </c>
      <c r="B296">
        <v>17.59365395</v>
      </c>
      <c r="C296">
        <f t="shared" si="8"/>
        <v>9.7636696490526234</v>
      </c>
      <c r="D296">
        <f t="shared" si="9"/>
        <v>4.3984134875000001</v>
      </c>
      <c r="E296">
        <v>9.7000000000000003E-2</v>
      </c>
      <c r="F296">
        <v>6.0999999999999999E-2</v>
      </c>
    </row>
    <row r="297" spans="1:6" x14ac:dyDescent="0.3">
      <c r="A297">
        <v>13</v>
      </c>
      <c r="B297">
        <v>17.59365395</v>
      </c>
      <c r="C297">
        <f t="shared" si="8"/>
        <v>9.7636696490526234</v>
      </c>
      <c r="D297">
        <f t="shared" si="9"/>
        <v>4.3984134875000001</v>
      </c>
    </row>
    <row r="298" spans="1:6" x14ac:dyDescent="0.3">
      <c r="A298">
        <v>13</v>
      </c>
      <c r="B298">
        <v>17.59365395</v>
      </c>
      <c r="C298">
        <f t="shared" si="8"/>
        <v>9.7636696490526234</v>
      </c>
      <c r="D298">
        <f t="shared" si="9"/>
        <v>4.3984134875000001</v>
      </c>
    </row>
    <row r="299" spans="1:6" x14ac:dyDescent="0.3">
      <c r="A299">
        <v>12.95</v>
      </c>
      <c r="B299">
        <v>17.563171570000002</v>
      </c>
      <c r="C299">
        <f t="shared" si="8"/>
        <v>9.7502113588852826</v>
      </c>
      <c r="D299">
        <f t="shared" si="9"/>
        <v>4.3907928925000004</v>
      </c>
    </row>
    <row r="300" spans="1:6" x14ac:dyDescent="0.3">
      <c r="A300">
        <v>12.9</v>
      </c>
      <c r="B300">
        <v>17.532487110000002</v>
      </c>
      <c r="C300">
        <f t="shared" si="8"/>
        <v>9.7366333893997385</v>
      </c>
      <c r="D300">
        <f t="shared" si="9"/>
        <v>4.3831217775000004</v>
      </c>
    </row>
    <row r="301" spans="1:6" x14ac:dyDescent="0.3">
      <c r="A301">
        <v>12.9</v>
      </c>
      <c r="B301">
        <v>17.532487110000002</v>
      </c>
      <c r="C301">
        <f t="shared" si="8"/>
        <v>9.7366333893997385</v>
      </c>
      <c r="D301">
        <f t="shared" si="9"/>
        <v>4.3831217775000004</v>
      </c>
    </row>
    <row r="302" spans="1:6" x14ac:dyDescent="0.3">
      <c r="A302">
        <v>12.8</v>
      </c>
      <c r="B302">
        <v>17.470504049999999</v>
      </c>
      <c r="C302">
        <f t="shared" si="8"/>
        <v>9.7091131360544534</v>
      </c>
      <c r="D302">
        <f t="shared" si="9"/>
        <v>4.3676260124999997</v>
      </c>
    </row>
    <row r="303" spans="1:6" x14ac:dyDescent="0.3">
      <c r="A303">
        <v>12.8</v>
      </c>
      <c r="B303">
        <v>17.470504049999999</v>
      </c>
      <c r="C303">
        <f t="shared" si="8"/>
        <v>9.7091131360544534</v>
      </c>
      <c r="D303">
        <f t="shared" si="9"/>
        <v>4.3676260124999997</v>
      </c>
    </row>
    <row r="304" spans="1:6" x14ac:dyDescent="0.3">
      <c r="A304">
        <v>12.8</v>
      </c>
      <c r="B304">
        <v>17.470504049999999</v>
      </c>
      <c r="C304">
        <f t="shared" si="8"/>
        <v>9.7091131360544534</v>
      </c>
      <c r="D304">
        <f t="shared" si="9"/>
        <v>4.3676260124999997</v>
      </c>
    </row>
    <row r="305" spans="1:6" x14ac:dyDescent="0.3">
      <c r="A305">
        <v>12.75</v>
      </c>
      <c r="B305">
        <v>17.43920146</v>
      </c>
      <c r="C305">
        <f t="shared" si="8"/>
        <v>9.6951681831099297</v>
      </c>
      <c r="D305">
        <f t="shared" si="9"/>
        <v>4.3598003649999999</v>
      </c>
    </row>
    <row r="306" spans="1:6" x14ac:dyDescent="0.3">
      <c r="A306">
        <v>12.75</v>
      </c>
      <c r="B306">
        <v>17.43920146</v>
      </c>
      <c r="C306">
        <f t="shared" si="8"/>
        <v>9.6951681831099297</v>
      </c>
      <c r="D306">
        <f t="shared" si="9"/>
        <v>4.3598003649999999</v>
      </c>
    </row>
    <row r="307" spans="1:6" x14ac:dyDescent="0.3">
      <c r="A307">
        <v>12.7</v>
      </c>
      <c r="B307">
        <v>17.407688790000002</v>
      </c>
      <c r="C307">
        <f t="shared" si="8"/>
        <v>9.6810982000544676</v>
      </c>
      <c r="D307">
        <f t="shared" si="9"/>
        <v>4.3519221975000004</v>
      </c>
    </row>
    <row r="308" spans="1:6" x14ac:dyDescent="0.3">
      <c r="A308">
        <v>12.7</v>
      </c>
      <c r="B308">
        <v>17.407688790000002</v>
      </c>
      <c r="C308">
        <f t="shared" si="8"/>
        <v>9.6810982000544676</v>
      </c>
      <c r="D308">
        <f t="shared" si="9"/>
        <v>4.3519221975000004</v>
      </c>
    </row>
    <row r="309" spans="1:6" x14ac:dyDescent="0.3">
      <c r="A309">
        <v>12.7</v>
      </c>
      <c r="B309">
        <v>17.407688790000002</v>
      </c>
      <c r="C309">
        <f t="shared" si="8"/>
        <v>9.6810982000544676</v>
      </c>
      <c r="D309">
        <f t="shared" si="9"/>
        <v>4.3519221975000004</v>
      </c>
    </row>
    <row r="310" spans="1:6" x14ac:dyDescent="0.3">
      <c r="A310">
        <v>12.6</v>
      </c>
      <c r="B310">
        <v>17.344024950000001</v>
      </c>
      <c r="C310">
        <f t="shared" si="8"/>
        <v>9.6525776034592887</v>
      </c>
      <c r="D310">
        <f t="shared" si="9"/>
        <v>4.3360062375000004</v>
      </c>
    </row>
    <row r="311" spans="1:6" x14ac:dyDescent="0.3">
      <c r="A311">
        <v>12.6</v>
      </c>
      <c r="B311">
        <v>17.344024950000001</v>
      </c>
      <c r="C311">
        <f t="shared" si="8"/>
        <v>9.6525776034592887</v>
      </c>
      <c r="D311">
        <f t="shared" si="9"/>
        <v>4.3360062375000004</v>
      </c>
    </row>
    <row r="312" spans="1:6" x14ac:dyDescent="0.3">
      <c r="A312">
        <v>12.6</v>
      </c>
      <c r="B312">
        <v>17.344024950000001</v>
      </c>
      <c r="C312">
        <f t="shared" si="8"/>
        <v>9.6525776034592887</v>
      </c>
      <c r="D312">
        <f t="shared" si="9"/>
        <v>4.3360062375000004</v>
      </c>
    </row>
    <row r="313" spans="1:6" x14ac:dyDescent="0.3">
      <c r="A313">
        <v>12.55</v>
      </c>
      <c r="B313">
        <v>17.311869569999999</v>
      </c>
      <c r="C313">
        <f t="shared" si="8"/>
        <v>9.6381241634144903</v>
      </c>
      <c r="D313">
        <f t="shared" si="9"/>
        <v>4.3279673924999997</v>
      </c>
    </row>
    <row r="314" spans="1:6" x14ac:dyDescent="0.3">
      <c r="A314">
        <v>12.55</v>
      </c>
      <c r="B314">
        <v>17.311869569999999</v>
      </c>
      <c r="C314">
        <f t="shared" si="8"/>
        <v>9.6381241634144903</v>
      </c>
      <c r="D314">
        <f t="shared" si="9"/>
        <v>4.3279673924999997</v>
      </c>
    </row>
    <row r="315" spans="1:6" x14ac:dyDescent="0.3">
      <c r="A315">
        <v>12.55</v>
      </c>
      <c r="B315">
        <v>17.311869569999999</v>
      </c>
      <c r="C315">
        <f t="shared" si="8"/>
        <v>9.6381241634144903</v>
      </c>
      <c r="D315">
        <f t="shared" si="9"/>
        <v>4.3279673924999997</v>
      </c>
    </row>
    <row r="316" spans="1:6" x14ac:dyDescent="0.3">
      <c r="A316">
        <v>12.55</v>
      </c>
      <c r="B316">
        <v>17.311869569999999</v>
      </c>
      <c r="C316">
        <f t="shared" si="8"/>
        <v>9.6381241634144903</v>
      </c>
      <c r="D316">
        <f t="shared" si="9"/>
        <v>4.3279673924999997</v>
      </c>
    </row>
    <row r="317" spans="1:6" x14ac:dyDescent="0.3">
      <c r="A317">
        <v>12.5</v>
      </c>
      <c r="B317">
        <v>17.279495709999999</v>
      </c>
      <c r="C317">
        <f t="shared" si="8"/>
        <v>9.6235400527216122</v>
      </c>
      <c r="D317">
        <f t="shared" si="9"/>
        <v>4.3198739274999998</v>
      </c>
      <c r="E317">
        <v>8.6999999999999994E-2</v>
      </c>
      <c r="F317">
        <v>5.0999999999999997E-2</v>
      </c>
    </row>
    <row r="318" spans="1:6" x14ac:dyDescent="0.3">
      <c r="A318">
        <v>12.5</v>
      </c>
      <c r="B318">
        <v>17.279495709999999</v>
      </c>
      <c r="C318">
        <f t="shared" si="8"/>
        <v>9.6235400527216122</v>
      </c>
      <c r="D318">
        <f t="shared" si="9"/>
        <v>4.3198739274999998</v>
      </c>
    </row>
    <row r="319" spans="1:6" x14ac:dyDescent="0.3">
      <c r="A319">
        <v>12.5</v>
      </c>
      <c r="B319">
        <v>17.279495709999999</v>
      </c>
      <c r="C319">
        <f t="shared" si="8"/>
        <v>9.6235400527216122</v>
      </c>
      <c r="D319">
        <f t="shared" si="9"/>
        <v>4.3198739274999998</v>
      </c>
    </row>
    <row r="320" spans="1:6" x14ac:dyDescent="0.3">
      <c r="A320">
        <v>12.45</v>
      </c>
      <c r="B320">
        <v>17.2469012</v>
      </c>
      <c r="C320">
        <f t="shared" si="8"/>
        <v>9.6088238109073281</v>
      </c>
      <c r="D320">
        <f t="shared" si="9"/>
        <v>4.3117253</v>
      </c>
    </row>
    <row r="321" spans="1:4" x14ac:dyDescent="0.3">
      <c r="A321">
        <v>12.45</v>
      </c>
      <c r="B321">
        <v>17.2469012</v>
      </c>
      <c r="C321">
        <f t="shared" si="8"/>
        <v>9.6088238109073281</v>
      </c>
      <c r="D321">
        <f t="shared" si="9"/>
        <v>4.3117253</v>
      </c>
    </row>
    <row r="322" spans="1:4" x14ac:dyDescent="0.3">
      <c r="A322">
        <v>12.35</v>
      </c>
      <c r="B322">
        <v>17.181041430000001</v>
      </c>
      <c r="C322">
        <f t="shared" si="8"/>
        <v>9.5789890033920742</v>
      </c>
      <c r="D322">
        <f t="shared" si="9"/>
        <v>4.2952603575000001</v>
      </c>
    </row>
    <row r="323" spans="1:4" x14ac:dyDescent="0.3">
      <c r="A323">
        <v>12.3</v>
      </c>
      <c r="B323">
        <v>17.1477717</v>
      </c>
      <c r="C323">
        <f t="shared" ref="C323:C386" si="10">B323*(1-EXP(-ABS(0.25704+0.11819*(B323/A323)-0.0020625*A323+0.13831*LN($M$2))))</f>
        <v>9.5638674216776138</v>
      </c>
      <c r="D323">
        <f t="shared" ref="D323:D386" si="11">0.25*B323</f>
        <v>4.286942925</v>
      </c>
    </row>
    <row r="324" spans="1:4" x14ac:dyDescent="0.3">
      <c r="A324">
        <v>12.3</v>
      </c>
      <c r="B324">
        <v>17.1477717</v>
      </c>
      <c r="C324">
        <f t="shared" si="10"/>
        <v>9.5638674216776138</v>
      </c>
      <c r="D324">
        <f t="shared" si="11"/>
        <v>4.286942925</v>
      </c>
    </row>
    <row r="325" spans="1:4" x14ac:dyDescent="0.3">
      <c r="A325">
        <v>12.3</v>
      </c>
      <c r="B325">
        <v>17.1477717</v>
      </c>
      <c r="C325">
        <f t="shared" si="10"/>
        <v>9.5638674216776138</v>
      </c>
      <c r="D325">
        <f t="shared" si="11"/>
        <v>4.286942925</v>
      </c>
    </row>
    <row r="326" spans="1:4" x14ac:dyDescent="0.3">
      <c r="A326">
        <v>12.3</v>
      </c>
      <c r="B326">
        <v>17.1477717</v>
      </c>
      <c r="C326">
        <f t="shared" si="10"/>
        <v>9.5638674216776138</v>
      </c>
      <c r="D326">
        <f t="shared" si="11"/>
        <v>4.286942925</v>
      </c>
    </row>
    <row r="327" spans="1:4" x14ac:dyDescent="0.3">
      <c r="A327">
        <v>12.25</v>
      </c>
      <c r="B327">
        <v>17.114272360000001</v>
      </c>
      <c r="C327">
        <f t="shared" si="10"/>
        <v>9.5486076640957673</v>
      </c>
      <c r="D327">
        <f t="shared" si="11"/>
        <v>4.2785680900000003</v>
      </c>
    </row>
    <row r="328" spans="1:4" x14ac:dyDescent="0.3">
      <c r="A328">
        <v>12.25</v>
      </c>
      <c r="B328">
        <v>17.114272360000001</v>
      </c>
      <c r="C328">
        <f t="shared" si="10"/>
        <v>9.5486076640957673</v>
      </c>
      <c r="D328">
        <f t="shared" si="11"/>
        <v>4.2785680900000003</v>
      </c>
    </row>
    <row r="329" spans="1:4" x14ac:dyDescent="0.3">
      <c r="A329">
        <v>12.25</v>
      </c>
      <c r="B329">
        <v>17.114272360000001</v>
      </c>
      <c r="C329">
        <f t="shared" si="10"/>
        <v>9.5486076640957673</v>
      </c>
      <c r="D329">
        <f t="shared" si="11"/>
        <v>4.2785680900000003</v>
      </c>
    </row>
    <row r="330" spans="1:4" x14ac:dyDescent="0.3">
      <c r="A330">
        <v>12.2</v>
      </c>
      <c r="B330">
        <v>17.080541119999999</v>
      </c>
      <c r="C330">
        <f t="shared" si="10"/>
        <v>9.5332081811110108</v>
      </c>
      <c r="D330">
        <f t="shared" si="11"/>
        <v>4.2701352799999999</v>
      </c>
    </row>
    <row r="331" spans="1:4" x14ac:dyDescent="0.3">
      <c r="A331">
        <v>12.2</v>
      </c>
      <c r="B331">
        <v>17.080541119999999</v>
      </c>
      <c r="C331">
        <f t="shared" si="10"/>
        <v>9.5332081811110108</v>
      </c>
      <c r="D331">
        <f t="shared" si="11"/>
        <v>4.2701352799999999</v>
      </c>
    </row>
    <row r="332" spans="1:4" x14ac:dyDescent="0.3">
      <c r="A332">
        <v>12.15</v>
      </c>
      <c r="B332">
        <v>17.04657564</v>
      </c>
      <c r="C332">
        <f t="shared" si="10"/>
        <v>9.5176673888310841</v>
      </c>
      <c r="D332">
        <f t="shared" si="11"/>
        <v>4.2616439100000001</v>
      </c>
    </row>
    <row r="333" spans="1:4" x14ac:dyDescent="0.3">
      <c r="A333">
        <v>12.15</v>
      </c>
      <c r="B333">
        <v>17.04657564</v>
      </c>
      <c r="C333">
        <f t="shared" si="10"/>
        <v>9.5176673888310841</v>
      </c>
      <c r="D333">
        <f t="shared" si="11"/>
        <v>4.2616439100000001</v>
      </c>
    </row>
    <row r="334" spans="1:4" x14ac:dyDescent="0.3">
      <c r="A334">
        <v>12.15</v>
      </c>
      <c r="B334">
        <v>17.04657564</v>
      </c>
      <c r="C334">
        <f t="shared" si="10"/>
        <v>9.5176673888310841</v>
      </c>
      <c r="D334">
        <f t="shared" si="11"/>
        <v>4.2616439100000001</v>
      </c>
    </row>
    <row r="335" spans="1:4" x14ac:dyDescent="0.3">
      <c r="A335">
        <v>12.1</v>
      </c>
      <c r="B335">
        <v>17.012373539999999</v>
      </c>
      <c r="C335">
        <f t="shared" si="10"/>
        <v>9.5019836752405258</v>
      </c>
      <c r="D335">
        <f t="shared" si="11"/>
        <v>4.2530933849999997</v>
      </c>
    </row>
    <row r="336" spans="1:4" x14ac:dyDescent="0.3">
      <c r="A336">
        <v>12.1</v>
      </c>
      <c r="B336">
        <v>17.012373539999999</v>
      </c>
      <c r="C336">
        <f t="shared" si="10"/>
        <v>9.5019836752405258</v>
      </c>
      <c r="D336">
        <f t="shared" si="11"/>
        <v>4.2530933849999997</v>
      </c>
    </row>
    <row r="337" spans="1:6" x14ac:dyDescent="0.3">
      <c r="A337">
        <v>12</v>
      </c>
      <c r="B337">
        <v>16.943249869999999</v>
      </c>
      <c r="C337">
        <f t="shared" si="10"/>
        <v>9.4701809646137018</v>
      </c>
      <c r="D337">
        <f t="shared" si="11"/>
        <v>4.2358124674999997</v>
      </c>
      <c r="E337">
        <v>7.6999999999999999E-2</v>
      </c>
      <c r="F337">
        <v>4.2000000000000003E-2</v>
      </c>
    </row>
    <row r="338" spans="1:6" x14ac:dyDescent="0.3">
      <c r="A338">
        <v>11.95</v>
      </c>
      <c r="B338">
        <v>16.9083234</v>
      </c>
      <c r="C338">
        <f t="shared" si="10"/>
        <v>9.4540586403507607</v>
      </c>
      <c r="D338">
        <f t="shared" si="11"/>
        <v>4.2270808500000001</v>
      </c>
    </row>
    <row r="339" spans="1:6" x14ac:dyDescent="0.3">
      <c r="A339">
        <v>11.95</v>
      </c>
      <c r="B339">
        <v>16.9083234</v>
      </c>
      <c r="C339">
        <f t="shared" si="10"/>
        <v>9.4540586403507607</v>
      </c>
      <c r="D339">
        <f t="shared" si="11"/>
        <v>4.2270808500000001</v>
      </c>
    </row>
    <row r="340" spans="1:6" x14ac:dyDescent="0.3">
      <c r="A340">
        <v>11.95</v>
      </c>
      <c r="B340">
        <v>16.9083234</v>
      </c>
      <c r="C340">
        <f t="shared" si="10"/>
        <v>9.4540586403507607</v>
      </c>
      <c r="D340">
        <f t="shared" si="11"/>
        <v>4.2270808500000001</v>
      </c>
    </row>
    <row r="341" spans="1:6" x14ac:dyDescent="0.3">
      <c r="A341">
        <v>11.9</v>
      </c>
      <c r="B341">
        <v>16.873150540000001</v>
      </c>
      <c r="C341">
        <f t="shared" si="10"/>
        <v>9.4377867591880857</v>
      </c>
      <c r="D341">
        <f t="shared" si="11"/>
        <v>4.2182876350000003</v>
      </c>
    </row>
    <row r="342" spans="1:6" x14ac:dyDescent="0.3">
      <c r="A342">
        <v>11.85</v>
      </c>
      <c r="B342">
        <v>16.83772875</v>
      </c>
      <c r="C342">
        <f t="shared" si="10"/>
        <v>9.4213635929440489</v>
      </c>
      <c r="D342">
        <f t="shared" si="11"/>
        <v>4.2094321875</v>
      </c>
    </row>
    <row r="343" spans="1:6" x14ac:dyDescent="0.3">
      <c r="A343">
        <v>11.8</v>
      </c>
      <c r="B343">
        <v>16.80205548</v>
      </c>
      <c r="C343">
        <f t="shared" si="10"/>
        <v>9.4047874039672514</v>
      </c>
      <c r="D343">
        <f t="shared" si="11"/>
        <v>4.20051387</v>
      </c>
    </row>
    <row r="344" spans="1:6" x14ac:dyDescent="0.3">
      <c r="A344">
        <v>11.75</v>
      </c>
      <c r="B344">
        <v>16.766128120000001</v>
      </c>
      <c r="C344">
        <f t="shared" si="10"/>
        <v>9.3880564134090765</v>
      </c>
      <c r="D344">
        <f t="shared" si="11"/>
        <v>4.1915320300000003</v>
      </c>
    </row>
    <row r="345" spans="1:6" x14ac:dyDescent="0.3">
      <c r="A345">
        <v>11.75</v>
      </c>
      <c r="B345">
        <v>16.766128120000001</v>
      </c>
      <c r="C345">
        <f t="shared" si="10"/>
        <v>9.3880564134090765</v>
      </c>
      <c r="D345">
        <f t="shared" si="11"/>
        <v>4.1915320300000003</v>
      </c>
    </row>
    <row r="346" spans="1:6" x14ac:dyDescent="0.3">
      <c r="A346">
        <v>11.75</v>
      </c>
      <c r="B346">
        <v>16.766128120000001</v>
      </c>
      <c r="C346">
        <f t="shared" si="10"/>
        <v>9.3880564134090765</v>
      </c>
      <c r="D346">
        <f t="shared" si="11"/>
        <v>4.1915320300000003</v>
      </c>
    </row>
    <row r="347" spans="1:6" x14ac:dyDescent="0.3">
      <c r="A347">
        <v>11.7</v>
      </c>
      <c r="B347">
        <v>16.729944069999998</v>
      </c>
      <c r="C347">
        <f t="shared" si="10"/>
        <v>9.3711688455369071</v>
      </c>
      <c r="D347">
        <f t="shared" si="11"/>
        <v>4.1824860174999996</v>
      </c>
    </row>
    <row r="348" spans="1:6" x14ac:dyDescent="0.3">
      <c r="A348">
        <v>11.7</v>
      </c>
      <c r="B348">
        <v>16.729944069999998</v>
      </c>
      <c r="C348">
        <f t="shared" si="10"/>
        <v>9.3711688455369071</v>
      </c>
      <c r="D348">
        <f t="shared" si="11"/>
        <v>4.1824860174999996</v>
      </c>
    </row>
    <row r="349" spans="1:6" x14ac:dyDescent="0.3">
      <c r="A349">
        <v>11.65</v>
      </c>
      <c r="B349">
        <v>16.69350064</v>
      </c>
      <c r="C349">
        <f t="shared" si="10"/>
        <v>9.3541228642670795</v>
      </c>
      <c r="D349">
        <f t="shared" si="11"/>
        <v>4.17337516</v>
      </c>
    </row>
    <row r="350" spans="1:6" x14ac:dyDescent="0.3">
      <c r="A350">
        <v>11.65</v>
      </c>
      <c r="B350">
        <v>16.69350064</v>
      </c>
      <c r="C350">
        <f t="shared" si="10"/>
        <v>9.3541228642670795</v>
      </c>
      <c r="D350">
        <f t="shared" si="11"/>
        <v>4.17337516</v>
      </c>
    </row>
    <row r="351" spans="1:6" x14ac:dyDescent="0.3">
      <c r="A351">
        <v>11.65</v>
      </c>
      <c r="B351">
        <v>16.69350064</v>
      </c>
      <c r="C351">
        <f t="shared" si="10"/>
        <v>9.3541228642670795</v>
      </c>
      <c r="D351">
        <f t="shared" si="11"/>
        <v>4.17337516</v>
      </c>
    </row>
    <row r="352" spans="1:6" x14ac:dyDescent="0.3">
      <c r="A352">
        <v>11.55</v>
      </c>
      <c r="B352">
        <v>16.61982489</v>
      </c>
      <c r="C352">
        <f t="shared" si="10"/>
        <v>9.3195483068624245</v>
      </c>
      <c r="D352">
        <f t="shared" si="11"/>
        <v>4.1549562225000001</v>
      </c>
    </row>
    <row r="353" spans="1:6" x14ac:dyDescent="0.3">
      <c r="A353">
        <v>11.5</v>
      </c>
      <c r="B353">
        <v>16.582587050000001</v>
      </c>
      <c r="C353">
        <f t="shared" si="10"/>
        <v>9.3020159528599589</v>
      </c>
      <c r="D353">
        <f t="shared" si="11"/>
        <v>4.1456467625000002</v>
      </c>
      <c r="E353">
        <v>6.8000000000000005E-2</v>
      </c>
      <c r="F353">
        <v>3.3000000000000002E-2</v>
      </c>
    </row>
    <row r="354" spans="1:6" x14ac:dyDescent="0.3">
      <c r="A354">
        <v>11.5</v>
      </c>
      <c r="B354">
        <v>16.582587050000001</v>
      </c>
      <c r="C354">
        <f t="shared" si="10"/>
        <v>9.3020159528599589</v>
      </c>
      <c r="D354">
        <f t="shared" si="11"/>
        <v>4.1456467625000002</v>
      </c>
    </row>
    <row r="355" spans="1:6" x14ac:dyDescent="0.3">
      <c r="A355">
        <v>11.45</v>
      </c>
      <c r="B355">
        <v>16.54507886</v>
      </c>
      <c r="C355">
        <f t="shared" si="10"/>
        <v>9.2843176740603095</v>
      </c>
      <c r="D355">
        <f t="shared" si="11"/>
        <v>4.1362697150000001</v>
      </c>
    </row>
    <row r="356" spans="1:6" x14ac:dyDescent="0.3">
      <c r="A356">
        <v>11.45</v>
      </c>
      <c r="B356">
        <v>16.54507886</v>
      </c>
      <c r="C356">
        <f t="shared" si="10"/>
        <v>9.2843176740603095</v>
      </c>
      <c r="D356">
        <f t="shared" si="11"/>
        <v>4.1362697150000001</v>
      </c>
    </row>
    <row r="357" spans="1:6" x14ac:dyDescent="0.3">
      <c r="A357">
        <v>11.4</v>
      </c>
      <c r="B357">
        <v>16.50729746</v>
      </c>
      <c r="C357">
        <f t="shared" si="10"/>
        <v>9.266451509275603</v>
      </c>
      <c r="D357">
        <f t="shared" si="11"/>
        <v>4.126824365</v>
      </c>
    </row>
    <row r="358" spans="1:6" x14ac:dyDescent="0.3">
      <c r="A358">
        <v>11.3</v>
      </c>
      <c r="B358">
        <v>16.430903499999999</v>
      </c>
      <c r="C358">
        <f t="shared" si="10"/>
        <v>9.2302076018363088</v>
      </c>
      <c r="D358">
        <f t="shared" si="11"/>
        <v>4.1077258749999999</v>
      </c>
    </row>
    <row r="359" spans="1:6" x14ac:dyDescent="0.3">
      <c r="A359">
        <v>11.3</v>
      </c>
      <c r="B359">
        <v>16.430903499999999</v>
      </c>
      <c r="C359">
        <f t="shared" si="10"/>
        <v>9.2302076018363088</v>
      </c>
      <c r="D359">
        <f t="shared" si="11"/>
        <v>4.1077258749999999</v>
      </c>
    </row>
    <row r="360" spans="1:6" x14ac:dyDescent="0.3">
      <c r="A360">
        <v>11.3</v>
      </c>
      <c r="B360">
        <v>16.430903499999999</v>
      </c>
      <c r="C360">
        <f t="shared" si="10"/>
        <v>9.2302076018363088</v>
      </c>
      <c r="D360">
        <f t="shared" si="11"/>
        <v>4.1077258749999999</v>
      </c>
    </row>
    <row r="361" spans="1:6" x14ac:dyDescent="0.3">
      <c r="A361">
        <v>11.3</v>
      </c>
      <c r="B361">
        <v>16.430903499999999</v>
      </c>
      <c r="C361">
        <f t="shared" si="10"/>
        <v>9.2302076018363088</v>
      </c>
      <c r="D361">
        <f t="shared" si="11"/>
        <v>4.1077258749999999</v>
      </c>
    </row>
    <row r="362" spans="1:6" x14ac:dyDescent="0.3">
      <c r="A362">
        <v>11.25</v>
      </c>
      <c r="B362">
        <v>16.39228507</v>
      </c>
      <c r="C362">
        <f t="shared" si="10"/>
        <v>9.2118258233120489</v>
      </c>
      <c r="D362">
        <f t="shared" si="11"/>
        <v>4.0980712674999999</v>
      </c>
    </row>
    <row r="363" spans="1:6" x14ac:dyDescent="0.3">
      <c r="A363">
        <v>11.25</v>
      </c>
      <c r="B363">
        <v>16.39228507</v>
      </c>
      <c r="C363">
        <f t="shared" si="10"/>
        <v>9.2118258233120489</v>
      </c>
      <c r="D363">
        <f t="shared" si="11"/>
        <v>4.0980712674999999</v>
      </c>
    </row>
    <row r="364" spans="1:6" x14ac:dyDescent="0.3">
      <c r="A364">
        <v>11.25</v>
      </c>
      <c r="B364">
        <v>16.39228507</v>
      </c>
      <c r="C364">
        <f t="shared" si="10"/>
        <v>9.2118258233120489</v>
      </c>
      <c r="D364">
        <f t="shared" si="11"/>
        <v>4.0980712674999999</v>
      </c>
    </row>
    <row r="365" spans="1:6" x14ac:dyDescent="0.3">
      <c r="A365">
        <v>11.15</v>
      </c>
      <c r="B365">
        <v>16.314190329999999</v>
      </c>
      <c r="C365">
        <f t="shared" si="10"/>
        <v>9.1745323049189782</v>
      </c>
      <c r="D365">
        <f t="shared" si="11"/>
        <v>4.0785475824999997</v>
      </c>
    </row>
    <row r="366" spans="1:6" x14ac:dyDescent="0.3">
      <c r="A366">
        <v>11.15</v>
      </c>
      <c r="B366">
        <v>16.314190329999999</v>
      </c>
      <c r="C366">
        <f t="shared" si="10"/>
        <v>9.1745323049189782</v>
      </c>
      <c r="D366">
        <f t="shared" si="11"/>
        <v>4.0785475824999997</v>
      </c>
    </row>
    <row r="367" spans="1:6" x14ac:dyDescent="0.3">
      <c r="A367">
        <v>11.1</v>
      </c>
      <c r="B367">
        <v>16.27470791</v>
      </c>
      <c r="C367">
        <f t="shared" si="10"/>
        <v>9.1556163538159065</v>
      </c>
      <c r="D367">
        <f t="shared" si="11"/>
        <v>4.0686769775</v>
      </c>
    </row>
    <row r="368" spans="1:6" x14ac:dyDescent="0.3">
      <c r="A368">
        <v>11.1</v>
      </c>
      <c r="B368">
        <v>16.27470791</v>
      </c>
      <c r="C368">
        <f t="shared" si="10"/>
        <v>9.1556163538159065</v>
      </c>
      <c r="D368">
        <f t="shared" si="11"/>
        <v>4.0686769775</v>
      </c>
    </row>
    <row r="369" spans="1:6" x14ac:dyDescent="0.3">
      <c r="A369">
        <v>11.1</v>
      </c>
      <c r="B369">
        <v>16.27470791</v>
      </c>
      <c r="C369">
        <f t="shared" si="10"/>
        <v>9.1556163538159065</v>
      </c>
      <c r="D369">
        <f t="shared" si="11"/>
        <v>4.0686769775</v>
      </c>
    </row>
    <row r="370" spans="1:6" x14ac:dyDescent="0.3">
      <c r="A370">
        <v>11.05</v>
      </c>
      <c r="B370">
        <v>16.234931320000001</v>
      </c>
      <c r="C370">
        <f t="shared" si="10"/>
        <v>9.1365180871514866</v>
      </c>
      <c r="D370">
        <f t="shared" si="11"/>
        <v>4.0587328300000003</v>
      </c>
    </row>
    <row r="371" spans="1:6" x14ac:dyDescent="0.3">
      <c r="A371">
        <v>11.05</v>
      </c>
      <c r="B371">
        <v>16.234931320000001</v>
      </c>
      <c r="C371">
        <f t="shared" si="10"/>
        <v>9.1365180871514866</v>
      </c>
      <c r="D371">
        <f t="shared" si="11"/>
        <v>4.0587328300000003</v>
      </c>
    </row>
    <row r="372" spans="1:6" x14ac:dyDescent="0.3">
      <c r="A372">
        <v>11</v>
      </c>
      <c r="B372">
        <v>16.1948574</v>
      </c>
      <c r="C372">
        <f t="shared" si="10"/>
        <v>9.1172353226304974</v>
      </c>
      <c r="D372">
        <f t="shared" si="11"/>
        <v>4.04871435</v>
      </c>
      <c r="E372">
        <v>5.8999999999999997E-2</v>
      </c>
      <c r="F372">
        <v>2.5000000000000001E-2</v>
      </c>
    </row>
    <row r="373" spans="1:6" x14ac:dyDescent="0.3">
      <c r="A373">
        <v>11</v>
      </c>
      <c r="B373">
        <v>16.1948574</v>
      </c>
      <c r="C373">
        <f t="shared" si="10"/>
        <v>9.1172353226304974</v>
      </c>
      <c r="D373">
        <f t="shared" si="11"/>
        <v>4.04871435</v>
      </c>
    </row>
    <row r="374" spans="1:6" x14ac:dyDescent="0.3">
      <c r="A374">
        <v>10.9</v>
      </c>
      <c r="B374">
        <v>16.113804729999998</v>
      </c>
      <c r="C374">
        <f t="shared" si="10"/>
        <v>9.0781074232307279</v>
      </c>
      <c r="D374">
        <f t="shared" si="11"/>
        <v>4.0284511824999996</v>
      </c>
    </row>
    <row r="375" spans="1:6" x14ac:dyDescent="0.3">
      <c r="A375">
        <v>10.85</v>
      </c>
      <c r="B375">
        <v>16.07281944</v>
      </c>
      <c r="C375">
        <f t="shared" si="10"/>
        <v>9.0582577631786201</v>
      </c>
      <c r="D375">
        <f t="shared" si="11"/>
        <v>4.01820486</v>
      </c>
    </row>
    <row r="376" spans="1:6" x14ac:dyDescent="0.3">
      <c r="A376">
        <v>10.85</v>
      </c>
      <c r="B376">
        <v>16.07281944</v>
      </c>
      <c r="C376">
        <f t="shared" si="10"/>
        <v>9.0582577631786201</v>
      </c>
      <c r="D376">
        <f t="shared" si="11"/>
        <v>4.01820486</v>
      </c>
    </row>
    <row r="377" spans="1:6" x14ac:dyDescent="0.3">
      <c r="A377">
        <v>10.8</v>
      </c>
      <c r="B377">
        <v>16.03152377</v>
      </c>
      <c r="C377">
        <f t="shared" si="10"/>
        <v>9.0382145739917839</v>
      </c>
      <c r="D377">
        <f t="shared" si="11"/>
        <v>4.0078809424999999</v>
      </c>
    </row>
    <row r="378" spans="1:6" x14ac:dyDescent="0.3">
      <c r="A378">
        <v>10.7</v>
      </c>
      <c r="B378">
        <v>15.94798769</v>
      </c>
      <c r="C378">
        <f t="shared" si="10"/>
        <v>8.9975381797743275</v>
      </c>
      <c r="D378">
        <f t="shared" si="11"/>
        <v>3.9869969224999999</v>
      </c>
    </row>
    <row r="379" spans="1:6" x14ac:dyDescent="0.3">
      <c r="A379">
        <v>10.7</v>
      </c>
      <c r="B379">
        <v>15.94798769</v>
      </c>
      <c r="C379">
        <f t="shared" si="10"/>
        <v>8.9975381797743275</v>
      </c>
      <c r="D379">
        <f t="shared" si="11"/>
        <v>3.9869969224999999</v>
      </c>
    </row>
    <row r="380" spans="1:6" x14ac:dyDescent="0.3">
      <c r="A380">
        <v>10.7</v>
      </c>
      <c r="B380">
        <v>15.94798769</v>
      </c>
      <c r="C380">
        <f t="shared" si="10"/>
        <v>8.9975381797743275</v>
      </c>
      <c r="D380">
        <f t="shared" si="11"/>
        <v>3.9869969224999999</v>
      </c>
    </row>
    <row r="381" spans="1:6" x14ac:dyDescent="0.3">
      <c r="A381">
        <v>10.65</v>
      </c>
      <c r="B381">
        <v>15.90574041</v>
      </c>
      <c r="C381">
        <f t="shared" si="10"/>
        <v>8.9769002051270483</v>
      </c>
      <c r="D381">
        <f t="shared" si="11"/>
        <v>3.9764351025</v>
      </c>
    </row>
    <row r="382" spans="1:6" x14ac:dyDescent="0.3">
      <c r="A382">
        <v>10.65</v>
      </c>
      <c r="B382">
        <v>15.90574041</v>
      </c>
      <c r="C382">
        <f t="shared" si="10"/>
        <v>8.9769002051270483</v>
      </c>
      <c r="D382">
        <f t="shared" si="11"/>
        <v>3.9764351025</v>
      </c>
    </row>
    <row r="383" spans="1:6" x14ac:dyDescent="0.3">
      <c r="A383">
        <v>10.55</v>
      </c>
      <c r="B383">
        <v>15.820269769999999</v>
      </c>
      <c r="C383">
        <f t="shared" si="10"/>
        <v>8.9350124721629207</v>
      </c>
      <c r="D383">
        <f t="shared" si="11"/>
        <v>3.9550674424999999</v>
      </c>
      <c r="E383">
        <v>5.0999999999999997E-2</v>
      </c>
      <c r="F383">
        <v>1.7999999999999999E-2</v>
      </c>
    </row>
    <row r="384" spans="1:6" x14ac:dyDescent="0.3">
      <c r="A384">
        <v>10.4</v>
      </c>
      <c r="B384">
        <v>15.68956946</v>
      </c>
      <c r="C384">
        <f t="shared" si="10"/>
        <v>8.8706137304247612</v>
      </c>
      <c r="D384">
        <f t="shared" si="11"/>
        <v>3.9223923649999999</v>
      </c>
    </row>
    <row r="385" spans="1:6" x14ac:dyDescent="0.3">
      <c r="A385">
        <v>10.4</v>
      </c>
      <c r="B385">
        <v>15.68956946</v>
      </c>
      <c r="C385">
        <f t="shared" si="10"/>
        <v>8.8706137304247612</v>
      </c>
      <c r="D385">
        <f t="shared" si="11"/>
        <v>3.9223923649999999</v>
      </c>
    </row>
    <row r="386" spans="1:6" x14ac:dyDescent="0.3">
      <c r="A386">
        <v>10.4</v>
      </c>
      <c r="B386">
        <v>15.68956946</v>
      </c>
      <c r="C386">
        <f t="shared" si="10"/>
        <v>8.8706137304247612</v>
      </c>
      <c r="D386">
        <f t="shared" si="11"/>
        <v>3.9223923649999999</v>
      </c>
    </row>
    <row r="387" spans="1:6" x14ac:dyDescent="0.3">
      <c r="A387">
        <v>10.35</v>
      </c>
      <c r="B387">
        <v>15.64532275</v>
      </c>
      <c r="C387">
        <f t="shared" ref="C387:C450" si="12">B387*(1-EXP(-ABS(0.25704+0.11819*(B387/A387)-0.0020625*A387+0.13831*LN($M$2))))</f>
        <v>8.8487192802461312</v>
      </c>
      <c r="D387">
        <f t="shared" ref="D387:D450" si="13">0.25*B387</f>
        <v>3.9113306875</v>
      </c>
    </row>
    <row r="388" spans="1:6" x14ac:dyDescent="0.3">
      <c r="A388">
        <v>10.35</v>
      </c>
      <c r="B388">
        <v>15.64532275</v>
      </c>
      <c r="C388">
        <f t="shared" si="12"/>
        <v>8.8487192802461312</v>
      </c>
      <c r="D388">
        <f t="shared" si="13"/>
        <v>3.9113306875</v>
      </c>
    </row>
    <row r="389" spans="1:6" x14ac:dyDescent="0.3">
      <c r="A389">
        <v>10.3</v>
      </c>
      <c r="B389">
        <v>15.60072976</v>
      </c>
      <c r="C389">
        <f t="shared" si="12"/>
        <v>8.8266063269736392</v>
      </c>
      <c r="D389">
        <f t="shared" si="13"/>
        <v>3.90018244</v>
      </c>
    </row>
    <row r="390" spans="1:6" x14ac:dyDescent="0.3">
      <c r="A390">
        <v>10.15</v>
      </c>
      <c r="B390">
        <v>15.464834209999999</v>
      </c>
      <c r="C390">
        <f t="shared" si="12"/>
        <v>8.7589292776188703</v>
      </c>
      <c r="D390">
        <f t="shared" si="13"/>
        <v>3.8662085524999998</v>
      </c>
    </row>
    <row r="391" spans="1:6" x14ac:dyDescent="0.3">
      <c r="A391">
        <v>10.15</v>
      </c>
      <c r="B391">
        <v>15.464834209999999</v>
      </c>
      <c r="C391">
        <f t="shared" si="12"/>
        <v>8.7589292776188703</v>
      </c>
      <c r="D391">
        <f t="shared" si="13"/>
        <v>3.8662085524999998</v>
      </c>
    </row>
    <row r="392" spans="1:6" x14ac:dyDescent="0.3">
      <c r="A392">
        <v>10.1</v>
      </c>
      <c r="B392">
        <v>15.41881695</v>
      </c>
      <c r="C392">
        <f t="shared" si="12"/>
        <v>8.7359149566401868</v>
      </c>
      <c r="D392">
        <f t="shared" si="13"/>
        <v>3.8547042375</v>
      </c>
    </row>
    <row r="393" spans="1:6" x14ac:dyDescent="0.3">
      <c r="A393">
        <v>10.050000000000001</v>
      </c>
      <c r="B393">
        <v>15.37243355</v>
      </c>
      <c r="C393">
        <f t="shared" si="12"/>
        <v>8.7126682477973691</v>
      </c>
      <c r="D393">
        <f t="shared" si="13"/>
        <v>3.8431083875000001</v>
      </c>
    </row>
    <row r="394" spans="1:6" x14ac:dyDescent="0.3">
      <c r="A394">
        <v>10</v>
      </c>
      <c r="B394">
        <v>15.325679900000001</v>
      </c>
      <c r="C394">
        <f t="shared" si="12"/>
        <v>8.6891862709674577</v>
      </c>
      <c r="D394">
        <f t="shared" si="13"/>
        <v>3.8314199750000002</v>
      </c>
      <c r="E394">
        <v>4.2000000000000003E-2</v>
      </c>
      <c r="F394">
        <v>1.2E-2</v>
      </c>
    </row>
    <row r="395" spans="1:6" x14ac:dyDescent="0.3">
      <c r="A395">
        <v>10</v>
      </c>
      <c r="B395">
        <v>15.32</v>
      </c>
      <c r="C395">
        <f t="shared" si="12"/>
        <v>8.6855205808728524</v>
      </c>
      <c r="D395">
        <f t="shared" si="13"/>
        <v>3.83</v>
      </c>
    </row>
    <row r="396" spans="1:6" x14ac:dyDescent="0.3">
      <c r="A396">
        <v>10</v>
      </c>
      <c r="B396">
        <v>15.32</v>
      </c>
      <c r="C396">
        <f t="shared" si="12"/>
        <v>8.6855205808728524</v>
      </c>
      <c r="D396">
        <f t="shared" si="13"/>
        <v>3.83</v>
      </c>
    </row>
    <row r="397" spans="1:6" x14ac:dyDescent="0.3">
      <c r="A397">
        <v>10</v>
      </c>
      <c r="B397">
        <v>15.32</v>
      </c>
      <c r="C397">
        <f t="shared" si="12"/>
        <v>8.6855205808728524</v>
      </c>
      <c r="D397">
        <f t="shared" si="13"/>
        <v>3.83</v>
      </c>
    </row>
    <row r="398" spans="1:6" x14ac:dyDescent="0.3">
      <c r="A398">
        <v>10</v>
      </c>
      <c r="B398">
        <v>15.32</v>
      </c>
      <c r="C398">
        <f t="shared" si="12"/>
        <v>8.6855205808728524</v>
      </c>
      <c r="D398">
        <f t="shared" si="13"/>
        <v>3.83</v>
      </c>
    </row>
    <row r="399" spans="1:6" x14ac:dyDescent="0.3">
      <c r="A399">
        <v>10</v>
      </c>
      <c r="B399">
        <v>15.32</v>
      </c>
      <c r="C399">
        <f t="shared" si="12"/>
        <v>8.6855205808728524</v>
      </c>
      <c r="D399">
        <f t="shared" si="13"/>
        <v>3.83</v>
      </c>
    </row>
    <row r="400" spans="1:6" x14ac:dyDescent="0.3">
      <c r="A400">
        <v>9.9499999999999993</v>
      </c>
      <c r="B400">
        <v>15.27855181</v>
      </c>
      <c r="C400">
        <f t="shared" si="12"/>
        <v>8.6654660896021163</v>
      </c>
      <c r="D400">
        <f t="shared" si="13"/>
        <v>3.8196379524999999</v>
      </c>
    </row>
    <row r="401" spans="1:6" x14ac:dyDescent="0.3">
      <c r="A401">
        <v>9.9499999999999993</v>
      </c>
      <c r="B401">
        <v>17.34</v>
      </c>
      <c r="C401">
        <f t="shared" si="12"/>
        <v>10.016197572959165</v>
      </c>
      <c r="D401">
        <f t="shared" si="13"/>
        <v>4.335</v>
      </c>
    </row>
    <row r="402" spans="1:6" x14ac:dyDescent="0.3">
      <c r="A402">
        <v>9.8000000000000007</v>
      </c>
      <c r="B402">
        <v>15.13487808</v>
      </c>
      <c r="C402">
        <f t="shared" si="12"/>
        <v>8.5928462857526036</v>
      </c>
      <c r="D402">
        <f t="shared" si="13"/>
        <v>3.78371952</v>
      </c>
    </row>
    <row r="403" spans="1:6" x14ac:dyDescent="0.3">
      <c r="A403">
        <v>9.8000000000000007</v>
      </c>
      <c r="B403">
        <v>19.73</v>
      </c>
      <c r="C403">
        <f t="shared" si="12"/>
        <v>11.661495782729613</v>
      </c>
      <c r="D403">
        <f t="shared" si="13"/>
        <v>4.9325000000000001</v>
      </c>
    </row>
    <row r="404" spans="1:6" x14ac:dyDescent="0.3">
      <c r="A404">
        <v>9.75</v>
      </c>
      <c r="B404">
        <v>15.08620915</v>
      </c>
      <c r="C404">
        <f t="shared" si="12"/>
        <v>8.5681430612008729</v>
      </c>
      <c r="D404">
        <f t="shared" si="13"/>
        <v>3.7715522875</v>
      </c>
    </row>
    <row r="405" spans="1:6" x14ac:dyDescent="0.3">
      <c r="A405">
        <v>9.75</v>
      </c>
      <c r="B405">
        <v>15.68</v>
      </c>
      <c r="C405">
        <f t="shared" si="12"/>
        <v>8.953972200845369</v>
      </c>
      <c r="D405">
        <f t="shared" si="13"/>
        <v>3.92</v>
      </c>
    </row>
    <row r="406" spans="1:6" x14ac:dyDescent="0.3">
      <c r="A406">
        <v>9.6999999999999993</v>
      </c>
      <c r="B406">
        <v>15.037143950000001</v>
      </c>
      <c r="C406">
        <f t="shared" si="12"/>
        <v>8.5431863075661703</v>
      </c>
      <c r="D406">
        <f t="shared" si="13"/>
        <v>3.7592859875000002</v>
      </c>
    </row>
    <row r="407" spans="1:6" x14ac:dyDescent="0.3">
      <c r="A407">
        <v>9.6999999999999993</v>
      </c>
      <c r="B407">
        <v>20.41</v>
      </c>
      <c r="C407">
        <f t="shared" si="12"/>
        <v>12.154266192118504</v>
      </c>
      <c r="D407">
        <f t="shared" si="13"/>
        <v>5.1025</v>
      </c>
    </row>
    <row r="408" spans="1:6" x14ac:dyDescent="0.3">
      <c r="A408">
        <v>9.6</v>
      </c>
      <c r="B408">
        <v>14.937806520000001</v>
      </c>
      <c r="C408">
        <f t="shared" si="12"/>
        <v>8.4924994002245384</v>
      </c>
      <c r="D408">
        <f t="shared" si="13"/>
        <v>3.7344516300000001</v>
      </c>
      <c r="E408">
        <v>3.5000000000000003E-2</v>
      </c>
      <c r="F408">
        <v>2.4E-2</v>
      </c>
    </row>
    <row r="409" spans="1:6" x14ac:dyDescent="0.3">
      <c r="A409">
        <v>9.6</v>
      </c>
      <c r="B409">
        <v>18.52</v>
      </c>
      <c r="C409">
        <f t="shared" si="12"/>
        <v>10.87382026956635</v>
      </c>
      <c r="D409">
        <f t="shared" si="13"/>
        <v>4.63</v>
      </c>
    </row>
    <row r="410" spans="1:6" x14ac:dyDescent="0.3">
      <c r="A410">
        <v>9.4</v>
      </c>
      <c r="B410">
        <v>14.73417237</v>
      </c>
      <c r="C410">
        <f t="shared" si="12"/>
        <v>8.3879396653632341</v>
      </c>
      <c r="D410">
        <f t="shared" si="13"/>
        <v>3.6835430924999999</v>
      </c>
    </row>
    <row r="411" spans="1:6" x14ac:dyDescent="0.3">
      <c r="A411">
        <v>9.4</v>
      </c>
      <c r="B411">
        <v>19.96</v>
      </c>
      <c r="C411">
        <f t="shared" si="12"/>
        <v>11.909648601014062</v>
      </c>
      <c r="D411">
        <f t="shared" si="13"/>
        <v>4.99</v>
      </c>
    </row>
    <row r="412" spans="1:6" x14ac:dyDescent="0.3">
      <c r="A412">
        <v>9.3000000000000007</v>
      </c>
      <c r="B412">
        <v>14.62979838</v>
      </c>
      <c r="C412">
        <f t="shared" si="12"/>
        <v>8.3340124027426761</v>
      </c>
      <c r="D412">
        <f t="shared" si="13"/>
        <v>3.6574495950000001</v>
      </c>
    </row>
    <row r="413" spans="1:6" x14ac:dyDescent="0.3">
      <c r="A413">
        <v>9.3000000000000007</v>
      </c>
      <c r="B413">
        <v>14.62</v>
      </c>
      <c r="C413">
        <f t="shared" si="12"/>
        <v>8.3276471582584808</v>
      </c>
      <c r="D413">
        <f t="shared" si="13"/>
        <v>3.6549999999999998</v>
      </c>
    </row>
    <row r="414" spans="1:6" x14ac:dyDescent="0.3">
      <c r="A414">
        <v>9</v>
      </c>
      <c r="B414">
        <v>14.3059628</v>
      </c>
      <c r="C414">
        <f t="shared" si="12"/>
        <v>8.1652982612986325</v>
      </c>
      <c r="D414">
        <f t="shared" si="13"/>
        <v>3.5764906999999999</v>
      </c>
      <c r="E414">
        <v>2.5999999999999999E-2</v>
      </c>
      <c r="F414">
        <v>1.7999999999999999E-2</v>
      </c>
    </row>
    <row r="415" spans="1:6" x14ac:dyDescent="0.3">
      <c r="A415">
        <v>9</v>
      </c>
      <c r="B415">
        <v>14.3</v>
      </c>
      <c r="C415">
        <f t="shared" si="12"/>
        <v>8.1614142603452393</v>
      </c>
      <c r="D415">
        <f t="shared" si="13"/>
        <v>3.5750000000000002</v>
      </c>
    </row>
    <row r="416" spans="1:6" x14ac:dyDescent="0.3">
      <c r="A416">
        <v>9</v>
      </c>
      <c r="B416">
        <v>14.3</v>
      </c>
      <c r="C416">
        <f t="shared" si="12"/>
        <v>8.1614142603452393</v>
      </c>
      <c r="D416">
        <f t="shared" si="13"/>
        <v>3.5750000000000002</v>
      </c>
    </row>
    <row r="417" spans="1:4" x14ac:dyDescent="0.3">
      <c r="A417">
        <v>9</v>
      </c>
      <c r="B417">
        <v>14.3</v>
      </c>
      <c r="C417">
        <f t="shared" si="12"/>
        <v>8.1614142603452393</v>
      </c>
      <c r="D417">
        <f t="shared" si="13"/>
        <v>3.5750000000000002</v>
      </c>
    </row>
    <row r="418" spans="1:4" x14ac:dyDescent="0.3">
      <c r="A418">
        <v>9</v>
      </c>
      <c r="B418">
        <v>14.3</v>
      </c>
      <c r="C418">
        <f t="shared" si="12"/>
        <v>8.1614142603452393</v>
      </c>
      <c r="D418">
        <f t="shared" si="13"/>
        <v>3.5750000000000002</v>
      </c>
    </row>
    <row r="419" spans="1:4" x14ac:dyDescent="0.3">
      <c r="A419">
        <v>9</v>
      </c>
      <c r="B419">
        <v>14.3</v>
      </c>
      <c r="C419">
        <f t="shared" si="12"/>
        <v>8.1614142603452393</v>
      </c>
      <c r="D419">
        <f t="shared" si="13"/>
        <v>3.5750000000000002</v>
      </c>
    </row>
    <row r="420" spans="1:4" x14ac:dyDescent="0.3">
      <c r="A420">
        <v>9</v>
      </c>
      <c r="B420">
        <v>14.3</v>
      </c>
      <c r="C420">
        <f t="shared" si="12"/>
        <v>8.1614142603452393</v>
      </c>
      <c r="D420">
        <f t="shared" si="13"/>
        <v>3.5750000000000002</v>
      </c>
    </row>
    <row r="421" spans="1:4" x14ac:dyDescent="0.3">
      <c r="A421">
        <v>9</v>
      </c>
      <c r="B421">
        <v>14.3</v>
      </c>
      <c r="C421">
        <f t="shared" si="12"/>
        <v>8.1614142603452393</v>
      </c>
      <c r="D421">
        <f t="shared" si="13"/>
        <v>3.5750000000000002</v>
      </c>
    </row>
    <row r="422" spans="1:4" x14ac:dyDescent="0.3">
      <c r="A422">
        <v>9</v>
      </c>
      <c r="B422">
        <v>14.3</v>
      </c>
      <c r="C422">
        <f t="shared" si="12"/>
        <v>8.1614142603452393</v>
      </c>
      <c r="D422">
        <f t="shared" si="13"/>
        <v>3.5750000000000002</v>
      </c>
    </row>
    <row r="423" spans="1:4" x14ac:dyDescent="0.3">
      <c r="A423">
        <v>9</v>
      </c>
      <c r="B423">
        <v>14.3</v>
      </c>
      <c r="C423">
        <f t="shared" si="12"/>
        <v>8.1614142603452393</v>
      </c>
      <c r="D423">
        <f t="shared" si="13"/>
        <v>3.5750000000000002</v>
      </c>
    </row>
    <row r="424" spans="1:4" x14ac:dyDescent="0.3">
      <c r="A424">
        <v>9</v>
      </c>
      <c r="B424">
        <v>14.3</v>
      </c>
      <c r="C424">
        <f t="shared" si="12"/>
        <v>8.1614142603452393</v>
      </c>
      <c r="D424">
        <f t="shared" si="13"/>
        <v>3.5750000000000002</v>
      </c>
    </row>
    <row r="425" spans="1:4" x14ac:dyDescent="0.3">
      <c r="A425">
        <v>9</v>
      </c>
      <c r="B425">
        <v>14.3</v>
      </c>
      <c r="C425">
        <f t="shared" si="12"/>
        <v>8.1614142603452393</v>
      </c>
      <c r="D425">
        <f t="shared" si="13"/>
        <v>3.5750000000000002</v>
      </c>
    </row>
    <row r="426" spans="1:4" x14ac:dyDescent="0.3">
      <c r="A426">
        <v>9</v>
      </c>
      <c r="B426">
        <v>14.3</v>
      </c>
      <c r="C426">
        <f t="shared" si="12"/>
        <v>8.1614142603452393</v>
      </c>
      <c r="D426">
        <f t="shared" si="13"/>
        <v>3.5750000000000002</v>
      </c>
    </row>
    <row r="427" spans="1:4" x14ac:dyDescent="0.3">
      <c r="A427">
        <v>9</v>
      </c>
      <c r="B427">
        <v>14.3</v>
      </c>
      <c r="C427">
        <f t="shared" si="12"/>
        <v>8.1614142603452393</v>
      </c>
      <c r="D427">
        <f t="shared" si="13"/>
        <v>3.5750000000000002</v>
      </c>
    </row>
    <row r="428" spans="1:4" x14ac:dyDescent="0.3">
      <c r="A428">
        <v>9</v>
      </c>
      <c r="B428">
        <v>14.3</v>
      </c>
      <c r="C428">
        <f t="shared" si="12"/>
        <v>8.1614142603452393</v>
      </c>
      <c r="D428">
        <f t="shared" si="13"/>
        <v>3.5750000000000002</v>
      </c>
    </row>
    <row r="429" spans="1:4" x14ac:dyDescent="0.3">
      <c r="A429">
        <v>9</v>
      </c>
      <c r="B429">
        <v>14.3</v>
      </c>
      <c r="C429">
        <f t="shared" si="12"/>
        <v>8.1614142603452393</v>
      </c>
      <c r="D429">
        <f t="shared" si="13"/>
        <v>3.5750000000000002</v>
      </c>
    </row>
    <row r="430" spans="1:4" x14ac:dyDescent="0.3">
      <c r="A430">
        <v>9</v>
      </c>
      <c r="B430">
        <v>14.3</v>
      </c>
      <c r="C430">
        <f t="shared" si="12"/>
        <v>8.1614142603452393</v>
      </c>
      <c r="D430">
        <f t="shared" si="13"/>
        <v>3.5750000000000002</v>
      </c>
    </row>
    <row r="431" spans="1:4" x14ac:dyDescent="0.3">
      <c r="A431">
        <v>9</v>
      </c>
      <c r="B431">
        <v>14.3</v>
      </c>
      <c r="C431">
        <f t="shared" si="12"/>
        <v>8.1614142603452393</v>
      </c>
      <c r="D431">
        <f t="shared" si="13"/>
        <v>3.5750000000000002</v>
      </c>
    </row>
    <row r="432" spans="1:4" x14ac:dyDescent="0.3">
      <c r="A432">
        <v>9</v>
      </c>
      <c r="B432">
        <v>14.3</v>
      </c>
      <c r="C432">
        <f t="shared" si="12"/>
        <v>8.1614142603452393</v>
      </c>
      <c r="D432">
        <f t="shared" si="13"/>
        <v>3.5750000000000002</v>
      </c>
    </row>
    <row r="433" spans="1:4" x14ac:dyDescent="0.3">
      <c r="A433">
        <v>9</v>
      </c>
      <c r="B433">
        <v>14.3</v>
      </c>
      <c r="C433">
        <f t="shared" si="12"/>
        <v>8.1614142603452393</v>
      </c>
      <c r="D433">
        <f t="shared" si="13"/>
        <v>3.5750000000000002</v>
      </c>
    </row>
    <row r="434" spans="1:4" x14ac:dyDescent="0.3">
      <c r="A434">
        <v>9</v>
      </c>
      <c r="B434">
        <v>14.3</v>
      </c>
      <c r="C434">
        <f t="shared" si="12"/>
        <v>8.1614142603452393</v>
      </c>
      <c r="D434">
        <f t="shared" si="13"/>
        <v>3.5750000000000002</v>
      </c>
    </row>
    <row r="435" spans="1:4" x14ac:dyDescent="0.3">
      <c r="A435">
        <v>9</v>
      </c>
      <c r="B435">
        <v>14.3</v>
      </c>
      <c r="C435">
        <f t="shared" si="12"/>
        <v>8.1614142603452393</v>
      </c>
      <c r="D435">
        <f t="shared" si="13"/>
        <v>3.5750000000000002</v>
      </c>
    </row>
    <row r="436" spans="1:4" x14ac:dyDescent="0.3">
      <c r="A436">
        <v>9</v>
      </c>
      <c r="B436">
        <v>14.3</v>
      </c>
      <c r="C436">
        <f t="shared" si="12"/>
        <v>8.1614142603452393</v>
      </c>
      <c r="D436">
        <f t="shared" si="13"/>
        <v>3.5750000000000002</v>
      </c>
    </row>
    <row r="437" spans="1:4" x14ac:dyDescent="0.3">
      <c r="A437">
        <v>9</v>
      </c>
      <c r="B437">
        <v>14.3</v>
      </c>
      <c r="C437">
        <f t="shared" si="12"/>
        <v>8.1614142603452393</v>
      </c>
      <c r="D437">
        <f t="shared" si="13"/>
        <v>3.5750000000000002</v>
      </c>
    </row>
    <row r="438" spans="1:4" x14ac:dyDescent="0.3">
      <c r="A438">
        <v>9</v>
      </c>
      <c r="B438">
        <v>14.3</v>
      </c>
      <c r="C438">
        <f t="shared" si="12"/>
        <v>8.1614142603452393</v>
      </c>
      <c r="D438">
        <f t="shared" si="13"/>
        <v>3.5750000000000002</v>
      </c>
    </row>
    <row r="439" spans="1:4" x14ac:dyDescent="0.3">
      <c r="A439">
        <v>9</v>
      </c>
      <c r="B439">
        <v>14.3</v>
      </c>
      <c r="C439">
        <f t="shared" si="12"/>
        <v>8.1614142603452393</v>
      </c>
      <c r="D439">
        <f t="shared" si="13"/>
        <v>3.5750000000000002</v>
      </c>
    </row>
    <row r="440" spans="1:4" x14ac:dyDescent="0.3">
      <c r="A440">
        <v>9</v>
      </c>
      <c r="B440">
        <v>14.3</v>
      </c>
      <c r="C440">
        <f t="shared" si="12"/>
        <v>8.1614142603452393</v>
      </c>
      <c r="D440">
        <f t="shared" si="13"/>
        <v>3.5750000000000002</v>
      </c>
    </row>
    <row r="441" spans="1:4" x14ac:dyDescent="0.3">
      <c r="A441">
        <v>9</v>
      </c>
      <c r="B441">
        <v>14.3</v>
      </c>
      <c r="C441">
        <f t="shared" si="12"/>
        <v>8.1614142603452393</v>
      </c>
      <c r="D441">
        <f t="shared" si="13"/>
        <v>3.5750000000000002</v>
      </c>
    </row>
    <row r="442" spans="1:4" x14ac:dyDescent="0.3">
      <c r="A442">
        <v>9</v>
      </c>
      <c r="B442">
        <v>14.3</v>
      </c>
      <c r="C442">
        <f t="shared" si="12"/>
        <v>8.1614142603452393</v>
      </c>
      <c r="D442">
        <f t="shared" si="13"/>
        <v>3.5750000000000002</v>
      </c>
    </row>
    <row r="443" spans="1:4" x14ac:dyDescent="0.3">
      <c r="A443">
        <v>9</v>
      </c>
      <c r="B443">
        <v>14.3</v>
      </c>
      <c r="C443">
        <f t="shared" si="12"/>
        <v>8.1614142603452393</v>
      </c>
      <c r="D443">
        <f t="shared" si="13"/>
        <v>3.5750000000000002</v>
      </c>
    </row>
    <row r="444" spans="1:4" x14ac:dyDescent="0.3">
      <c r="A444">
        <v>9</v>
      </c>
      <c r="B444">
        <v>14.3</v>
      </c>
      <c r="C444">
        <f t="shared" si="12"/>
        <v>8.1614142603452393</v>
      </c>
      <c r="D444">
        <f t="shared" si="13"/>
        <v>3.5750000000000002</v>
      </c>
    </row>
    <row r="445" spans="1:4" x14ac:dyDescent="0.3">
      <c r="A445">
        <v>9</v>
      </c>
      <c r="B445">
        <v>14.3</v>
      </c>
      <c r="C445">
        <f t="shared" si="12"/>
        <v>8.1614142603452393</v>
      </c>
      <c r="D445">
        <f t="shared" si="13"/>
        <v>3.5750000000000002</v>
      </c>
    </row>
    <row r="446" spans="1:4" x14ac:dyDescent="0.3">
      <c r="A446">
        <v>9</v>
      </c>
      <c r="B446">
        <v>14.3</v>
      </c>
      <c r="C446">
        <f t="shared" si="12"/>
        <v>8.1614142603452393</v>
      </c>
      <c r="D446">
        <f t="shared" si="13"/>
        <v>3.5750000000000002</v>
      </c>
    </row>
    <row r="447" spans="1:4" x14ac:dyDescent="0.3">
      <c r="A447">
        <v>9</v>
      </c>
      <c r="B447">
        <v>14.3</v>
      </c>
      <c r="C447">
        <f t="shared" si="12"/>
        <v>8.1614142603452393</v>
      </c>
      <c r="D447">
        <f t="shared" si="13"/>
        <v>3.5750000000000002</v>
      </c>
    </row>
    <row r="448" spans="1:4" x14ac:dyDescent="0.3">
      <c r="A448">
        <v>9</v>
      </c>
      <c r="B448">
        <v>14.3</v>
      </c>
      <c r="C448">
        <f t="shared" si="12"/>
        <v>8.1614142603452393</v>
      </c>
      <c r="D448">
        <f t="shared" si="13"/>
        <v>3.5750000000000002</v>
      </c>
    </row>
    <row r="449" spans="1:6" x14ac:dyDescent="0.3">
      <c r="A449">
        <v>9</v>
      </c>
      <c r="B449">
        <v>14.3</v>
      </c>
      <c r="C449">
        <f t="shared" si="12"/>
        <v>8.1614142603452393</v>
      </c>
      <c r="D449">
        <f t="shared" si="13"/>
        <v>3.5750000000000002</v>
      </c>
    </row>
    <row r="450" spans="1:6" x14ac:dyDescent="0.3">
      <c r="A450">
        <v>9</v>
      </c>
      <c r="B450">
        <v>14.3</v>
      </c>
      <c r="C450">
        <f t="shared" si="12"/>
        <v>8.1614142603452393</v>
      </c>
      <c r="D450">
        <f t="shared" si="13"/>
        <v>3.5750000000000002</v>
      </c>
    </row>
    <row r="451" spans="1:6" x14ac:dyDescent="0.3">
      <c r="A451">
        <v>9</v>
      </c>
      <c r="B451">
        <v>14.3</v>
      </c>
      <c r="C451">
        <f t="shared" ref="C451:C514" si="14">B451*(1-EXP(-ABS(0.25704+0.11819*(B451/A451)-0.0020625*A451+0.13831*LN($M$2))))</f>
        <v>8.1614142603452393</v>
      </c>
      <c r="D451">
        <f t="shared" ref="D451:D514" si="15">0.25*B451</f>
        <v>3.5750000000000002</v>
      </c>
    </row>
    <row r="452" spans="1:6" x14ac:dyDescent="0.3">
      <c r="A452">
        <v>9</v>
      </c>
      <c r="B452">
        <v>14.3</v>
      </c>
      <c r="C452">
        <f t="shared" si="14"/>
        <v>8.1614142603452393</v>
      </c>
      <c r="D452">
        <f t="shared" si="15"/>
        <v>3.5750000000000002</v>
      </c>
    </row>
    <row r="453" spans="1:6" x14ac:dyDescent="0.3">
      <c r="A453">
        <v>9</v>
      </c>
      <c r="B453">
        <v>14.3</v>
      </c>
      <c r="C453">
        <f t="shared" si="14"/>
        <v>8.1614142603452393</v>
      </c>
      <c r="D453">
        <f t="shared" si="15"/>
        <v>3.5750000000000002</v>
      </c>
    </row>
    <row r="454" spans="1:6" x14ac:dyDescent="0.3">
      <c r="A454">
        <v>9</v>
      </c>
      <c r="B454">
        <v>14.3</v>
      </c>
      <c r="C454">
        <f t="shared" si="14"/>
        <v>8.1614142603452393</v>
      </c>
      <c r="D454">
        <f t="shared" si="15"/>
        <v>3.5750000000000002</v>
      </c>
    </row>
    <row r="455" spans="1:6" x14ac:dyDescent="0.3">
      <c r="A455">
        <v>9</v>
      </c>
      <c r="B455">
        <v>14.3</v>
      </c>
      <c r="C455">
        <f t="shared" si="14"/>
        <v>8.1614142603452393</v>
      </c>
      <c r="D455">
        <f t="shared" si="15"/>
        <v>3.5750000000000002</v>
      </c>
    </row>
    <row r="456" spans="1:6" x14ac:dyDescent="0.3">
      <c r="A456">
        <v>8.9</v>
      </c>
      <c r="B456">
        <v>14.194304969999999</v>
      </c>
      <c r="C456">
        <f t="shared" si="14"/>
        <v>8.106649568686052</v>
      </c>
      <c r="D456">
        <f t="shared" si="15"/>
        <v>3.5485762424999998</v>
      </c>
    </row>
    <row r="457" spans="1:6" x14ac:dyDescent="0.3">
      <c r="A457">
        <v>8.9</v>
      </c>
      <c r="B457">
        <v>14.18</v>
      </c>
      <c r="C457">
        <f t="shared" si="14"/>
        <v>8.0973243195117153</v>
      </c>
      <c r="D457">
        <f t="shared" si="15"/>
        <v>3.5449999999999999</v>
      </c>
    </row>
    <row r="458" spans="1:6" x14ac:dyDescent="0.3">
      <c r="A458">
        <v>8</v>
      </c>
      <c r="B458">
        <v>13.09677385</v>
      </c>
      <c r="C458">
        <f t="shared" si="14"/>
        <v>7.5181585761015697</v>
      </c>
      <c r="D458">
        <f t="shared" si="15"/>
        <v>3.2741934625</v>
      </c>
    </row>
    <row r="459" spans="1:6" x14ac:dyDescent="0.3">
      <c r="A459">
        <v>8</v>
      </c>
      <c r="B459">
        <v>13.09</v>
      </c>
      <c r="C459">
        <f t="shared" si="14"/>
        <v>7.5137120504783583</v>
      </c>
      <c r="D459">
        <f t="shared" si="15"/>
        <v>3.2725</v>
      </c>
      <c r="E459">
        <v>1.4E-2</v>
      </c>
      <c r="F459">
        <v>8.9999999999999993E-3</v>
      </c>
    </row>
    <row r="460" spans="1:6" x14ac:dyDescent="0.3">
      <c r="A460">
        <v>8</v>
      </c>
      <c r="B460">
        <v>13.09</v>
      </c>
      <c r="C460">
        <f t="shared" si="14"/>
        <v>7.5137120504783583</v>
      </c>
      <c r="D460">
        <f t="shared" si="15"/>
        <v>3.2725</v>
      </c>
    </row>
    <row r="461" spans="1:6" x14ac:dyDescent="0.3">
      <c r="A461">
        <v>8</v>
      </c>
      <c r="B461">
        <v>13.09</v>
      </c>
      <c r="C461">
        <f t="shared" si="14"/>
        <v>7.5137120504783583</v>
      </c>
      <c r="D461">
        <f t="shared" si="15"/>
        <v>3.2725</v>
      </c>
    </row>
    <row r="462" spans="1:6" x14ac:dyDescent="0.3">
      <c r="A462">
        <v>8</v>
      </c>
      <c r="B462">
        <v>13.09</v>
      </c>
      <c r="C462">
        <f t="shared" si="14"/>
        <v>7.5137120504783583</v>
      </c>
      <c r="D462">
        <f t="shared" si="15"/>
        <v>3.2725</v>
      </c>
    </row>
    <row r="463" spans="1:6" x14ac:dyDescent="0.3">
      <c r="A463">
        <v>8</v>
      </c>
      <c r="B463">
        <v>13.09</v>
      </c>
      <c r="C463">
        <f t="shared" si="14"/>
        <v>7.5137120504783583</v>
      </c>
      <c r="D463">
        <f t="shared" si="15"/>
        <v>3.2725</v>
      </c>
    </row>
    <row r="464" spans="1:6" x14ac:dyDescent="0.3">
      <c r="A464">
        <v>8</v>
      </c>
      <c r="B464">
        <v>13.09</v>
      </c>
      <c r="C464">
        <f t="shared" si="14"/>
        <v>7.5137120504783583</v>
      </c>
      <c r="D464">
        <f t="shared" si="15"/>
        <v>3.2725</v>
      </c>
    </row>
    <row r="465" spans="1:4" x14ac:dyDescent="0.3">
      <c r="A465">
        <v>8</v>
      </c>
      <c r="B465">
        <v>13.09</v>
      </c>
      <c r="C465">
        <f t="shared" si="14"/>
        <v>7.5137120504783583</v>
      </c>
      <c r="D465">
        <f t="shared" si="15"/>
        <v>3.2725</v>
      </c>
    </row>
    <row r="466" spans="1:4" x14ac:dyDescent="0.3">
      <c r="A466">
        <v>8</v>
      </c>
      <c r="B466">
        <v>13.09</v>
      </c>
      <c r="C466">
        <f t="shared" si="14"/>
        <v>7.5137120504783583</v>
      </c>
      <c r="D466">
        <f t="shared" si="15"/>
        <v>3.2725</v>
      </c>
    </row>
    <row r="467" spans="1:4" x14ac:dyDescent="0.3">
      <c r="A467">
        <v>8</v>
      </c>
      <c r="B467">
        <v>13.09</v>
      </c>
      <c r="C467">
        <f t="shared" si="14"/>
        <v>7.5137120504783583</v>
      </c>
      <c r="D467">
        <f t="shared" si="15"/>
        <v>3.2725</v>
      </c>
    </row>
    <row r="468" spans="1:4" x14ac:dyDescent="0.3">
      <c r="A468">
        <v>8</v>
      </c>
      <c r="B468">
        <v>13.09</v>
      </c>
      <c r="C468">
        <f t="shared" si="14"/>
        <v>7.5137120504783583</v>
      </c>
      <c r="D468">
        <f t="shared" si="15"/>
        <v>3.2725</v>
      </c>
    </row>
    <row r="469" spans="1:4" x14ac:dyDescent="0.3">
      <c r="A469">
        <v>8</v>
      </c>
      <c r="B469">
        <v>13.09</v>
      </c>
      <c r="C469">
        <f t="shared" si="14"/>
        <v>7.5137120504783583</v>
      </c>
      <c r="D469">
        <f t="shared" si="15"/>
        <v>3.2725</v>
      </c>
    </row>
    <row r="470" spans="1:4" x14ac:dyDescent="0.3">
      <c r="A470">
        <v>8</v>
      </c>
      <c r="B470">
        <v>13.09</v>
      </c>
      <c r="C470">
        <f t="shared" si="14"/>
        <v>7.5137120504783583</v>
      </c>
      <c r="D470">
        <f t="shared" si="15"/>
        <v>3.2725</v>
      </c>
    </row>
    <row r="471" spans="1:4" x14ac:dyDescent="0.3">
      <c r="A471">
        <v>8</v>
      </c>
      <c r="B471">
        <v>13.09</v>
      </c>
      <c r="C471">
        <f t="shared" si="14"/>
        <v>7.5137120504783583</v>
      </c>
      <c r="D471">
        <f t="shared" si="15"/>
        <v>3.2725</v>
      </c>
    </row>
    <row r="472" spans="1:4" x14ac:dyDescent="0.3">
      <c r="A472">
        <v>8</v>
      </c>
      <c r="B472">
        <v>13.09</v>
      </c>
      <c r="C472">
        <f t="shared" si="14"/>
        <v>7.5137120504783583</v>
      </c>
      <c r="D472">
        <f t="shared" si="15"/>
        <v>3.2725</v>
      </c>
    </row>
    <row r="473" spans="1:4" x14ac:dyDescent="0.3">
      <c r="A473">
        <v>8</v>
      </c>
      <c r="B473">
        <v>13.09</v>
      </c>
      <c r="C473">
        <f t="shared" si="14"/>
        <v>7.5137120504783583</v>
      </c>
      <c r="D473">
        <f t="shared" si="15"/>
        <v>3.2725</v>
      </c>
    </row>
    <row r="474" spans="1:4" x14ac:dyDescent="0.3">
      <c r="A474">
        <v>8</v>
      </c>
      <c r="B474">
        <v>13.09</v>
      </c>
      <c r="C474">
        <f t="shared" si="14"/>
        <v>7.5137120504783583</v>
      </c>
      <c r="D474">
        <f t="shared" si="15"/>
        <v>3.2725</v>
      </c>
    </row>
    <row r="475" spans="1:4" x14ac:dyDescent="0.3">
      <c r="A475">
        <v>8</v>
      </c>
      <c r="B475">
        <v>13.09</v>
      </c>
      <c r="C475">
        <f t="shared" si="14"/>
        <v>7.5137120504783583</v>
      </c>
      <c r="D475">
        <f t="shared" si="15"/>
        <v>3.2725</v>
      </c>
    </row>
    <row r="476" spans="1:4" x14ac:dyDescent="0.3">
      <c r="A476">
        <v>8</v>
      </c>
      <c r="B476">
        <v>13.09</v>
      </c>
      <c r="C476">
        <f t="shared" si="14"/>
        <v>7.5137120504783583</v>
      </c>
      <c r="D476">
        <f t="shared" si="15"/>
        <v>3.2725</v>
      </c>
    </row>
    <row r="477" spans="1:4" x14ac:dyDescent="0.3">
      <c r="A477">
        <v>8</v>
      </c>
      <c r="B477">
        <v>13.09</v>
      </c>
      <c r="C477">
        <f t="shared" si="14"/>
        <v>7.5137120504783583</v>
      </c>
      <c r="D477">
        <f t="shared" si="15"/>
        <v>3.2725</v>
      </c>
    </row>
    <row r="478" spans="1:4" x14ac:dyDescent="0.3">
      <c r="A478">
        <v>8</v>
      </c>
      <c r="B478">
        <v>13.09</v>
      </c>
      <c r="C478">
        <f t="shared" si="14"/>
        <v>7.5137120504783583</v>
      </c>
      <c r="D478">
        <f t="shared" si="15"/>
        <v>3.2725</v>
      </c>
    </row>
    <row r="479" spans="1:4" x14ac:dyDescent="0.3">
      <c r="A479">
        <v>8</v>
      </c>
      <c r="B479">
        <v>13.09</v>
      </c>
      <c r="C479">
        <f t="shared" si="14"/>
        <v>7.5137120504783583</v>
      </c>
      <c r="D479">
        <f t="shared" si="15"/>
        <v>3.2725</v>
      </c>
    </row>
    <row r="480" spans="1:4" x14ac:dyDescent="0.3">
      <c r="A480">
        <v>8</v>
      </c>
      <c r="B480">
        <v>13.09</v>
      </c>
      <c r="C480">
        <f t="shared" si="14"/>
        <v>7.5137120504783583</v>
      </c>
      <c r="D480">
        <f t="shared" si="15"/>
        <v>3.2725</v>
      </c>
    </row>
    <row r="481" spans="1:4" x14ac:dyDescent="0.3">
      <c r="A481">
        <v>8</v>
      </c>
      <c r="B481">
        <v>13.09</v>
      </c>
      <c r="C481">
        <f t="shared" si="14"/>
        <v>7.5137120504783583</v>
      </c>
      <c r="D481">
        <f t="shared" si="15"/>
        <v>3.2725</v>
      </c>
    </row>
    <row r="482" spans="1:4" x14ac:dyDescent="0.3">
      <c r="A482">
        <v>8</v>
      </c>
      <c r="B482">
        <v>13.09</v>
      </c>
      <c r="C482">
        <f t="shared" si="14"/>
        <v>7.5137120504783583</v>
      </c>
      <c r="D482">
        <f t="shared" si="15"/>
        <v>3.2725</v>
      </c>
    </row>
    <row r="483" spans="1:4" x14ac:dyDescent="0.3">
      <c r="A483">
        <v>8</v>
      </c>
      <c r="B483">
        <v>13.09</v>
      </c>
      <c r="C483">
        <f t="shared" si="14"/>
        <v>7.5137120504783583</v>
      </c>
      <c r="D483">
        <f t="shared" si="15"/>
        <v>3.2725</v>
      </c>
    </row>
    <row r="484" spans="1:4" x14ac:dyDescent="0.3">
      <c r="A484">
        <v>8</v>
      </c>
      <c r="B484">
        <v>13.09</v>
      </c>
      <c r="C484">
        <f t="shared" si="14"/>
        <v>7.5137120504783583</v>
      </c>
      <c r="D484">
        <f t="shared" si="15"/>
        <v>3.2725</v>
      </c>
    </row>
    <row r="485" spans="1:4" x14ac:dyDescent="0.3">
      <c r="A485">
        <v>8</v>
      </c>
      <c r="B485">
        <v>13.09</v>
      </c>
      <c r="C485">
        <f t="shared" si="14"/>
        <v>7.5137120504783583</v>
      </c>
      <c r="D485">
        <f t="shared" si="15"/>
        <v>3.2725</v>
      </c>
    </row>
    <row r="486" spans="1:4" x14ac:dyDescent="0.3">
      <c r="A486">
        <v>8</v>
      </c>
      <c r="B486">
        <v>13.09</v>
      </c>
      <c r="C486">
        <f t="shared" si="14"/>
        <v>7.5137120504783583</v>
      </c>
      <c r="D486">
        <f t="shared" si="15"/>
        <v>3.2725</v>
      </c>
    </row>
    <row r="487" spans="1:4" x14ac:dyDescent="0.3">
      <c r="A487">
        <v>8</v>
      </c>
      <c r="B487">
        <v>13.09</v>
      </c>
      <c r="C487">
        <f t="shared" si="14"/>
        <v>7.5137120504783583</v>
      </c>
      <c r="D487">
        <f t="shared" si="15"/>
        <v>3.2725</v>
      </c>
    </row>
    <row r="488" spans="1:4" x14ac:dyDescent="0.3">
      <c r="A488">
        <v>8</v>
      </c>
      <c r="B488">
        <v>13.09</v>
      </c>
      <c r="C488">
        <f t="shared" si="14"/>
        <v>7.5137120504783583</v>
      </c>
      <c r="D488">
        <f t="shared" si="15"/>
        <v>3.2725</v>
      </c>
    </row>
    <row r="489" spans="1:4" x14ac:dyDescent="0.3">
      <c r="A489">
        <v>8</v>
      </c>
      <c r="B489">
        <v>13.09</v>
      </c>
      <c r="C489">
        <f t="shared" si="14"/>
        <v>7.5137120504783583</v>
      </c>
      <c r="D489">
        <f t="shared" si="15"/>
        <v>3.2725</v>
      </c>
    </row>
    <row r="490" spans="1:4" x14ac:dyDescent="0.3">
      <c r="A490">
        <v>8</v>
      </c>
      <c r="B490">
        <v>13.09</v>
      </c>
      <c r="C490">
        <f t="shared" si="14"/>
        <v>7.5137120504783583</v>
      </c>
      <c r="D490">
        <f t="shared" si="15"/>
        <v>3.2725</v>
      </c>
    </row>
    <row r="491" spans="1:4" x14ac:dyDescent="0.3">
      <c r="A491">
        <v>8</v>
      </c>
      <c r="B491">
        <v>13.09</v>
      </c>
      <c r="C491">
        <f t="shared" si="14"/>
        <v>7.5137120504783583</v>
      </c>
      <c r="D491">
        <f t="shared" si="15"/>
        <v>3.2725</v>
      </c>
    </row>
    <row r="492" spans="1:4" x14ac:dyDescent="0.3">
      <c r="A492">
        <v>8</v>
      </c>
      <c r="B492">
        <v>13.09</v>
      </c>
      <c r="C492">
        <f t="shared" si="14"/>
        <v>7.5137120504783583</v>
      </c>
      <c r="D492">
        <f t="shared" si="15"/>
        <v>3.2725</v>
      </c>
    </row>
    <row r="493" spans="1:4" x14ac:dyDescent="0.3">
      <c r="A493">
        <v>8</v>
      </c>
      <c r="B493">
        <v>13.09</v>
      </c>
      <c r="C493">
        <f t="shared" si="14"/>
        <v>7.5137120504783583</v>
      </c>
      <c r="D493">
        <f t="shared" si="15"/>
        <v>3.2725</v>
      </c>
    </row>
    <row r="494" spans="1:4" x14ac:dyDescent="0.3">
      <c r="A494">
        <v>8</v>
      </c>
      <c r="B494">
        <v>13.09</v>
      </c>
      <c r="C494">
        <f t="shared" si="14"/>
        <v>7.5137120504783583</v>
      </c>
      <c r="D494">
        <f t="shared" si="15"/>
        <v>3.2725</v>
      </c>
    </row>
    <row r="495" spans="1:4" x14ac:dyDescent="0.3">
      <c r="A495">
        <v>8</v>
      </c>
      <c r="B495">
        <v>13.09</v>
      </c>
      <c r="C495">
        <f t="shared" si="14"/>
        <v>7.5137120504783583</v>
      </c>
      <c r="D495">
        <f t="shared" si="15"/>
        <v>3.2725</v>
      </c>
    </row>
    <row r="496" spans="1:4" x14ac:dyDescent="0.3">
      <c r="A496">
        <v>8</v>
      </c>
      <c r="B496">
        <v>13.09</v>
      </c>
      <c r="C496">
        <f t="shared" si="14"/>
        <v>7.5137120504783583</v>
      </c>
      <c r="D496">
        <f t="shared" si="15"/>
        <v>3.2725</v>
      </c>
    </row>
    <row r="497" spans="1:4" x14ac:dyDescent="0.3">
      <c r="A497">
        <v>8</v>
      </c>
      <c r="B497">
        <v>13.09</v>
      </c>
      <c r="C497">
        <f t="shared" si="14"/>
        <v>7.5137120504783583</v>
      </c>
      <c r="D497">
        <f t="shared" si="15"/>
        <v>3.2725</v>
      </c>
    </row>
    <row r="498" spans="1:4" x14ac:dyDescent="0.3">
      <c r="A498">
        <v>8</v>
      </c>
      <c r="B498">
        <v>13.09</v>
      </c>
      <c r="C498">
        <f t="shared" si="14"/>
        <v>7.5137120504783583</v>
      </c>
      <c r="D498">
        <f t="shared" si="15"/>
        <v>3.2725</v>
      </c>
    </row>
    <row r="499" spans="1:4" x14ac:dyDescent="0.3">
      <c r="A499">
        <v>8</v>
      </c>
      <c r="B499">
        <v>13.09</v>
      </c>
      <c r="C499">
        <f t="shared" si="14"/>
        <v>7.5137120504783583</v>
      </c>
      <c r="D499">
        <f t="shared" si="15"/>
        <v>3.2725</v>
      </c>
    </row>
    <row r="500" spans="1:4" x14ac:dyDescent="0.3">
      <c r="A500">
        <v>8</v>
      </c>
      <c r="B500">
        <v>13.09</v>
      </c>
      <c r="C500">
        <f t="shared" si="14"/>
        <v>7.5137120504783583</v>
      </c>
      <c r="D500">
        <f t="shared" si="15"/>
        <v>3.2725</v>
      </c>
    </row>
    <row r="501" spans="1:4" x14ac:dyDescent="0.3">
      <c r="A501">
        <v>8</v>
      </c>
      <c r="B501">
        <v>13.09</v>
      </c>
      <c r="C501">
        <f t="shared" si="14"/>
        <v>7.5137120504783583</v>
      </c>
      <c r="D501">
        <f t="shared" si="15"/>
        <v>3.2725</v>
      </c>
    </row>
    <row r="502" spans="1:4" x14ac:dyDescent="0.3">
      <c r="A502">
        <v>8</v>
      </c>
      <c r="B502">
        <v>13.09</v>
      </c>
      <c r="C502">
        <f t="shared" si="14"/>
        <v>7.5137120504783583</v>
      </c>
      <c r="D502">
        <f t="shared" si="15"/>
        <v>3.2725</v>
      </c>
    </row>
    <row r="503" spans="1:4" x14ac:dyDescent="0.3">
      <c r="A503">
        <v>8</v>
      </c>
      <c r="B503">
        <v>13.09</v>
      </c>
      <c r="C503">
        <f t="shared" si="14"/>
        <v>7.5137120504783583</v>
      </c>
      <c r="D503">
        <f t="shared" si="15"/>
        <v>3.2725</v>
      </c>
    </row>
    <row r="504" spans="1:4" x14ac:dyDescent="0.3">
      <c r="A504">
        <v>8</v>
      </c>
      <c r="B504">
        <v>13.09</v>
      </c>
      <c r="C504">
        <f t="shared" si="14"/>
        <v>7.5137120504783583</v>
      </c>
      <c r="D504">
        <f t="shared" si="15"/>
        <v>3.2725</v>
      </c>
    </row>
    <row r="505" spans="1:4" x14ac:dyDescent="0.3">
      <c r="A505">
        <v>8</v>
      </c>
      <c r="B505">
        <v>13.09</v>
      </c>
      <c r="C505">
        <f t="shared" si="14"/>
        <v>7.5137120504783583</v>
      </c>
      <c r="D505">
        <f t="shared" si="15"/>
        <v>3.2725</v>
      </c>
    </row>
    <row r="506" spans="1:4" x14ac:dyDescent="0.3">
      <c r="A506">
        <v>8</v>
      </c>
      <c r="B506">
        <v>13.09</v>
      </c>
      <c r="C506">
        <f t="shared" si="14"/>
        <v>7.5137120504783583</v>
      </c>
      <c r="D506">
        <f t="shared" si="15"/>
        <v>3.2725</v>
      </c>
    </row>
    <row r="507" spans="1:4" x14ac:dyDescent="0.3">
      <c r="A507">
        <v>8</v>
      </c>
      <c r="B507">
        <v>13.09</v>
      </c>
      <c r="C507">
        <f t="shared" si="14"/>
        <v>7.5137120504783583</v>
      </c>
      <c r="D507">
        <f t="shared" si="15"/>
        <v>3.2725</v>
      </c>
    </row>
    <row r="508" spans="1:4" x14ac:dyDescent="0.3">
      <c r="A508">
        <v>8</v>
      </c>
      <c r="B508">
        <v>13.09</v>
      </c>
      <c r="C508">
        <f t="shared" si="14"/>
        <v>7.5137120504783583</v>
      </c>
      <c r="D508">
        <f t="shared" si="15"/>
        <v>3.2725</v>
      </c>
    </row>
    <row r="509" spans="1:4" x14ac:dyDescent="0.3">
      <c r="A509">
        <v>8</v>
      </c>
      <c r="B509">
        <v>13.09</v>
      </c>
      <c r="C509">
        <f t="shared" si="14"/>
        <v>7.5137120504783583</v>
      </c>
      <c r="D509">
        <f t="shared" si="15"/>
        <v>3.2725</v>
      </c>
    </row>
    <row r="510" spans="1:4" x14ac:dyDescent="0.3">
      <c r="A510">
        <v>8</v>
      </c>
      <c r="B510">
        <v>13.09</v>
      </c>
      <c r="C510">
        <f t="shared" si="14"/>
        <v>7.5137120504783583</v>
      </c>
      <c r="D510">
        <f t="shared" si="15"/>
        <v>3.2725</v>
      </c>
    </row>
    <row r="511" spans="1:4" x14ac:dyDescent="0.3">
      <c r="A511">
        <v>8</v>
      </c>
      <c r="B511">
        <v>13.09</v>
      </c>
      <c r="C511">
        <f t="shared" si="14"/>
        <v>7.5137120504783583</v>
      </c>
      <c r="D511">
        <f t="shared" si="15"/>
        <v>3.2725</v>
      </c>
    </row>
    <row r="512" spans="1:4" x14ac:dyDescent="0.3">
      <c r="A512">
        <v>8</v>
      </c>
      <c r="B512">
        <v>13.09</v>
      </c>
      <c r="C512">
        <f t="shared" si="14"/>
        <v>7.5137120504783583</v>
      </c>
      <c r="D512">
        <f t="shared" si="15"/>
        <v>3.2725</v>
      </c>
    </row>
    <row r="513" spans="1:6" x14ac:dyDescent="0.3">
      <c r="A513">
        <v>8</v>
      </c>
      <c r="B513">
        <v>13.09</v>
      </c>
      <c r="C513">
        <f t="shared" si="14"/>
        <v>7.5137120504783583</v>
      </c>
      <c r="D513">
        <f t="shared" si="15"/>
        <v>3.2725</v>
      </c>
    </row>
    <row r="514" spans="1:6" x14ac:dyDescent="0.3">
      <c r="A514">
        <v>8</v>
      </c>
      <c r="B514">
        <v>13.09</v>
      </c>
      <c r="C514">
        <f t="shared" si="14"/>
        <v>7.5137120504783583</v>
      </c>
      <c r="D514">
        <f t="shared" si="15"/>
        <v>3.2725</v>
      </c>
    </row>
    <row r="515" spans="1:6" x14ac:dyDescent="0.3">
      <c r="A515">
        <v>8</v>
      </c>
      <c r="B515">
        <v>13.09</v>
      </c>
      <c r="C515">
        <f t="shared" ref="C515:C578" si="16">B515*(1-EXP(-ABS(0.25704+0.11819*(B515/A515)-0.0020625*A515+0.13831*LN($M$2))))</f>
        <v>7.5137120504783583</v>
      </c>
      <c r="D515">
        <f t="shared" ref="D515:D578" si="17">0.25*B515</f>
        <v>3.2725</v>
      </c>
    </row>
    <row r="516" spans="1:6" x14ac:dyDescent="0.3">
      <c r="A516">
        <v>8</v>
      </c>
      <c r="B516">
        <v>13.09</v>
      </c>
      <c r="C516">
        <f t="shared" si="16"/>
        <v>7.5137120504783583</v>
      </c>
      <c r="D516">
        <f t="shared" si="17"/>
        <v>3.2725</v>
      </c>
    </row>
    <row r="517" spans="1:6" x14ac:dyDescent="0.3">
      <c r="A517">
        <v>8</v>
      </c>
      <c r="B517">
        <v>13.09</v>
      </c>
      <c r="C517">
        <f t="shared" si="16"/>
        <v>7.5137120504783583</v>
      </c>
      <c r="D517">
        <f t="shared" si="17"/>
        <v>3.2725</v>
      </c>
    </row>
    <row r="518" spans="1:6" x14ac:dyDescent="0.3">
      <c r="A518">
        <v>8</v>
      </c>
      <c r="B518">
        <v>13.09</v>
      </c>
      <c r="C518">
        <f t="shared" si="16"/>
        <v>7.5137120504783583</v>
      </c>
      <c r="D518">
        <f t="shared" si="17"/>
        <v>3.2725</v>
      </c>
    </row>
    <row r="519" spans="1:6" x14ac:dyDescent="0.3">
      <c r="A519">
        <v>8</v>
      </c>
      <c r="B519">
        <v>13.09</v>
      </c>
      <c r="C519">
        <f t="shared" si="16"/>
        <v>7.5137120504783583</v>
      </c>
      <c r="D519">
        <f t="shared" si="17"/>
        <v>3.2725</v>
      </c>
    </row>
    <row r="520" spans="1:6" x14ac:dyDescent="0.3">
      <c r="A520">
        <v>8</v>
      </c>
      <c r="B520">
        <v>13.09</v>
      </c>
      <c r="C520">
        <f t="shared" si="16"/>
        <v>7.5137120504783583</v>
      </c>
      <c r="D520">
        <f t="shared" si="17"/>
        <v>3.2725</v>
      </c>
    </row>
    <row r="521" spans="1:6" x14ac:dyDescent="0.3">
      <c r="A521">
        <v>7</v>
      </c>
      <c r="B521">
        <v>11.64780309</v>
      </c>
      <c r="C521">
        <f t="shared" si="16"/>
        <v>6.7123061171840499</v>
      </c>
      <c r="D521">
        <f t="shared" si="17"/>
        <v>2.9119507725</v>
      </c>
    </row>
    <row r="522" spans="1:6" x14ac:dyDescent="0.3">
      <c r="A522">
        <v>7</v>
      </c>
      <c r="B522">
        <v>11.64</v>
      </c>
      <c r="C522">
        <f t="shared" si="16"/>
        <v>6.7071595557191905</v>
      </c>
      <c r="D522">
        <f t="shared" si="17"/>
        <v>2.91</v>
      </c>
      <c r="E522">
        <v>6.0000000000000001E-3</v>
      </c>
      <c r="F522">
        <v>3.0000000000000001E-3</v>
      </c>
    </row>
    <row r="523" spans="1:6" x14ac:dyDescent="0.3">
      <c r="A523">
        <v>7</v>
      </c>
      <c r="B523">
        <v>11.64</v>
      </c>
      <c r="C523">
        <f t="shared" si="16"/>
        <v>6.7071595557191905</v>
      </c>
      <c r="D523">
        <f t="shared" si="17"/>
        <v>2.91</v>
      </c>
    </row>
    <row r="524" spans="1:6" x14ac:dyDescent="0.3">
      <c r="A524">
        <v>7</v>
      </c>
      <c r="B524">
        <v>11.64</v>
      </c>
      <c r="C524">
        <f t="shared" si="16"/>
        <v>6.7071595557191905</v>
      </c>
      <c r="D524">
        <f t="shared" si="17"/>
        <v>2.91</v>
      </c>
    </row>
    <row r="525" spans="1:6" x14ac:dyDescent="0.3">
      <c r="A525">
        <v>7</v>
      </c>
      <c r="B525">
        <v>11.64</v>
      </c>
      <c r="C525">
        <f t="shared" si="16"/>
        <v>6.7071595557191905</v>
      </c>
      <c r="D525">
        <f t="shared" si="17"/>
        <v>2.91</v>
      </c>
    </row>
    <row r="526" spans="1:6" x14ac:dyDescent="0.3">
      <c r="A526">
        <v>7</v>
      </c>
      <c r="B526">
        <v>11.64</v>
      </c>
      <c r="C526">
        <f t="shared" si="16"/>
        <v>6.7071595557191905</v>
      </c>
      <c r="D526">
        <f t="shared" si="17"/>
        <v>2.91</v>
      </c>
    </row>
    <row r="527" spans="1:6" x14ac:dyDescent="0.3">
      <c r="A527">
        <v>7</v>
      </c>
      <c r="B527">
        <v>11.64</v>
      </c>
      <c r="C527">
        <f t="shared" si="16"/>
        <v>6.7071595557191905</v>
      </c>
      <c r="D527">
        <f t="shared" si="17"/>
        <v>2.91</v>
      </c>
    </row>
    <row r="528" spans="1:6" x14ac:dyDescent="0.3">
      <c r="A528">
        <v>7</v>
      </c>
      <c r="B528">
        <v>11.64</v>
      </c>
      <c r="C528">
        <f t="shared" si="16"/>
        <v>6.7071595557191905</v>
      </c>
      <c r="D528">
        <f t="shared" si="17"/>
        <v>2.91</v>
      </c>
    </row>
    <row r="529" spans="1:4" x14ac:dyDescent="0.3">
      <c r="A529">
        <v>7</v>
      </c>
      <c r="B529">
        <v>11.64</v>
      </c>
      <c r="C529">
        <f t="shared" si="16"/>
        <v>6.7071595557191905</v>
      </c>
      <c r="D529">
        <f t="shared" si="17"/>
        <v>2.91</v>
      </c>
    </row>
    <row r="530" spans="1:4" x14ac:dyDescent="0.3">
      <c r="A530">
        <v>7</v>
      </c>
      <c r="B530">
        <v>11.64</v>
      </c>
      <c r="C530">
        <f t="shared" si="16"/>
        <v>6.7071595557191905</v>
      </c>
      <c r="D530">
        <f t="shared" si="17"/>
        <v>2.91</v>
      </c>
    </row>
    <row r="531" spans="1:4" x14ac:dyDescent="0.3">
      <c r="A531">
        <v>7</v>
      </c>
      <c r="B531">
        <v>11.64</v>
      </c>
      <c r="C531">
        <f t="shared" si="16"/>
        <v>6.7071595557191905</v>
      </c>
      <c r="D531">
        <f t="shared" si="17"/>
        <v>2.91</v>
      </c>
    </row>
    <row r="532" spans="1:4" x14ac:dyDescent="0.3">
      <c r="A532">
        <v>7</v>
      </c>
      <c r="B532">
        <v>11.64</v>
      </c>
      <c r="C532">
        <f t="shared" si="16"/>
        <v>6.7071595557191905</v>
      </c>
      <c r="D532">
        <f t="shared" si="17"/>
        <v>2.91</v>
      </c>
    </row>
    <row r="533" spans="1:4" x14ac:dyDescent="0.3">
      <c r="A533">
        <v>7</v>
      </c>
      <c r="B533">
        <v>11.64</v>
      </c>
      <c r="C533">
        <f t="shared" si="16"/>
        <v>6.7071595557191905</v>
      </c>
      <c r="D533">
        <f t="shared" si="17"/>
        <v>2.91</v>
      </c>
    </row>
    <row r="534" spans="1:4" x14ac:dyDescent="0.3">
      <c r="A534">
        <v>7</v>
      </c>
      <c r="B534">
        <v>11.64</v>
      </c>
      <c r="C534">
        <f t="shared" si="16"/>
        <v>6.7071595557191905</v>
      </c>
      <c r="D534">
        <f t="shared" si="17"/>
        <v>2.91</v>
      </c>
    </row>
    <row r="535" spans="1:4" x14ac:dyDescent="0.3">
      <c r="A535">
        <v>7</v>
      </c>
      <c r="B535">
        <v>11.64</v>
      </c>
      <c r="C535">
        <f t="shared" si="16"/>
        <v>6.7071595557191905</v>
      </c>
      <c r="D535">
        <f t="shared" si="17"/>
        <v>2.91</v>
      </c>
    </row>
    <row r="536" spans="1:4" x14ac:dyDescent="0.3">
      <c r="A536">
        <v>7</v>
      </c>
      <c r="B536">
        <v>11.64</v>
      </c>
      <c r="C536">
        <f t="shared" si="16"/>
        <v>6.7071595557191905</v>
      </c>
      <c r="D536">
        <f t="shared" si="17"/>
        <v>2.91</v>
      </c>
    </row>
    <row r="537" spans="1:4" x14ac:dyDescent="0.3">
      <c r="A537">
        <v>7</v>
      </c>
      <c r="B537">
        <v>11.64</v>
      </c>
      <c r="C537">
        <f t="shared" si="16"/>
        <v>6.7071595557191905</v>
      </c>
      <c r="D537">
        <f t="shared" si="17"/>
        <v>2.91</v>
      </c>
    </row>
    <row r="538" spans="1:4" x14ac:dyDescent="0.3">
      <c r="A538">
        <v>7</v>
      </c>
      <c r="B538">
        <v>11.64</v>
      </c>
      <c r="C538">
        <f t="shared" si="16"/>
        <v>6.7071595557191905</v>
      </c>
      <c r="D538">
        <f t="shared" si="17"/>
        <v>2.91</v>
      </c>
    </row>
    <row r="539" spans="1:4" x14ac:dyDescent="0.3">
      <c r="A539">
        <v>7</v>
      </c>
      <c r="B539">
        <v>11.64</v>
      </c>
      <c r="C539">
        <f t="shared" si="16"/>
        <v>6.7071595557191905</v>
      </c>
      <c r="D539">
        <f t="shared" si="17"/>
        <v>2.91</v>
      </c>
    </row>
    <row r="540" spans="1:4" x14ac:dyDescent="0.3">
      <c r="A540">
        <v>7</v>
      </c>
      <c r="B540">
        <v>11.64</v>
      </c>
      <c r="C540">
        <f t="shared" si="16"/>
        <v>6.7071595557191905</v>
      </c>
      <c r="D540">
        <f t="shared" si="17"/>
        <v>2.91</v>
      </c>
    </row>
    <row r="541" spans="1:4" x14ac:dyDescent="0.3">
      <c r="A541">
        <v>7</v>
      </c>
      <c r="B541">
        <v>11.64</v>
      </c>
      <c r="C541">
        <f t="shared" si="16"/>
        <v>6.7071595557191905</v>
      </c>
      <c r="D541">
        <f t="shared" si="17"/>
        <v>2.91</v>
      </c>
    </row>
    <row r="542" spans="1:4" x14ac:dyDescent="0.3">
      <c r="A542">
        <v>7</v>
      </c>
      <c r="B542">
        <v>11.64</v>
      </c>
      <c r="C542">
        <f t="shared" si="16"/>
        <v>6.7071595557191905</v>
      </c>
      <c r="D542">
        <f t="shared" si="17"/>
        <v>2.91</v>
      </c>
    </row>
    <row r="543" spans="1:4" x14ac:dyDescent="0.3">
      <c r="A543">
        <v>7</v>
      </c>
      <c r="B543">
        <v>11.64</v>
      </c>
      <c r="C543">
        <f t="shared" si="16"/>
        <v>6.7071595557191905</v>
      </c>
      <c r="D543">
        <f t="shared" si="17"/>
        <v>2.91</v>
      </c>
    </row>
    <row r="544" spans="1:4" x14ac:dyDescent="0.3">
      <c r="A544">
        <v>7</v>
      </c>
      <c r="B544">
        <v>11.64</v>
      </c>
      <c r="C544">
        <f t="shared" si="16"/>
        <v>6.7071595557191905</v>
      </c>
      <c r="D544">
        <f t="shared" si="17"/>
        <v>2.91</v>
      </c>
    </row>
    <row r="545" spans="1:4" x14ac:dyDescent="0.3">
      <c r="A545">
        <v>7</v>
      </c>
      <c r="B545">
        <v>11.64</v>
      </c>
      <c r="C545">
        <f t="shared" si="16"/>
        <v>6.7071595557191905</v>
      </c>
      <c r="D545">
        <f t="shared" si="17"/>
        <v>2.91</v>
      </c>
    </row>
    <row r="546" spans="1:4" x14ac:dyDescent="0.3">
      <c r="A546">
        <v>7</v>
      </c>
      <c r="B546">
        <v>11.64</v>
      </c>
      <c r="C546">
        <f t="shared" si="16"/>
        <v>6.7071595557191905</v>
      </c>
      <c r="D546">
        <f t="shared" si="17"/>
        <v>2.91</v>
      </c>
    </row>
    <row r="547" spans="1:4" x14ac:dyDescent="0.3">
      <c r="A547">
        <v>7</v>
      </c>
      <c r="B547">
        <v>11.64</v>
      </c>
      <c r="C547">
        <f t="shared" si="16"/>
        <v>6.7071595557191905</v>
      </c>
      <c r="D547">
        <f t="shared" si="17"/>
        <v>2.91</v>
      </c>
    </row>
    <row r="548" spans="1:4" x14ac:dyDescent="0.3">
      <c r="A548">
        <v>7</v>
      </c>
      <c r="B548">
        <v>11.64</v>
      </c>
      <c r="C548">
        <f t="shared" si="16"/>
        <v>6.7071595557191905</v>
      </c>
      <c r="D548">
        <f t="shared" si="17"/>
        <v>2.91</v>
      </c>
    </row>
    <row r="549" spans="1:4" x14ac:dyDescent="0.3">
      <c r="A549">
        <v>7</v>
      </c>
      <c r="B549">
        <v>11.64</v>
      </c>
      <c r="C549">
        <f t="shared" si="16"/>
        <v>6.7071595557191905</v>
      </c>
      <c r="D549">
        <f t="shared" si="17"/>
        <v>2.91</v>
      </c>
    </row>
    <row r="550" spans="1:4" x14ac:dyDescent="0.3">
      <c r="A550">
        <v>7</v>
      </c>
      <c r="B550">
        <v>11.64</v>
      </c>
      <c r="C550">
        <f t="shared" si="16"/>
        <v>6.7071595557191905</v>
      </c>
      <c r="D550">
        <f t="shared" si="17"/>
        <v>2.91</v>
      </c>
    </row>
    <row r="551" spans="1:4" x14ac:dyDescent="0.3">
      <c r="A551">
        <v>7</v>
      </c>
      <c r="B551">
        <v>11.64</v>
      </c>
      <c r="C551">
        <f t="shared" si="16"/>
        <v>6.7071595557191905</v>
      </c>
      <c r="D551">
        <f t="shared" si="17"/>
        <v>2.91</v>
      </c>
    </row>
    <row r="552" spans="1:4" x14ac:dyDescent="0.3">
      <c r="A552">
        <v>7</v>
      </c>
      <c r="B552">
        <v>11.64</v>
      </c>
      <c r="C552">
        <f t="shared" si="16"/>
        <v>6.7071595557191905</v>
      </c>
      <c r="D552">
        <f t="shared" si="17"/>
        <v>2.91</v>
      </c>
    </row>
    <row r="553" spans="1:4" x14ac:dyDescent="0.3">
      <c r="A553">
        <v>7</v>
      </c>
      <c r="B553">
        <v>11.64</v>
      </c>
      <c r="C553">
        <f t="shared" si="16"/>
        <v>6.7071595557191905</v>
      </c>
      <c r="D553">
        <f t="shared" si="17"/>
        <v>2.91</v>
      </c>
    </row>
    <row r="554" spans="1:4" x14ac:dyDescent="0.3">
      <c r="A554">
        <v>7</v>
      </c>
      <c r="B554">
        <v>11.64</v>
      </c>
      <c r="C554">
        <f t="shared" si="16"/>
        <v>6.7071595557191905</v>
      </c>
      <c r="D554">
        <f t="shared" si="17"/>
        <v>2.91</v>
      </c>
    </row>
    <row r="555" spans="1:4" x14ac:dyDescent="0.3">
      <c r="A555">
        <v>7</v>
      </c>
      <c r="B555">
        <v>11.64</v>
      </c>
      <c r="C555">
        <f t="shared" si="16"/>
        <v>6.7071595557191905</v>
      </c>
      <c r="D555">
        <f t="shared" si="17"/>
        <v>2.91</v>
      </c>
    </row>
    <row r="556" spans="1:4" x14ac:dyDescent="0.3">
      <c r="A556">
        <v>7</v>
      </c>
      <c r="B556">
        <v>11.64</v>
      </c>
      <c r="C556">
        <f t="shared" si="16"/>
        <v>6.7071595557191905</v>
      </c>
      <c r="D556">
        <f t="shared" si="17"/>
        <v>2.91</v>
      </c>
    </row>
    <row r="557" spans="1:4" x14ac:dyDescent="0.3">
      <c r="A557">
        <v>7</v>
      </c>
      <c r="B557">
        <v>11.64</v>
      </c>
      <c r="C557">
        <f t="shared" si="16"/>
        <v>6.7071595557191905</v>
      </c>
      <c r="D557">
        <f t="shared" si="17"/>
        <v>2.91</v>
      </c>
    </row>
    <row r="558" spans="1:4" x14ac:dyDescent="0.3">
      <c r="A558">
        <v>7</v>
      </c>
      <c r="B558">
        <v>11.64</v>
      </c>
      <c r="C558">
        <f t="shared" si="16"/>
        <v>6.7071595557191905</v>
      </c>
      <c r="D558">
        <f t="shared" si="17"/>
        <v>2.91</v>
      </c>
    </row>
    <row r="559" spans="1:4" x14ac:dyDescent="0.3">
      <c r="A559">
        <v>7</v>
      </c>
      <c r="B559">
        <v>11.64</v>
      </c>
      <c r="C559">
        <f t="shared" si="16"/>
        <v>6.7071595557191905</v>
      </c>
      <c r="D559">
        <f t="shared" si="17"/>
        <v>2.91</v>
      </c>
    </row>
    <row r="560" spans="1:4" x14ac:dyDescent="0.3">
      <c r="A560">
        <v>7</v>
      </c>
      <c r="B560">
        <v>11.64</v>
      </c>
      <c r="C560">
        <f t="shared" si="16"/>
        <v>6.7071595557191905</v>
      </c>
      <c r="D560">
        <f t="shared" si="17"/>
        <v>2.91</v>
      </c>
    </row>
    <row r="561" spans="1:4" x14ac:dyDescent="0.3">
      <c r="A561">
        <v>7</v>
      </c>
      <c r="B561">
        <v>11.64</v>
      </c>
      <c r="C561">
        <f t="shared" si="16"/>
        <v>6.7071595557191905</v>
      </c>
      <c r="D561">
        <f t="shared" si="17"/>
        <v>2.91</v>
      </c>
    </row>
    <row r="562" spans="1:4" x14ac:dyDescent="0.3">
      <c r="A562">
        <v>7</v>
      </c>
      <c r="B562">
        <v>11.64</v>
      </c>
      <c r="C562">
        <f t="shared" si="16"/>
        <v>6.7071595557191905</v>
      </c>
      <c r="D562">
        <f t="shared" si="17"/>
        <v>2.91</v>
      </c>
    </row>
    <row r="563" spans="1:4" x14ac:dyDescent="0.3">
      <c r="A563">
        <v>7</v>
      </c>
      <c r="B563">
        <v>11.64</v>
      </c>
      <c r="C563">
        <f t="shared" si="16"/>
        <v>6.7071595557191905</v>
      </c>
      <c r="D563">
        <f t="shared" si="17"/>
        <v>2.91</v>
      </c>
    </row>
    <row r="564" spans="1:4" x14ac:dyDescent="0.3">
      <c r="A564">
        <v>7</v>
      </c>
      <c r="B564">
        <v>11.64</v>
      </c>
      <c r="C564">
        <f t="shared" si="16"/>
        <v>6.7071595557191905</v>
      </c>
      <c r="D564">
        <f t="shared" si="17"/>
        <v>2.91</v>
      </c>
    </row>
    <row r="565" spans="1:4" x14ac:dyDescent="0.3">
      <c r="A565">
        <v>7</v>
      </c>
      <c r="B565">
        <v>11.64</v>
      </c>
      <c r="C565">
        <f t="shared" si="16"/>
        <v>6.7071595557191905</v>
      </c>
      <c r="D565">
        <f t="shared" si="17"/>
        <v>2.91</v>
      </c>
    </row>
    <row r="566" spans="1:4" x14ac:dyDescent="0.3">
      <c r="A566">
        <v>7</v>
      </c>
      <c r="B566">
        <v>11.64</v>
      </c>
      <c r="C566">
        <f t="shared" si="16"/>
        <v>6.7071595557191905</v>
      </c>
      <c r="D566">
        <f t="shared" si="17"/>
        <v>2.91</v>
      </c>
    </row>
    <row r="567" spans="1:4" x14ac:dyDescent="0.3">
      <c r="A567">
        <v>7</v>
      </c>
      <c r="B567">
        <v>11.64</v>
      </c>
      <c r="C567">
        <f t="shared" si="16"/>
        <v>6.7071595557191905</v>
      </c>
      <c r="D567">
        <f t="shared" si="17"/>
        <v>2.91</v>
      </c>
    </row>
    <row r="568" spans="1:4" x14ac:dyDescent="0.3">
      <c r="A568">
        <v>7</v>
      </c>
      <c r="B568">
        <v>11.64</v>
      </c>
      <c r="C568">
        <f t="shared" si="16"/>
        <v>6.7071595557191905</v>
      </c>
      <c r="D568">
        <f t="shared" si="17"/>
        <v>2.91</v>
      </c>
    </row>
    <row r="569" spans="1:4" x14ac:dyDescent="0.3">
      <c r="A569">
        <v>7</v>
      </c>
      <c r="B569">
        <v>11.64</v>
      </c>
      <c r="C569">
        <f t="shared" si="16"/>
        <v>6.7071595557191905</v>
      </c>
      <c r="D569">
        <f t="shared" si="17"/>
        <v>2.91</v>
      </c>
    </row>
    <row r="570" spans="1:4" x14ac:dyDescent="0.3">
      <c r="A570">
        <v>7</v>
      </c>
      <c r="B570">
        <v>11.64</v>
      </c>
      <c r="C570">
        <f t="shared" si="16"/>
        <v>6.7071595557191905</v>
      </c>
      <c r="D570">
        <f t="shared" si="17"/>
        <v>2.91</v>
      </c>
    </row>
    <row r="571" spans="1:4" x14ac:dyDescent="0.3">
      <c r="A571">
        <v>7</v>
      </c>
      <c r="B571">
        <v>11.64</v>
      </c>
      <c r="C571">
        <f t="shared" si="16"/>
        <v>6.7071595557191905</v>
      </c>
      <c r="D571">
        <f t="shared" si="17"/>
        <v>2.91</v>
      </c>
    </row>
    <row r="572" spans="1:4" x14ac:dyDescent="0.3">
      <c r="A572">
        <v>7</v>
      </c>
      <c r="B572">
        <v>11.64</v>
      </c>
      <c r="C572">
        <f t="shared" si="16"/>
        <v>6.7071595557191905</v>
      </c>
      <c r="D572">
        <f t="shared" si="17"/>
        <v>2.91</v>
      </c>
    </row>
    <row r="573" spans="1:4" x14ac:dyDescent="0.3">
      <c r="A573">
        <v>7</v>
      </c>
      <c r="B573">
        <v>11.64</v>
      </c>
      <c r="C573">
        <f t="shared" si="16"/>
        <v>6.7071595557191905</v>
      </c>
      <c r="D573">
        <f t="shared" si="17"/>
        <v>2.91</v>
      </c>
    </row>
    <row r="574" spans="1:4" x14ac:dyDescent="0.3">
      <c r="A574">
        <v>7</v>
      </c>
      <c r="B574">
        <v>11.64</v>
      </c>
      <c r="C574">
        <f t="shared" si="16"/>
        <v>6.7071595557191905</v>
      </c>
      <c r="D574">
        <f t="shared" si="17"/>
        <v>2.91</v>
      </c>
    </row>
    <row r="575" spans="1:4" x14ac:dyDescent="0.3">
      <c r="A575">
        <v>7</v>
      </c>
      <c r="B575">
        <v>11.64</v>
      </c>
      <c r="C575">
        <f t="shared" si="16"/>
        <v>6.7071595557191905</v>
      </c>
      <c r="D575">
        <f t="shared" si="17"/>
        <v>2.91</v>
      </c>
    </row>
    <row r="576" spans="1:4" x14ac:dyDescent="0.3">
      <c r="A576">
        <v>7</v>
      </c>
      <c r="B576">
        <v>11.64</v>
      </c>
      <c r="C576">
        <f t="shared" si="16"/>
        <v>6.7071595557191905</v>
      </c>
      <c r="D576">
        <f t="shared" si="17"/>
        <v>2.91</v>
      </c>
    </row>
    <row r="577" spans="1:4" x14ac:dyDescent="0.3">
      <c r="A577">
        <v>7</v>
      </c>
      <c r="B577">
        <v>11.64</v>
      </c>
      <c r="C577">
        <f t="shared" si="16"/>
        <v>6.7071595557191905</v>
      </c>
      <c r="D577">
        <f t="shared" si="17"/>
        <v>2.91</v>
      </c>
    </row>
    <row r="578" spans="1:4" x14ac:dyDescent="0.3">
      <c r="A578">
        <v>7</v>
      </c>
      <c r="B578">
        <v>11.64</v>
      </c>
      <c r="C578">
        <f t="shared" si="16"/>
        <v>6.7071595557191905</v>
      </c>
      <c r="D578">
        <f t="shared" si="17"/>
        <v>2.91</v>
      </c>
    </row>
    <row r="579" spans="1:4" x14ac:dyDescent="0.3">
      <c r="A579">
        <v>7</v>
      </c>
      <c r="B579">
        <v>11.64</v>
      </c>
      <c r="C579">
        <f t="shared" ref="C579:C642" si="18">B579*(1-EXP(-ABS(0.25704+0.11819*(B579/A579)-0.0020625*A579+0.13831*LN($M$2))))</f>
        <v>6.7071595557191905</v>
      </c>
      <c r="D579">
        <f t="shared" ref="D579:D642" si="19">0.25*B579</f>
        <v>2.91</v>
      </c>
    </row>
    <row r="580" spans="1:4" x14ac:dyDescent="0.3">
      <c r="A580">
        <v>7</v>
      </c>
      <c r="B580">
        <v>11.64</v>
      </c>
      <c r="C580">
        <f t="shared" si="18"/>
        <v>6.7071595557191905</v>
      </c>
      <c r="D580">
        <f t="shared" si="19"/>
        <v>2.91</v>
      </c>
    </row>
    <row r="581" spans="1:4" x14ac:dyDescent="0.3">
      <c r="A581">
        <v>7</v>
      </c>
      <c r="B581">
        <v>11.64</v>
      </c>
      <c r="C581">
        <f t="shared" si="18"/>
        <v>6.7071595557191905</v>
      </c>
      <c r="D581">
        <f t="shared" si="19"/>
        <v>2.91</v>
      </c>
    </row>
    <row r="582" spans="1:4" x14ac:dyDescent="0.3">
      <c r="A582">
        <v>7</v>
      </c>
      <c r="B582">
        <v>11.64</v>
      </c>
      <c r="C582">
        <f t="shared" si="18"/>
        <v>6.7071595557191905</v>
      </c>
      <c r="D582">
        <f t="shared" si="19"/>
        <v>2.91</v>
      </c>
    </row>
    <row r="583" spans="1:4" x14ac:dyDescent="0.3">
      <c r="A583">
        <v>7</v>
      </c>
      <c r="B583">
        <v>11.64</v>
      </c>
      <c r="C583">
        <f t="shared" si="18"/>
        <v>6.7071595557191905</v>
      </c>
      <c r="D583">
        <f t="shared" si="19"/>
        <v>2.91</v>
      </c>
    </row>
    <row r="584" spans="1:4" x14ac:dyDescent="0.3">
      <c r="A584">
        <v>7</v>
      </c>
      <c r="B584">
        <v>11.64</v>
      </c>
      <c r="C584">
        <f t="shared" si="18"/>
        <v>6.7071595557191905</v>
      </c>
      <c r="D584">
        <f t="shared" si="19"/>
        <v>2.91</v>
      </c>
    </row>
    <row r="585" spans="1:4" x14ac:dyDescent="0.3">
      <c r="A585">
        <v>7</v>
      </c>
      <c r="B585">
        <v>11.64</v>
      </c>
      <c r="C585">
        <f t="shared" si="18"/>
        <v>6.7071595557191905</v>
      </c>
      <c r="D585">
        <f t="shared" si="19"/>
        <v>2.91</v>
      </c>
    </row>
    <row r="586" spans="1:4" x14ac:dyDescent="0.3">
      <c r="A586">
        <v>7</v>
      </c>
      <c r="B586">
        <v>11.64</v>
      </c>
      <c r="C586">
        <f t="shared" si="18"/>
        <v>6.7071595557191905</v>
      </c>
      <c r="D586">
        <f t="shared" si="19"/>
        <v>2.91</v>
      </c>
    </row>
    <row r="587" spans="1:4" x14ac:dyDescent="0.3">
      <c r="A587">
        <v>7</v>
      </c>
      <c r="B587">
        <v>11.64</v>
      </c>
      <c r="C587">
        <f t="shared" si="18"/>
        <v>6.7071595557191905</v>
      </c>
      <c r="D587">
        <f t="shared" si="19"/>
        <v>2.91</v>
      </c>
    </row>
    <row r="588" spans="1:4" x14ac:dyDescent="0.3">
      <c r="A588">
        <v>7</v>
      </c>
      <c r="B588">
        <v>11.64</v>
      </c>
      <c r="C588">
        <f t="shared" si="18"/>
        <v>6.7071595557191905</v>
      </c>
      <c r="D588">
        <f t="shared" si="19"/>
        <v>2.91</v>
      </c>
    </row>
    <row r="589" spans="1:4" x14ac:dyDescent="0.3">
      <c r="A589">
        <v>7</v>
      </c>
      <c r="B589">
        <v>11.64</v>
      </c>
      <c r="C589">
        <f t="shared" si="18"/>
        <v>6.7071595557191905</v>
      </c>
      <c r="D589">
        <f t="shared" si="19"/>
        <v>2.91</v>
      </c>
    </row>
    <row r="590" spans="1:4" x14ac:dyDescent="0.3">
      <c r="A590">
        <v>7</v>
      </c>
      <c r="B590">
        <v>11.64</v>
      </c>
      <c r="C590">
        <f t="shared" si="18"/>
        <v>6.7071595557191905</v>
      </c>
      <c r="D590">
        <f t="shared" si="19"/>
        <v>2.91</v>
      </c>
    </row>
    <row r="591" spans="1:4" x14ac:dyDescent="0.3">
      <c r="A591">
        <v>7</v>
      </c>
      <c r="B591">
        <v>11.64</v>
      </c>
      <c r="C591">
        <f t="shared" si="18"/>
        <v>6.7071595557191905</v>
      </c>
      <c r="D591">
        <f t="shared" si="19"/>
        <v>2.91</v>
      </c>
    </row>
    <row r="592" spans="1:4" x14ac:dyDescent="0.3">
      <c r="A592">
        <v>7</v>
      </c>
      <c r="B592">
        <v>11.64</v>
      </c>
      <c r="C592">
        <f t="shared" si="18"/>
        <v>6.7071595557191905</v>
      </c>
      <c r="D592">
        <f t="shared" si="19"/>
        <v>2.91</v>
      </c>
    </row>
    <row r="593" spans="1:4" x14ac:dyDescent="0.3">
      <c r="A593">
        <v>7</v>
      </c>
      <c r="B593">
        <v>11.64</v>
      </c>
      <c r="C593">
        <f t="shared" si="18"/>
        <v>6.7071595557191905</v>
      </c>
      <c r="D593">
        <f t="shared" si="19"/>
        <v>2.91</v>
      </c>
    </row>
    <row r="594" spans="1:4" x14ac:dyDescent="0.3">
      <c r="A594">
        <v>7</v>
      </c>
      <c r="B594">
        <v>11.64</v>
      </c>
      <c r="C594">
        <f t="shared" si="18"/>
        <v>6.7071595557191905</v>
      </c>
      <c r="D594">
        <f t="shared" si="19"/>
        <v>2.91</v>
      </c>
    </row>
    <row r="595" spans="1:4" x14ac:dyDescent="0.3">
      <c r="A595">
        <v>6</v>
      </c>
      <c r="B595">
        <v>9.8974687869999993</v>
      </c>
      <c r="C595">
        <f t="shared" si="18"/>
        <v>5.7051519411271965</v>
      </c>
      <c r="D595">
        <f t="shared" si="19"/>
        <v>2.4743671967499998</v>
      </c>
    </row>
    <row r="596" spans="1:4" x14ac:dyDescent="0.3">
      <c r="A596">
        <v>6</v>
      </c>
      <c r="B596">
        <v>9.8800000000000008</v>
      </c>
      <c r="C596">
        <f t="shared" si="18"/>
        <v>5.6936421864369482</v>
      </c>
      <c r="D596">
        <f t="shared" si="19"/>
        <v>2.4700000000000002</v>
      </c>
    </row>
    <row r="597" spans="1:4" x14ac:dyDescent="0.3">
      <c r="A597">
        <v>6</v>
      </c>
      <c r="B597">
        <v>9.8800000000000008</v>
      </c>
      <c r="C597">
        <f t="shared" si="18"/>
        <v>5.6936421864369482</v>
      </c>
      <c r="D597">
        <f t="shared" si="19"/>
        <v>2.4700000000000002</v>
      </c>
    </row>
    <row r="598" spans="1:4" x14ac:dyDescent="0.3">
      <c r="A598">
        <v>6</v>
      </c>
      <c r="B598">
        <v>9.8800000000000008</v>
      </c>
      <c r="C598">
        <f t="shared" si="18"/>
        <v>5.6936421864369482</v>
      </c>
      <c r="D598">
        <f t="shared" si="19"/>
        <v>2.4700000000000002</v>
      </c>
    </row>
    <row r="599" spans="1:4" x14ac:dyDescent="0.3">
      <c r="A599">
        <v>6</v>
      </c>
      <c r="B599">
        <v>9.8800000000000008</v>
      </c>
      <c r="C599">
        <f t="shared" si="18"/>
        <v>5.6936421864369482</v>
      </c>
      <c r="D599">
        <f t="shared" si="19"/>
        <v>2.4700000000000002</v>
      </c>
    </row>
    <row r="600" spans="1:4" x14ac:dyDescent="0.3">
      <c r="A600">
        <v>6</v>
      </c>
      <c r="B600">
        <v>9.8800000000000008</v>
      </c>
      <c r="C600">
        <f t="shared" si="18"/>
        <v>5.6936421864369482</v>
      </c>
      <c r="D600">
        <f t="shared" si="19"/>
        <v>2.4700000000000002</v>
      </c>
    </row>
    <row r="601" spans="1:4" x14ac:dyDescent="0.3">
      <c r="A601">
        <v>6</v>
      </c>
      <c r="B601">
        <v>9.8800000000000008</v>
      </c>
      <c r="C601">
        <f t="shared" si="18"/>
        <v>5.6936421864369482</v>
      </c>
      <c r="D601">
        <f t="shared" si="19"/>
        <v>2.4700000000000002</v>
      </c>
    </row>
    <row r="602" spans="1:4" x14ac:dyDescent="0.3">
      <c r="A602">
        <v>6</v>
      </c>
      <c r="B602">
        <v>9.8800000000000008</v>
      </c>
      <c r="C602">
        <f t="shared" si="18"/>
        <v>5.6936421864369482</v>
      </c>
      <c r="D602">
        <f t="shared" si="19"/>
        <v>2.4700000000000002</v>
      </c>
    </row>
    <row r="603" spans="1:4" x14ac:dyDescent="0.3">
      <c r="A603">
        <v>6</v>
      </c>
      <c r="B603">
        <v>9.8800000000000008</v>
      </c>
      <c r="C603">
        <f t="shared" si="18"/>
        <v>5.6936421864369482</v>
      </c>
      <c r="D603">
        <f t="shared" si="19"/>
        <v>2.4700000000000002</v>
      </c>
    </row>
    <row r="604" spans="1:4" x14ac:dyDescent="0.3">
      <c r="A604">
        <v>6</v>
      </c>
      <c r="B604">
        <v>9.8800000000000008</v>
      </c>
      <c r="C604">
        <f t="shared" si="18"/>
        <v>5.6936421864369482</v>
      </c>
      <c r="D604">
        <f t="shared" si="19"/>
        <v>2.4700000000000002</v>
      </c>
    </row>
    <row r="605" spans="1:4" x14ac:dyDescent="0.3">
      <c r="A605">
        <v>6</v>
      </c>
      <c r="B605">
        <v>9.8800000000000008</v>
      </c>
      <c r="C605">
        <f t="shared" si="18"/>
        <v>5.6936421864369482</v>
      </c>
      <c r="D605">
        <f t="shared" si="19"/>
        <v>2.4700000000000002</v>
      </c>
    </row>
    <row r="606" spans="1:4" x14ac:dyDescent="0.3">
      <c r="A606">
        <v>6</v>
      </c>
      <c r="B606">
        <v>9.8800000000000008</v>
      </c>
      <c r="C606">
        <f t="shared" si="18"/>
        <v>5.6936421864369482</v>
      </c>
      <c r="D606">
        <f t="shared" si="19"/>
        <v>2.4700000000000002</v>
      </c>
    </row>
    <row r="607" spans="1:4" x14ac:dyDescent="0.3">
      <c r="A607">
        <v>6</v>
      </c>
      <c r="B607">
        <v>9.8800000000000008</v>
      </c>
      <c r="C607">
        <f t="shared" si="18"/>
        <v>5.6936421864369482</v>
      </c>
      <c r="D607">
        <f t="shared" si="19"/>
        <v>2.4700000000000002</v>
      </c>
    </row>
    <row r="608" spans="1:4" x14ac:dyDescent="0.3">
      <c r="A608">
        <v>6</v>
      </c>
      <c r="B608">
        <v>9.8800000000000008</v>
      </c>
      <c r="C608">
        <f t="shared" si="18"/>
        <v>5.6936421864369482</v>
      </c>
      <c r="D608">
        <f t="shared" si="19"/>
        <v>2.4700000000000002</v>
      </c>
    </row>
    <row r="609" spans="1:4" x14ac:dyDescent="0.3">
      <c r="A609">
        <v>6</v>
      </c>
      <c r="B609">
        <v>9.8800000000000008</v>
      </c>
      <c r="C609">
        <f t="shared" si="18"/>
        <v>5.6936421864369482</v>
      </c>
      <c r="D609">
        <f t="shared" si="19"/>
        <v>2.4700000000000002</v>
      </c>
    </row>
    <row r="610" spans="1:4" x14ac:dyDescent="0.3">
      <c r="A610">
        <v>6</v>
      </c>
      <c r="B610">
        <v>9.8800000000000008</v>
      </c>
      <c r="C610">
        <f t="shared" si="18"/>
        <v>5.6936421864369482</v>
      </c>
      <c r="D610">
        <f t="shared" si="19"/>
        <v>2.4700000000000002</v>
      </c>
    </row>
    <row r="611" spans="1:4" x14ac:dyDescent="0.3">
      <c r="A611">
        <v>6</v>
      </c>
      <c r="B611">
        <v>9.8800000000000008</v>
      </c>
      <c r="C611">
        <f t="shared" si="18"/>
        <v>5.6936421864369482</v>
      </c>
      <c r="D611">
        <f t="shared" si="19"/>
        <v>2.4700000000000002</v>
      </c>
    </row>
    <row r="612" spans="1:4" x14ac:dyDescent="0.3">
      <c r="A612">
        <v>6</v>
      </c>
      <c r="B612">
        <v>9.8800000000000008</v>
      </c>
      <c r="C612">
        <f t="shared" si="18"/>
        <v>5.6936421864369482</v>
      </c>
      <c r="D612">
        <f t="shared" si="19"/>
        <v>2.4700000000000002</v>
      </c>
    </row>
    <row r="613" spans="1:4" x14ac:dyDescent="0.3">
      <c r="A613">
        <v>6</v>
      </c>
      <c r="B613">
        <v>9.8800000000000008</v>
      </c>
      <c r="C613">
        <f t="shared" si="18"/>
        <v>5.6936421864369482</v>
      </c>
      <c r="D613">
        <f t="shared" si="19"/>
        <v>2.4700000000000002</v>
      </c>
    </row>
    <row r="614" spans="1:4" x14ac:dyDescent="0.3">
      <c r="A614">
        <v>6</v>
      </c>
      <c r="B614">
        <v>9.8800000000000008</v>
      </c>
      <c r="C614">
        <f t="shared" si="18"/>
        <v>5.6936421864369482</v>
      </c>
      <c r="D614">
        <f t="shared" si="19"/>
        <v>2.4700000000000002</v>
      </c>
    </row>
    <row r="615" spans="1:4" x14ac:dyDescent="0.3">
      <c r="A615">
        <v>6</v>
      </c>
      <c r="B615">
        <v>9.8800000000000008</v>
      </c>
      <c r="C615">
        <f t="shared" si="18"/>
        <v>5.6936421864369482</v>
      </c>
      <c r="D615">
        <f t="shared" si="19"/>
        <v>2.4700000000000002</v>
      </c>
    </row>
    <row r="616" spans="1:4" x14ac:dyDescent="0.3">
      <c r="A616">
        <v>6</v>
      </c>
      <c r="B616">
        <v>9.8800000000000008</v>
      </c>
      <c r="C616">
        <f t="shared" si="18"/>
        <v>5.6936421864369482</v>
      </c>
      <c r="D616">
        <f t="shared" si="19"/>
        <v>2.4700000000000002</v>
      </c>
    </row>
    <row r="617" spans="1:4" x14ac:dyDescent="0.3">
      <c r="A617">
        <v>6</v>
      </c>
      <c r="B617">
        <v>9.8800000000000008</v>
      </c>
      <c r="C617">
        <f t="shared" si="18"/>
        <v>5.6936421864369482</v>
      </c>
      <c r="D617">
        <f t="shared" si="19"/>
        <v>2.4700000000000002</v>
      </c>
    </row>
    <row r="618" spans="1:4" x14ac:dyDescent="0.3">
      <c r="A618">
        <v>6</v>
      </c>
      <c r="B618">
        <v>9.8800000000000008</v>
      </c>
      <c r="C618">
        <f t="shared" si="18"/>
        <v>5.6936421864369482</v>
      </c>
      <c r="D618">
        <f t="shared" si="19"/>
        <v>2.4700000000000002</v>
      </c>
    </row>
    <row r="619" spans="1:4" x14ac:dyDescent="0.3">
      <c r="A619">
        <v>6</v>
      </c>
      <c r="B619">
        <v>9.8800000000000008</v>
      </c>
      <c r="C619">
        <f t="shared" si="18"/>
        <v>5.6936421864369482</v>
      </c>
      <c r="D619">
        <f t="shared" si="19"/>
        <v>2.4700000000000002</v>
      </c>
    </row>
    <row r="620" spans="1:4" x14ac:dyDescent="0.3">
      <c r="A620">
        <v>6</v>
      </c>
      <c r="B620">
        <v>9.8800000000000008</v>
      </c>
      <c r="C620">
        <f t="shared" si="18"/>
        <v>5.6936421864369482</v>
      </c>
      <c r="D620">
        <f t="shared" si="19"/>
        <v>2.4700000000000002</v>
      </c>
    </row>
    <row r="621" spans="1:4" x14ac:dyDescent="0.3">
      <c r="A621">
        <v>6</v>
      </c>
      <c r="B621">
        <v>9.8800000000000008</v>
      </c>
      <c r="C621">
        <f t="shared" si="18"/>
        <v>5.6936421864369482</v>
      </c>
      <c r="D621">
        <f t="shared" si="19"/>
        <v>2.4700000000000002</v>
      </c>
    </row>
    <row r="622" spans="1:4" x14ac:dyDescent="0.3">
      <c r="A622">
        <v>6</v>
      </c>
      <c r="B622">
        <v>9.8800000000000008</v>
      </c>
      <c r="C622">
        <f t="shared" si="18"/>
        <v>5.6936421864369482</v>
      </c>
      <c r="D622">
        <f t="shared" si="19"/>
        <v>2.4700000000000002</v>
      </c>
    </row>
    <row r="623" spans="1:4" x14ac:dyDescent="0.3">
      <c r="A623">
        <v>6</v>
      </c>
      <c r="B623">
        <v>9.8800000000000008</v>
      </c>
      <c r="C623">
        <f t="shared" si="18"/>
        <v>5.6936421864369482</v>
      </c>
      <c r="D623">
        <f t="shared" si="19"/>
        <v>2.4700000000000002</v>
      </c>
    </row>
    <row r="624" spans="1:4" x14ac:dyDescent="0.3">
      <c r="A624">
        <v>6</v>
      </c>
      <c r="B624">
        <v>9.8800000000000008</v>
      </c>
      <c r="C624">
        <f t="shared" si="18"/>
        <v>5.6936421864369482</v>
      </c>
      <c r="D624">
        <f t="shared" si="19"/>
        <v>2.4700000000000002</v>
      </c>
    </row>
    <row r="625" spans="1:4" x14ac:dyDescent="0.3">
      <c r="A625">
        <v>6</v>
      </c>
      <c r="B625">
        <v>9.8800000000000008</v>
      </c>
      <c r="C625">
        <f t="shared" si="18"/>
        <v>5.6936421864369482</v>
      </c>
      <c r="D625">
        <f t="shared" si="19"/>
        <v>2.4700000000000002</v>
      </c>
    </row>
    <row r="626" spans="1:4" x14ac:dyDescent="0.3">
      <c r="A626">
        <v>6</v>
      </c>
      <c r="B626">
        <v>9.8800000000000008</v>
      </c>
      <c r="C626">
        <f t="shared" si="18"/>
        <v>5.6936421864369482</v>
      </c>
      <c r="D626">
        <f t="shared" si="19"/>
        <v>2.4700000000000002</v>
      </c>
    </row>
    <row r="627" spans="1:4" x14ac:dyDescent="0.3">
      <c r="A627">
        <v>6</v>
      </c>
      <c r="B627">
        <v>9.8800000000000008</v>
      </c>
      <c r="C627">
        <f t="shared" si="18"/>
        <v>5.6936421864369482</v>
      </c>
      <c r="D627">
        <f t="shared" si="19"/>
        <v>2.4700000000000002</v>
      </c>
    </row>
    <row r="628" spans="1:4" x14ac:dyDescent="0.3">
      <c r="A628">
        <v>6</v>
      </c>
      <c r="B628">
        <v>9.8800000000000008</v>
      </c>
      <c r="C628">
        <f t="shared" si="18"/>
        <v>5.6936421864369482</v>
      </c>
      <c r="D628">
        <f t="shared" si="19"/>
        <v>2.4700000000000002</v>
      </c>
    </row>
    <row r="629" spans="1:4" x14ac:dyDescent="0.3">
      <c r="A629">
        <v>6</v>
      </c>
      <c r="B629">
        <v>9.8800000000000008</v>
      </c>
      <c r="C629">
        <f t="shared" si="18"/>
        <v>5.6936421864369482</v>
      </c>
      <c r="D629">
        <f t="shared" si="19"/>
        <v>2.4700000000000002</v>
      </c>
    </row>
    <row r="630" spans="1:4" x14ac:dyDescent="0.3">
      <c r="A630">
        <v>6</v>
      </c>
      <c r="B630">
        <v>9.8800000000000008</v>
      </c>
      <c r="C630">
        <f t="shared" si="18"/>
        <v>5.6936421864369482</v>
      </c>
      <c r="D630">
        <f t="shared" si="19"/>
        <v>2.4700000000000002</v>
      </c>
    </row>
    <row r="631" spans="1:4" x14ac:dyDescent="0.3">
      <c r="A631">
        <v>6</v>
      </c>
      <c r="B631">
        <v>9.8800000000000008</v>
      </c>
      <c r="C631">
        <f t="shared" si="18"/>
        <v>5.6936421864369482</v>
      </c>
      <c r="D631">
        <f t="shared" si="19"/>
        <v>2.4700000000000002</v>
      </c>
    </row>
    <row r="632" spans="1:4" x14ac:dyDescent="0.3">
      <c r="A632">
        <v>6</v>
      </c>
      <c r="B632">
        <v>9.8800000000000008</v>
      </c>
      <c r="C632">
        <f t="shared" si="18"/>
        <v>5.6936421864369482</v>
      </c>
      <c r="D632">
        <f t="shared" si="19"/>
        <v>2.4700000000000002</v>
      </c>
    </row>
    <row r="633" spans="1:4" x14ac:dyDescent="0.3">
      <c r="A633">
        <v>6</v>
      </c>
      <c r="B633">
        <v>9.8800000000000008</v>
      </c>
      <c r="C633">
        <f t="shared" si="18"/>
        <v>5.6936421864369482</v>
      </c>
      <c r="D633">
        <f t="shared" si="19"/>
        <v>2.4700000000000002</v>
      </c>
    </row>
    <row r="634" spans="1:4" x14ac:dyDescent="0.3">
      <c r="A634">
        <v>6</v>
      </c>
      <c r="B634">
        <v>9.8800000000000008</v>
      </c>
      <c r="C634">
        <f t="shared" si="18"/>
        <v>5.6936421864369482</v>
      </c>
      <c r="D634">
        <f t="shared" si="19"/>
        <v>2.4700000000000002</v>
      </c>
    </row>
    <row r="635" spans="1:4" x14ac:dyDescent="0.3">
      <c r="A635">
        <v>6</v>
      </c>
      <c r="B635">
        <v>9.8800000000000008</v>
      </c>
      <c r="C635">
        <f t="shared" si="18"/>
        <v>5.6936421864369482</v>
      </c>
      <c r="D635">
        <f t="shared" si="19"/>
        <v>2.4700000000000002</v>
      </c>
    </row>
    <row r="636" spans="1:4" x14ac:dyDescent="0.3">
      <c r="A636">
        <v>6</v>
      </c>
      <c r="B636">
        <v>9.8800000000000008</v>
      </c>
      <c r="C636">
        <f t="shared" si="18"/>
        <v>5.6936421864369482</v>
      </c>
      <c r="D636">
        <f t="shared" si="19"/>
        <v>2.4700000000000002</v>
      </c>
    </row>
    <row r="637" spans="1:4" x14ac:dyDescent="0.3">
      <c r="A637">
        <v>6</v>
      </c>
      <c r="B637">
        <v>9.8800000000000008</v>
      </c>
      <c r="C637">
        <f t="shared" si="18"/>
        <v>5.6936421864369482</v>
      </c>
      <c r="D637">
        <f t="shared" si="19"/>
        <v>2.4700000000000002</v>
      </c>
    </row>
    <row r="638" spans="1:4" x14ac:dyDescent="0.3">
      <c r="A638">
        <v>6</v>
      </c>
      <c r="B638">
        <v>9.8800000000000008</v>
      </c>
      <c r="C638">
        <f t="shared" si="18"/>
        <v>5.6936421864369482</v>
      </c>
      <c r="D638">
        <f t="shared" si="19"/>
        <v>2.4700000000000002</v>
      </c>
    </row>
    <row r="639" spans="1:4" x14ac:dyDescent="0.3">
      <c r="A639">
        <v>6</v>
      </c>
      <c r="B639">
        <v>9.8800000000000008</v>
      </c>
      <c r="C639">
        <f t="shared" si="18"/>
        <v>5.6936421864369482</v>
      </c>
      <c r="D639">
        <f t="shared" si="19"/>
        <v>2.4700000000000002</v>
      </c>
    </row>
    <row r="640" spans="1:4" x14ac:dyDescent="0.3">
      <c r="A640">
        <v>6</v>
      </c>
      <c r="B640">
        <v>9.8800000000000008</v>
      </c>
      <c r="C640">
        <f t="shared" si="18"/>
        <v>5.6936421864369482</v>
      </c>
      <c r="D640">
        <f t="shared" si="19"/>
        <v>2.4700000000000002</v>
      </c>
    </row>
    <row r="641" spans="1:4" x14ac:dyDescent="0.3">
      <c r="A641">
        <v>6</v>
      </c>
      <c r="B641">
        <v>9.8800000000000008</v>
      </c>
      <c r="C641">
        <f t="shared" si="18"/>
        <v>5.6936421864369482</v>
      </c>
      <c r="D641">
        <f t="shared" si="19"/>
        <v>2.4700000000000002</v>
      </c>
    </row>
    <row r="642" spans="1:4" x14ac:dyDescent="0.3">
      <c r="A642">
        <v>6</v>
      </c>
      <c r="B642">
        <v>9.8800000000000008</v>
      </c>
      <c r="C642">
        <f t="shared" si="18"/>
        <v>5.6936421864369482</v>
      </c>
      <c r="D642">
        <f t="shared" si="19"/>
        <v>2.4700000000000002</v>
      </c>
    </row>
    <row r="643" spans="1:4" x14ac:dyDescent="0.3">
      <c r="A643">
        <v>6</v>
      </c>
      <c r="B643">
        <v>9.8800000000000008</v>
      </c>
      <c r="C643">
        <f t="shared" ref="C643:C706" si="20">B643*(1-EXP(-ABS(0.25704+0.11819*(B643/A643)-0.0020625*A643+0.13831*LN($M$2))))</f>
        <v>5.6936421864369482</v>
      </c>
      <c r="D643">
        <f t="shared" ref="D643:D706" si="21">0.25*B643</f>
        <v>2.4700000000000002</v>
      </c>
    </row>
    <row r="644" spans="1:4" x14ac:dyDescent="0.3">
      <c r="A644">
        <v>6</v>
      </c>
      <c r="B644">
        <v>9.8800000000000008</v>
      </c>
      <c r="C644">
        <f t="shared" si="20"/>
        <v>5.6936421864369482</v>
      </c>
      <c r="D644">
        <f t="shared" si="21"/>
        <v>2.4700000000000002</v>
      </c>
    </row>
    <row r="645" spans="1:4" x14ac:dyDescent="0.3">
      <c r="A645">
        <v>6</v>
      </c>
      <c r="B645">
        <v>9.8800000000000008</v>
      </c>
      <c r="C645">
        <f t="shared" si="20"/>
        <v>5.6936421864369482</v>
      </c>
      <c r="D645">
        <f t="shared" si="21"/>
        <v>2.4700000000000002</v>
      </c>
    </row>
    <row r="646" spans="1:4" x14ac:dyDescent="0.3">
      <c r="A646">
        <v>6</v>
      </c>
      <c r="B646">
        <v>9.8800000000000008</v>
      </c>
      <c r="C646">
        <f t="shared" si="20"/>
        <v>5.6936421864369482</v>
      </c>
      <c r="D646">
        <f t="shared" si="21"/>
        <v>2.4700000000000002</v>
      </c>
    </row>
    <row r="647" spans="1:4" x14ac:dyDescent="0.3">
      <c r="A647">
        <v>6</v>
      </c>
      <c r="B647">
        <v>9.8800000000000008</v>
      </c>
      <c r="C647">
        <f t="shared" si="20"/>
        <v>5.6936421864369482</v>
      </c>
      <c r="D647">
        <f t="shared" si="21"/>
        <v>2.4700000000000002</v>
      </c>
    </row>
    <row r="648" spans="1:4" x14ac:dyDescent="0.3">
      <c r="A648">
        <v>6</v>
      </c>
      <c r="B648">
        <v>9.8800000000000008</v>
      </c>
      <c r="C648">
        <f t="shared" si="20"/>
        <v>5.6936421864369482</v>
      </c>
      <c r="D648">
        <f t="shared" si="21"/>
        <v>2.4700000000000002</v>
      </c>
    </row>
    <row r="649" spans="1:4" x14ac:dyDescent="0.3">
      <c r="A649">
        <v>6</v>
      </c>
      <c r="B649">
        <v>9.8800000000000008</v>
      </c>
      <c r="C649">
        <f t="shared" si="20"/>
        <v>5.6936421864369482</v>
      </c>
      <c r="D649">
        <f t="shared" si="21"/>
        <v>2.4700000000000002</v>
      </c>
    </row>
    <row r="650" spans="1:4" x14ac:dyDescent="0.3">
      <c r="A650">
        <v>6</v>
      </c>
      <c r="B650">
        <v>9.8800000000000008</v>
      </c>
      <c r="C650">
        <f t="shared" si="20"/>
        <v>5.6936421864369482</v>
      </c>
      <c r="D650">
        <f t="shared" si="21"/>
        <v>2.4700000000000002</v>
      </c>
    </row>
    <row r="651" spans="1:4" x14ac:dyDescent="0.3">
      <c r="A651">
        <v>6</v>
      </c>
      <c r="B651">
        <v>9.8800000000000008</v>
      </c>
      <c r="C651">
        <f t="shared" si="20"/>
        <v>5.6936421864369482</v>
      </c>
      <c r="D651">
        <f t="shared" si="21"/>
        <v>2.4700000000000002</v>
      </c>
    </row>
    <row r="652" spans="1:4" x14ac:dyDescent="0.3">
      <c r="A652">
        <v>6</v>
      </c>
      <c r="B652">
        <v>9.8800000000000008</v>
      </c>
      <c r="C652">
        <f t="shared" si="20"/>
        <v>5.6936421864369482</v>
      </c>
      <c r="D652">
        <f t="shared" si="21"/>
        <v>2.4700000000000002</v>
      </c>
    </row>
    <row r="653" spans="1:4" x14ac:dyDescent="0.3">
      <c r="A653">
        <v>6</v>
      </c>
      <c r="B653">
        <v>9.8800000000000008</v>
      </c>
      <c r="C653">
        <f t="shared" si="20"/>
        <v>5.6936421864369482</v>
      </c>
      <c r="D653">
        <f t="shared" si="21"/>
        <v>2.4700000000000002</v>
      </c>
    </row>
    <row r="654" spans="1:4" x14ac:dyDescent="0.3">
      <c r="A654">
        <v>6</v>
      </c>
      <c r="B654">
        <v>9.8800000000000008</v>
      </c>
      <c r="C654">
        <f t="shared" si="20"/>
        <v>5.6936421864369482</v>
      </c>
      <c r="D654">
        <f t="shared" si="21"/>
        <v>2.4700000000000002</v>
      </c>
    </row>
    <row r="655" spans="1:4" x14ac:dyDescent="0.3">
      <c r="A655">
        <v>6</v>
      </c>
      <c r="B655">
        <v>9.8800000000000008</v>
      </c>
      <c r="C655">
        <f t="shared" si="20"/>
        <v>5.6936421864369482</v>
      </c>
      <c r="D655">
        <f t="shared" si="21"/>
        <v>2.4700000000000002</v>
      </c>
    </row>
    <row r="656" spans="1:4" x14ac:dyDescent="0.3">
      <c r="A656">
        <v>6</v>
      </c>
      <c r="B656">
        <v>9.8800000000000008</v>
      </c>
      <c r="C656">
        <f t="shared" si="20"/>
        <v>5.6936421864369482</v>
      </c>
      <c r="D656">
        <f t="shared" si="21"/>
        <v>2.4700000000000002</v>
      </c>
    </row>
    <row r="657" spans="1:4" x14ac:dyDescent="0.3">
      <c r="A657">
        <v>6</v>
      </c>
      <c r="B657">
        <v>9.8800000000000008</v>
      </c>
      <c r="C657">
        <f t="shared" si="20"/>
        <v>5.6936421864369482</v>
      </c>
      <c r="D657">
        <f t="shared" si="21"/>
        <v>2.4700000000000002</v>
      </c>
    </row>
    <row r="658" spans="1:4" x14ac:dyDescent="0.3">
      <c r="A658">
        <v>6</v>
      </c>
      <c r="B658">
        <v>9.8800000000000008</v>
      </c>
      <c r="C658">
        <f t="shared" si="20"/>
        <v>5.6936421864369482</v>
      </c>
      <c r="D658">
        <f t="shared" si="21"/>
        <v>2.4700000000000002</v>
      </c>
    </row>
    <row r="659" spans="1:4" x14ac:dyDescent="0.3">
      <c r="A659">
        <v>6</v>
      </c>
      <c r="B659">
        <v>9.8800000000000008</v>
      </c>
      <c r="C659">
        <f t="shared" si="20"/>
        <v>5.6936421864369482</v>
      </c>
      <c r="D659">
        <f t="shared" si="21"/>
        <v>2.4700000000000002</v>
      </c>
    </row>
    <row r="660" spans="1:4" x14ac:dyDescent="0.3">
      <c r="A660">
        <v>6</v>
      </c>
      <c r="B660">
        <v>9.8800000000000008</v>
      </c>
      <c r="C660">
        <f t="shared" si="20"/>
        <v>5.6936421864369482</v>
      </c>
      <c r="D660">
        <f t="shared" si="21"/>
        <v>2.4700000000000002</v>
      </c>
    </row>
    <row r="661" spans="1:4" x14ac:dyDescent="0.3">
      <c r="A661">
        <v>6</v>
      </c>
      <c r="B661">
        <v>9.8800000000000008</v>
      </c>
      <c r="C661">
        <f t="shared" si="20"/>
        <v>5.6936421864369482</v>
      </c>
      <c r="D661">
        <f t="shared" si="21"/>
        <v>2.4700000000000002</v>
      </c>
    </row>
    <row r="662" spans="1:4" x14ac:dyDescent="0.3">
      <c r="A662">
        <v>6</v>
      </c>
      <c r="B662">
        <v>9.8800000000000008</v>
      </c>
      <c r="C662">
        <f t="shared" si="20"/>
        <v>5.6936421864369482</v>
      </c>
      <c r="D662">
        <f t="shared" si="21"/>
        <v>2.4700000000000002</v>
      </c>
    </row>
    <row r="663" spans="1:4" x14ac:dyDescent="0.3">
      <c r="A663">
        <v>6</v>
      </c>
      <c r="B663">
        <v>9.8800000000000008</v>
      </c>
      <c r="C663">
        <f t="shared" si="20"/>
        <v>5.6936421864369482</v>
      </c>
      <c r="D663">
        <f t="shared" si="21"/>
        <v>2.4700000000000002</v>
      </c>
    </row>
    <row r="664" spans="1:4" x14ac:dyDescent="0.3">
      <c r="A664">
        <v>6</v>
      </c>
      <c r="B664">
        <v>9.8800000000000008</v>
      </c>
      <c r="C664">
        <f t="shared" si="20"/>
        <v>5.6936421864369482</v>
      </c>
      <c r="D664">
        <f t="shared" si="21"/>
        <v>2.4700000000000002</v>
      </c>
    </row>
    <row r="665" spans="1:4" x14ac:dyDescent="0.3">
      <c r="A665">
        <v>6</v>
      </c>
      <c r="B665">
        <v>9.8800000000000008</v>
      </c>
      <c r="C665">
        <f t="shared" si="20"/>
        <v>5.6936421864369482</v>
      </c>
      <c r="D665">
        <f t="shared" si="21"/>
        <v>2.4700000000000002</v>
      </c>
    </row>
    <row r="666" spans="1:4" x14ac:dyDescent="0.3">
      <c r="A666">
        <v>6</v>
      </c>
      <c r="B666">
        <v>9.8800000000000008</v>
      </c>
      <c r="C666">
        <f t="shared" si="20"/>
        <v>5.6936421864369482</v>
      </c>
      <c r="D666">
        <f t="shared" si="21"/>
        <v>2.4700000000000002</v>
      </c>
    </row>
    <row r="667" spans="1:4" x14ac:dyDescent="0.3">
      <c r="A667">
        <v>6</v>
      </c>
      <c r="B667">
        <v>9.8800000000000008</v>
      </c>
      <c r="C667">
        <f t="shared" si="20"/>
        <v>5.6936421864369482</v>
      </c>
      <c r="D667">
        <f t="shared" si="21"/>
        <v>2.4700000000000002</v>
      </c>
    </row>
    <row r="668" spans="1:4" x14ac:dyDescent="0.3">
      <c r="A668">
        <v>6</v>
      </c>
      <c r="B668">
        <v>9.8800000000000008</v>
      </c>
      <c r="C668">
        <f t="shared" si="20"/>
        <v>5.6936421864369482</v>
      </c>
      <c r="D668">
        <f t="shared" si="21"/>
        <v>2.4700000000000002</v>
      </c>
    </row>
    <row r="669" spans="1:4" x14ac:dyDescent="0.3">
      <c r="A669">
        <v>6</v>
      </c>
      <c r="B669">
        <v>9.8800000000000008</v>
      </c>
      <c r="C669">
        <f t="shared" si="20"/>
        <v>5.6936421864369482</v>
      </c>
      <c r="D669">
        <f t="shared" si="21"/>
        <v>2.4700000000000002</v>
      </c>
    </row>
    <row r="670" spans="1:4" x14ac:dyDescent="0.3">
      <c r="A670">
        <v>6</v>
      </c>
      <c r="B670">
        <v>9.8800000000000008</v>
      </c>
      <c r="C670">
        <f t="shared" si="20"/>
        <v>5.6936421864369482</v>
      </c>
      <c r="D670">
        <f t="shared" si="21"/>
        <v>2.4700000000000002</v>
      </c>
    </row>
    <row r="671" spans="1:4" x14ac:dyDescent="0.3">
      <c r="A671">
        <v>6</v>
      </c>
      <c r="B671">
        <v>9.8800000000000008</v>
      </c>
      <c r="C671">
        <f t="shared" si="20"/>
        <v>5.6936421864369482</v>
      </c>
      <c r="D671">
        <f t="shared" si="21"/>
        <v>2.4700000000000002</v>
      </c>
    </row>
    <row r="672" spans="1:4" x14ac:dyDescent="0.3">
      <c r="A672">
        <v>6</v>
      </c>
      <c r="B672">
        <v>9.8800000000000008</v>
      </c>
      <c r="C672">
        <f t="shared" si="20"/>
        <v>5.6936421864369482</v>
      </c>
      <c r="D672">
        <f t="shared" si="21"/>
        <v>2.4700000000000002</v>
      </c>
    </row>
    <row r="673" spans="1:4" x14ac:dyDescent="0.3">
      <c r="A673">
        <v>6</v>
      </c>
      <c r="B673">
        <v>9.8800000000000008</v>
      </c>
      <c r="C673">
        <f t="shared" si="20"/>
        <v>5.6936421864369482</v>
      </c>
      <c r="D673">
        <f t="shared" si="21"/>
        <v>2.4700000000000002</v>
      </c>
    </row>
    <row r="674" spans="1:4" x14ac:dyDescent="0.3">
      <c r="A674">
        <v>6</v>
      </c>
      <c r="B674">
        <v>9.8800000000000008</v>
      </c>
      <c r="C674">
        <f t="shared" si="20"/>
        <v>5.6936421864369482</v>
      </c>
      <c r="D674">
        <f t="shared" si="21"/>
        <v>2.4700000000000002</v>
      </c>
    </row>
    <row r="675" spans="1:4" x14ac:dyDescent="0.3">
      <c r="A675">
        <v>6</v>
      </c>
      <c r="B675">
        <v>9.8800000000000008</v>
      </c>
      <c r="C675">
        <f t="shared" si="20"/>
        <v>5.6936421864369482</v>
      </c>
      <c r="D675">
        <f t="shared" si="21"/>
        <v>2.4700000000000002</v>
      </c>
    </row>
    <row r="676" spans="1:4" x14ac:dyDescent="0.3">
      <c r="A676">
        <v>5</v>
      </c>
      <c r="B676">
        <v>7.7845404</v>
      </c>
      <c r="C676">
        <f t="shared" si="20"/>
        <v>4.4577618893109676</v>
      </c>
      <c r="D676">
        <f t="shared" si="21"/>
        <v>1.9461351</v>
      </c>
    </row>
    <row r="677" spans="1:4" x14ac:dyDescent="0.3">
      <c r="A677">
        <v>5</v>
      </c>
      <c r="B677">
        <v>7.77</v>
      </c>
      <c r="C677">
        <f t="shared" si="20"/>
        <v>4.4482939382610995</v>
      </c>
      <c r="D677">
        <f t="shared" si="21"/>
        <v>1.9424999999999999</v>
      </c>
    </row>
    <row r="678" spans="1:4" x14ac:dyDescent="0.3">
      <c r="A678">
        <v>5</v>
      </c>
      <c r="B678">
        <v>7.77</v>
      </c>
      <c r="C678">
        <f t="shared" si="20"/>
        <v>4.4482939382610995</v>
      </c>
      <c r="D678">
        <f t="shared" si="21"/>
        <v>1.9424999999999999</v>
      </c>
    </row>
    <row r="679" spans="1:4" x14ac:dyDescent="0.3">
      <c r="A679">
        <v>5</v>
      </c>
      <c r="B679">
        <v>7.77</v>
      </c>
      <c r="C679">
        <f t="shared" si="20"/>
        <v>4.4482939382610995</v>
      </c>
      <c r="D679">
        <f t="shared" si="21"/>
        <v>1.9424999999999999</v>
      </c>
    </row>
    <row r="680" spans="1:4" x14ac:dyDescent="0.3">
      <c r="A680">
        <v>5</v>
      </c>
      <c r="B680">
        <v>7.77</v>
      </c>
      <c r="C680">
        <f t="shared" si="20"/>
        <v>4.4482939382610995</v>
      </c>
      <c r="D680">
        <f t="shared" si="21"/>
        <v>1.9424999999999999</v>
      </c>
    </row>
    <row r="681" spans="1:4" x14ac:dyDescent="0.3">
      <c r="A681">
        <v>5</v>
      </c>
      <c r="B681">
        <v>7.77</v>
      </c>
      <c r="C681">
        <f t="shared" si="20"/>
        <v>4.4482939382610995</v>
      </c>
      <c r="D681">
        <f t="shared" si="21"/>
        <v>1.9424999999999999</v>
      </c>
    </row>
    <row r="682" spans="1:4" x14ac:dyDescent="0.3">
      <c r="A682">
        <v>5</v>
      </c>
      <c r="B682">
        <v>7.77</v>
      </c>
      <c r="C682">
        <f t="shared" si="20"/>
        <v>4.4482939382610995</v>
      </c>
      <c r="D682">
        <f t="shared" si="21"/>
        <v>1.9424999999999999</v>
      </c>
    </row>
    <row r="683" spans="1:4" x14ac:dyDescent="0.3">
      <c r="A683">
        <v>5</v>
      </c>
      <c r="B683">
        <v>7.77</v>
      </c>
      <c r="C683">
        <f t="shared" si="20"/>
        <v>4.4482939382610995</v>
      </c>
      <c r="D683">
        <f t="shared" si="21"/>
        <v>1.9424999999999999</v>
      </c>
    </row>
    <row r="684" spans="1:4" x14ac:dyDescent="0.3">
      <c r="A684">
        <v>5</v>
      </c>
      <c r="B684">
        <v>7.77</v>
      </c>
      <c r="C684">
        <f t="shared" si="20"/>
        <v>4.4482939382610995</v>
      </c>
      <c r="D684">
        <f t="shared" si="21"/>
        <v>1.9424999999999999</v>
      </c>
    </row>
    <row r="685" spans="1:4" x14ac:dyDescent="0.3">
      <c r="A685">
        <v>5</v>
      </c>
      <c r="B685">
        <v>7.77</v>
      </c>
      <c r="C685">
        <f t="shared" si="20"/>
        <v>4.4482939382610995</v>
      </c>
      <c r="D685">
        <f t="shared" si="21"/>
        <v>1.9424999999999999</v>
      </c>
    </row>
    <row r="686" spans="1:4" x14ac:dyDescent="0.3">
      <c r="A686">
        <v>5</v>
      </c>
      <c r="B686">
        <v>7.77</v>
      </c>
      <c r="C686">
        <f t="shared" si="20"/>
        <v>4.4482939382610995</v>
      </c>
      <c r="D686">
        <f t="shared" si="21"/>
        <v>1.9424999999999999</v>
      </c>
    </row>
    <row r="687" spans="1:4" x14ac:dyDescent="0.3">
      <c r="A687">
        <v>5</v>
      </c>
      <c r="B687">
        <v>7.77</v>
      </c>
      <c r="C687">
        <f t="shared" si="20"/>
        <v>4.4482939382610995</v>
      </c>
      <c r="D687">
        <f t="shared" si="21"/>
        <v>1.9424999999999999</v>
      </c>
    </row>
    <row r="688" spans="1:4" x14ac:dyDescent="0.3">
      <c r="A688">
        <v>5</v>
      </c>
      <c r="B688">
        <v>7.77</v>
      </c>
      <c r="C688">
        <f t="shared" si="20"/>
        <v>4.4482939382610995</v>
      </c>
      <c r="D688">
        <f t="shared" si="21"/>
        <v>1.9424999999999999</v>
      </c>
    </row>
    <row r="689" spans="1:4" x14ac:dyDescent="0.3">
      <c r="A689">
        <v>5</v>
      </c>
      <c r="B689">
        <v>7.77</v>
      </c>
      <c r="C689">
        <f t="shared" si="20"/>
        <v>4.4482939382610995</v>
      </c>
      <c r="D689">
        <f t="shared" si="21"/>
        <v>1.9424999999999999</v>
      </c>
    </row>
    <row r="690" spans="1:4" x14ac:dyDescent="0.3">
      <c r="A690">
        <v>5</v>
      </c>
      <c r="B690">
        <v>7.77</v>
      </c>
      <c r="C690">
        <f t="shared" si="20"/>
        <v>4.4482939382610995</v>
      </c>
      <c r="D690">
        <f t="shared" si="21"/>
        <v>1.9424999999999999</v>
      </c>
    </row>
    <row r="691" spans="1:4" x14ac:dyDescent="0.3">
      <c r="A691">
        <v>5</v>
      </c>
      <c r="B691">
        <v>7.77</v>
      </c>
      <c r="C691">
        <f t="shared" si="20"/>
        <v>4.4482939382610995</v>
      </c>
      <c r="D691">
        <f t="shared" si="21"/>
        <v>1.9424999999999999</v>
      </c>
    </row>
    <row r="692" spans="1:4" x14ac:dyDescent="0.3">
      <c r="A692">
        <v>5</v>
      </c>
      <c r="B692">
        <v>7.77</v>
      </c>
      <c r="C692">
        <f t="shared" si="20"/>
        <v>4.4482939382610995</v>
      </c>
      <c r="D692">
        <f t="shared" si="21"/>
        <v>1.9424999999999999</v>
      </c>
    </row>
    <row r="693" spans="1:4" x14ac:dyDescent="0.3">
      <c r="A693">
        <v>5</v>
      </c>
      <c r="B693">
        <v>7.77</v>
      </c>
      <c r="C693">
        <f t="shared" si="20"/>
        <v>4.4482939382610995</v>
      </c>
      <c r="D693">
        <f t="shared" si="21"/>
        <v>1.9424999999999999</v>
      </c>
    </row>
    <row r="694" spans="1:4" x14ac:dyDescent="0.3">
      <c r="A694">
        <v>5</v>
      </c>
      <c r="B694">
        <v>7.77</v>
      </c>
      <c r="C694">
        <f t="shared" si="20"/>
        <v>4.4482939382610995</v>
      </c>
      <c r="D694">
        <f t="shared" si="21"/>
        <v>1.9424999999999999</v>
      </c>
    </row>
    <row r="695" spans="1:4" x14ac:dyDescent="0.3">
      <c r="A695">
        <v>5</v>
      </c>
      <c r="B695">
        <v>7.77</v>
      </c>
      <c r="C695">
        <f t="shared" si="20"/>
        <v>4.4482939382610995</v>
      </c>
      <c r="D695">
        <f t="shared" si="21"/>
        <v>1.9424999999999999</v>
      </c>
    </row>
    <row r="696" spans="1:4" x14ac:dyDescent="0.3">
      <c r="A696">
        <v>5</v>
      </c>
      <c r="B696">
        <v>7.77</v>
      </c>
      <c r="C696">
        <f t="shared" si="20"/>
        <v>4.4482939382610995</v>
      </c>
      <c r="D696">
        <f t="shared" si="21"/>
        <v>1.9424999999999999</v>
      </c>
    </row>
    <row r="697" spans="1:4" x14ac:dyDescent="0.3">
      <c r="A697">
        <v>5</v>
      </c>
      <c r="B697">
        <v>7.77</v>
      </c>
      <c r="C697">
        <f t="shared" si="20"/>
        <v>4.4482939382610995</v>
      </c>
      <c r="D697">
        <f t="shared" si="21"/>
        <v>1.9424999999999999</v>
      </c>
    </row>
    <row r="698" spans="1:4" x14ac:dyDescent="0.3">
      <c r="A698">
        <v>5</v>
      </c>
      <c r="B698">
        <v>7.77</v>
      </c>
      <c r="C698">
        <f t="shared" si="20"/>
        <v>4.4482939382610995</v>
      </c>
      <c r="D698">
        <f t="shared" si="21"/>
        <v>1.9424999999999999</v>
      </c>
    </row>
    <row r="699" spans="1:4" x14ac:dyDescent="0.3">
      <c r="A699">
        <v>5</v>
      </c>
      <c r="B699">
        <v>7.77</v>
      </c>
      <c r="C699">
        <f t="shared" si="20"/>
        <v>4.4482939382610995</v>
      </c>
      <c r="D699">
        <f t="shared" si="21"/>
        <v>1.9424999999999999</v>
      </c>
    </row>
    <row r="700" spans="1:4" x14ac:dyDescent="0.3">
      <c r="A700">
        <v>5</v>
      </c>
      <c r="B700">
        <v>7.77</v>
      </c>
      <c r="C700">
        <f t="shared" si="20"/>
        <v>4.4482939382610995</v>
      </c>
      <c r="D700">
        <f t="shared" si="21"/>
        <v>1.9424999999999999</v>
      </c>
    </row>
    <row r="701" spans="1:4" x14ac:dyDescent="0.3">
      <c r="A701">
        <v>5</v>
      </c>
      <c r="B701">
        <v>7.77</v>
      </c>
      <c r="C701">
        <f t="shared" si="20"/>
        <v>4.4482939382610995</v>
      </c>
      <c r="D701">
        <f t="shared" si="21"/>
        <v>1.9424999999999999</v>
      </c>
    </row>
    <row r="702" spans="1:4" x14ac:dyDescent="0.3">
      <c r="A702">
        <v>5</v>
      </c>
      <c r="B702">
        <v>7.77</v>
      </c>
      <c r="C702">
        <f t="shared" si="20"/>
        <v>4.4482939382610995</v>
      </c>
      <c r="D702">
        <f t="shared" si="21"/>
        <v>1.9424999999999999</v>
      </c>
    </row>
    <row r="703" spans="1:4" x14ac:dyDescent="0.3">
      <c r="A703">
        <v>5</v>
      </c>
      <c r="B703">
        <v>7.77</v>
      </c>
      <c r="C703">
        <f t="shared" si="20"/>
        <v>4.4482939382610995</v>
      </c>
      <c r="D703">
        <f t="shared" si="21"/>
        <v>1.9424999999999999</v>
      </c>
    </row>
    <row r="704" spans="1:4" x14ac:dyDescent="0.3">
      <c r="A704">
        <v>5</v>
      </c>
      <c r="B704">
        <v>7.77</v>
      </c>
      <c r="C704">
        <f t="shared" si="20"/>
        <v>4.4482939382610995</v>
      </c>
      <c r="D704">
        <f t="shared" si="21"/>
        <v>1.9424999999999999</v>
      </c>
    </row>
    <row r="705" spans="1:4" x14ac:dyDescent="0.3">
      <c r="A705">
        <v>5</v>
      </c>
      <c r="B705">
        <v>7.77</v>
      </c>
      <c r="C705">
        <f t="shared" si="20"/>
        <v>4.4482939382610995</v>
      </c>
      <c r="D705">
        <f t="shared" si="21"/>
        <v>1.9424999999999999</v>
      </c>
    </row>
    <row r="706" spans="1:4" x14ac:dyDescent="0.3">
      <c r="A706">
        <v>5</v>
      </c>
      <c r="B706">
        <v>7.77</v>
      </c>
      <c r="C706">
        <f t="shared" si="20"/>
        <v>4.4482939382610995</v>
      </c>
      <c r="D706">
        <f t="shared" si="21"/>
        <v>1.9424999999999999</v>
      </c>
    </row>
    <row r="707" spans="1:4" x14ac:dyDescent="0.3">
      <c r="A707">
        <v>5</v>
      </c>
      <c r="B707">
        <v>7.77</v>
      </c>
      <c r="C707">
        <f t="shared" ref="C707:C770" si="22">B707*(1-EXP(-ABS(0.25704+0.11819*(B707/A707)-0.0020625*A707+0.13831*LN($M$2))))</f>
        <v>4.4482939382610995</v>
      </c>
      <c r="D707">
        <f t="shared" ref="D707:D770" si="23">0.25*B707</f>
        <v>1.9424999999999999</v>
      </c>
    </row>
    <row r="708" spans="1:4" x14ac:dyDescent="0.3">
      <c r="A708">
        <v>5</v>
      </c>
      <c r="B708">
        <v>7.77</v>
      </c>
      <c r="C708">
        <f t="shared" si="22"/>
        <v>4.4482939382610995</v>
      </c>
      <c r="D708">
        <f t="shared" si="23"/>
        <v>1.9424999999999999</v>
      </c>
    </row>
    <row r="709" spans="1:4" x14ac:dyDescent="0.3">
      <c r="A709">
        <v>5</v>
      </c>
      <c r="B709">
        <v>7.77</v>
      </c>
      <c r="C709">
        <f t="shared" si="22"/>
        <v>4.4482939382610995</v>
      </c>
      <c r="D709">
        <f t="shared" si="23"/>
        <v>1.9424999999999999</v>
      </c>
    </row>
    <row r="710" spans="1:4" x14ac:dyDescent="0.3">
      <c r="A710">
        <v>5</v>
      </c>
      <c r="B710">
        <v>7.77</v>
      </c>
      <c r="C710">
        <f t="shared" si="22"/>
        <v>4.4482939382610995</v>
      </c>
      <c r="D710">
        <f t="shared" si="23"/>
        <v>1.9424999999999999</v>
      </c>
    </row>
    <row r="711" spans="1:4" x14ac:dyDescent="0.3">
      <c r="A711">
        <v>5</v>
      </c>
      <c r="B711">
        <v>7.77</v>
      </c>
      <c r="C711">
        <f t="shared" si="22"/>
        <v>4.4482939382610995</v>
      </c>
      <c r="D711">
        <f t="shared" si="23"/>
        <v>1.9424999999999999</v>
      </c>
    </row>
    <row r="712" spans="1:4" x14ac:dyDescent="0.3">
      <c r="A712">
        <v>5</v>
      </c>
      <c r="B712">
        <v>7.77</v>
      </c>
      <c r="C712">
        <f t="shared" si="22"/>
        <v>4.4482939382610995</v>
      </c>
      <c r="D712">
        <f t="shared" si="23"/>
        <v>1.9424999999999999</v>
      </c>
    </row>
    <row r="713" spans="1:4" x14ac:dyDescent="0.3">
      <c r="A713">
        <v>5</v>
      </c>
      <c r="B713">
        <v>7.77</v>
      </c>
      <c r="C713">
        <f t="shared" si="22"/>
        <v>4.4482939382610995</v>
      </c>
      <c r="D713">
        <f t="shared" si="23"/>
        <v>1.9424999999999999</v>
      </c>
    </row>
    <row r="714" spans="1:4" x14ac:dyDescent="0.3">
      <c r="A714">
        <v>5</v>
      </c>
      <c r="B714">
        <v>7.77</v>
      </c>
      <c r="C714">
        <f t="shared" si="22"/>
        <v>4.4482939382610995</v>
      </c>
      <c r="D714">
        <f t="shared" si="23"/>
        <v>1.9424999999999999</v>
      </c>
    </row>
    <row r="715" spans="1:4" x14ac:dyDescent="0.3">
      <c r="A715">
        <v>5</v>
      </c>
      <c r="B715">
        <v>7.77</v>
      </c>
      <c r="C715">
        <f t="shared" si="22"/>
        <v>4.4482939382610995</v>
      </c>
      <c r="D715">
        <f t="shared" si="23"/>
        <v>1.9424999999999999</v>
      </c>
    </row>
    <row r="716" spans="1:4" x14ac:dyDescent="0.3">
      <c r="A716">
        <v>5</v>
      </c>
      <c r="B716">
        <v>7.77</v>
      </c>
      <c r="C716">
        <f t="shared" si="22"/>
        <v>4.4482939382610995</v>
      </c>
      <c r="D716">
        <f t="shared" si="23"/>
        <v>1.9424999999999999</v>
      </c>
    </row>
    <row r="717" spans="1:4" x14ac:dyDescent="0.3">
      <c r="A717">
        <v>5</v>
      </c>
      <c r="B717">
        <v>7.77</v>
      </c>
      <c r="C717">
        <f t="shared" si="22"/>
        <v>4.4482939382610995</v>
      </c>
      <c r="D717">
        <f t="shared" si="23"/>
        <v>1.9424999999999999</v>
      </c>
    </row>
    <row r="718" spans="1:4" x14ac:dyDescent="0.3">
      <c r="A718">
        <v>5</v>
      </c>
      <c r="B718">
        <v>7.77</v>
      </c>
      <c r="C718">
        <f t="shared" si="22"/>
        <v>4.4482939382610995</v>
      </c>
      <c r="D718">
        <f t="shared" si="23"/>
        <v>1.9424999999999999</v>
      </c>
    </row>
    <row r="719" spans="1:4" x14ac:dyDescent="0.3">
      <c r="A719">
        <v>5</v>
      </c>
      <c r="B719">
        <v>7.77</v>
      </c>
      <c r="C719">
        <f t="shared" si="22"/>
        <v>4.4482939382610995</v>
      </c>
      <c r="D719">
        <f t="shared" si="23"/>
        <v>1.9424999999999999</v>
      </c>
    </row>
    <row r="720" spans="1:4" x14ac:dyDescent="0.3">
      <c r="A720">
        <v>5</v>
      </c>
      <c r="B720">
        <v>7.77</v>
      </c>
      <c r="C720">
        <f t="shared" si="22"/>
        <v>4.4482939382610995</v>
      </c>
      <c r="D720">
        <f t="shared" si="23"/>
        <v>1.9424999999999999</v>
      </c>
    </row>
    <row r="721" spans="1:4" x14ac:dyDescent="0.3">
      <c r="A721">
        <v>5</v>
      </c>
      <c r="B721">
        <v>7.77</v>
      </c>
      <c r="C721">
        <f t="shared" si="22"/>
        <v>4.4482939382610995</v>
      </c>
      <c r="D721">
        <f t="shared" si="23"/>
        <v>1.9424999999999999</v>
      </c>
    </row>
    <row r="722" spans="1:4" x14ac:dyDescent="0.3">
      <c r="A722">
        <v>5</v>
      </c>
      <c r="B722">
        <v>7.77</v>
      </c>
      <c r="C722">
        <f t="shared" si="22"/>
        <v>4.4482939382610995</v>
      </c>
      <c r="D722">
        <f t="shared" si="23"/>
        <v>1.9424999999999999</v>
      </c>
    </row>
    <row r="723" spans="1:4" x14ac:dyDescent="0.3">
      <c r="A723">
        <v>5</v>
      </c>
      <c r="B723">
        <v>7.77</v>
      </c>
      <c r="C723">
        <f t="shared" si="22"/>
        <v>4.4482939382610995</v>
      </c>
      <c r="D723">
        <f t="shared" si="23"/>
        <v>1.9424999999999999</v>
      </c>
    </row>
    <row r="724" spans="1:4" x14ac:dyDescent="0.3">
      <c r="A724">
        <v>5</v>
      </c>
      <c r="B724">
        <v>7.77</v>
      </c>
      <c r="C724">
        <f t="shared" si="22"/>
        <v>4.4482939382610995</v>
      </c>
      <c r="D724">
        <f t="shared" si="23"/>
        <v>1.9424999999999999</v>
      </c>
    </row>
    <row r="725" spans="1:4" x14ac:dyDescent="0.3">
      <c r="A725">
        <v>5</v>
      </c>
      <c r="B725">
        <v>7.77</v>
      </c>
      <c r="C725">
        <f t="shared" si="22"/>
        <v>4.4482939382610995</v>
      </c>
      <c r="D725">
        <f t="shared" si="23"/>
        <v>1.9424999999999999</v>
      </c>
    </row>
    <row r="726" spans="1:4" x14ac:dyDescent="0.3">
      <c r="A726">
        <v>5</v>
      </c>
      <c r="B726">
        <v>7.77</v>
      </c>
      <c r="C726">
        <f t="shared" si="22"/>
        <v>4.4482939382610995</v>
      </c>
      <c r="D726">
        <f t="shared" si="23"/>
        <v>1.9424999999999999</v>
      </c>
    </row>
    <row r="727" spans="1:4" x14ac:dyDescent="0.3">
      <c r="A727">
        <v>5</v>
      </c>
      <c r="B727">
        <v>7.77</v>
      </c>
      <c r="C727">
        <f t="shared" si="22"/>
        <v>4.4482939382610995</v>
      </c>
      <c r="D727">
        <f t="shared" si="23"/>
        <v>1.9424999999999999</v>
      </c>
    </row>
    <row r="728" spans="1:4" x14ac:dyDescent="0.3">
      <c r="A728">
        <v>5</v>
      </c>
      <c r="B728">
        <v>7.77</v>
      </c>
      <c r="C728">
        <f t="shared" si="22"/>
        <v>4.4482939382610995</v>
      </c>
      <c r="D728">
        <f t="shared" si="23"/>
        <v>1.9424999999999999</v>
      </c>
    </row>
    <row r="729" spans="1:4" x14ac:dyDescent="0.3">
      <c r="A729">
        <v>5</v>
      </c>
      <c r="B729">
        <v>7.77</v>
      </c>
      <c r="C729">
        <f t="shared" si="22"/>
        <v>4.4482939382610995</v>
      </c>
      <c r="D729">
        <f t="shared" si="23"/>
        <v>1.9424999999999999</v>
      </c>
    </row>
    <row r="730" spans="1:4" x14ac:dyDescent="0.3">
      <c r="A730">
        <v>5</v>
      </c>
      <c r="B730">
        <v>7.77</v>
      </c>
      <c r="C730">
        <f t="shared" si="22"/>
        <v>4.4482939382610995</v>
      </c>
      <c r="D730">
        <f t="shared" si="23"/>
        <v>1.9424999999999999</v>
      </c>
    </row>
    <row r="731" spans="1:4" x14ac:dyDescent="0.3">
      <c r="A731">
        <v>5</v>
      </c>
      <c r="B731">
        <v>7.77</v>
      </c>
      <c r="C731">
        <f t="shared" si="22"/>
        <v>4.4482939382610995</v>
      </c>
      <c r="D731">
        <f t="shared" si="23"/>
        <v>1.9424999999999999</v>
      </c>
    </row>
    <row r="732" spans="1:4" x14ac:dyDescent="0.3">
      <c r="A732">
        <v>5</v>
      </c>
      <c r="B732">
        <v>7.77</v>
      </c>
      <c r="C732">
        <f t="shared" si="22"/>
        <v>4.4482939382610995</v>
      </c>
      <c r="D732">
        <f t="shared" si="23"/>
        <v>1.9424999999999999</v>
      </c>
    </row>
    <row r="733" spans="1:4" x14ac:dyDescent="0.3">
      <c r="A733">
        <v>5</v>
      </c>
      <c r="B733">
        <v>7.77</v>
      </c>
      <c r="C733">
        <f t="shared" si="22"/>
        <v>4.4482939382610995</v>
      </c>
      <c r="D733">
        <f t="shared" si="23"/>
        <v>1.9424999999999999</v>
      </c>
    </row>
    <row r="734" spans="1:4" x14ac:dyDescent="0.3">
      <c r="A734">
        <v>5</v>
      </c>
      <c r="B734">
        <v>7.77</v>
      </c>
      <c r="C734">
        <f t="shared" si="22"/>
        <v>4.4482939382610995</v>
      </c>
      <c r="D734">
        <f t="shared" si="23"/>
        <v>1.9424999999999999</v>
      </c>
    </row>
    <row r="735" spans="1:4" x14ac:dyDescent="0.3">
      <c r="A735">
        <v>5</v>
      </c>
      <c r="B735">
        <v>7.77</v>
      </c>
      <c r="C735">
        <f t="shared" si="22"/>
        <v>4.4482939382610995</v>
      </c>
      <c r="D735">
        <f t="shared" si="23"/>
        <v>1.9424999999999999</v>
      </c>
    </row>
    <row r="736" spans="1:4" x14ac:dyDescent="0.3">
      <c r="A736">
        <v>5</v>
      </c>
      <c r="B736">
        <v>7.77</v>
      </c>
      <c r="C736">
        <f t="shared" si="22"/>
        <v>4.4482939382610995</v>
      </c>
      <c r="D736">
        <f t="shared" si="23"/>
        <v>1.9424999999999999</v>
      </c>
    </row>
    <row r="737" spans="1:4" x14ac:dyDescent="0.3">
      <c r="A737">
        <v>5</v>
      </c>
      <c r="B737">
        <v>7.77</v>
      </c>
      <c r="C737">
        <f t="shared" si="22"/>
        <v>4.4482939382610995</v>
      </c>
      <c r="D737">
        <f t="shared" si="23"/>
        <v>1.9424999999999999</v>
      </c>
    </row>
    <row r="738" spans="1:4" x14ac:dyDescent="0.3">
      <c r="A738">
        <v>5</v>
      </c>
      <c r="B738">
        <v>7.77</v>
      </c>
      <c r="C738">
        <f t="shared" si="22"/>
        <v>4.4482939382610995</v>
      </c>
      <c r="D738">
        <f t="shared" si="23"/>
        <v>1.9424999999999999</v>
      </c>
    </row>
    <row r="739" spans="1:4" x14ac:dyDescent="0.3">
      <c r="A739">
        <v>5</v>
      </c>
      <c r="B739">
        <v>7.77</v>
      </c>
      <c r="C739">
        <f t="shared" si="22"/>
        <v>4.4482939382610995</v>
      </c>
      <c r="D739">
        <f t="shared" si="23"/>
        <v>1.9424999999999999</v>
      </c>
    </row>
    <row r="740" spans="1:4" x14ac:dyDescent="0.3">
      <c r="A740">
        <v>5</v>
      </c>
      <c r="B740">
        <v>7.77</v>
      </c>
      <c r="C740">
        <f t="shared" si="22"/>
        <v>4.4482939382610995</v>
      </c>
      <c r="D740">
        <f t="shared" si="23"/>
        <v>1.9424999999999999</v>
      </c>
    </row>
    <row r="741" spans="1:4" x14ac:dyDescent="0.3">
      <c r="A741">
        <v>5</v>
      </c>
      <c r="B741">
        <v>7.77</v>
      </c>
      <c r="C741">
        <f t="shared" si="22"/>
        <v>4.4482939382610995</v>
      </c>
      <c r="D741">
        <f t="shared" si="23"/>
        <v>1.9424999999999999</v>
      </c>
    </row>
    <row r="742" spans="1:4" x14ac:dyDescent="0.3">
      <c r="A742">
        <v>5</v>
      </c>
      <c r="B742">
        <v>7.77</v>
      </c>
      <c r="C742">
        <f t="shared" si="22"/>
        <v>4.4482939382610995</v>
      </c>
      <c r="D742">
        <f t="shared" si="23"/>
        <v>1.9424999999999999</v>
      </c>
    </row>
    <row r="743" spans="1:4" x14ac:dyDescent="0.3">
      <c r="A743">
        <v>5</v>
      </c>
      <c r="B743">
        <v>7.77</v>
      </c>
      <c r="C743">
        <f t="shared" si="22"/>
        <v>4.4482939382610995</v>
      </c>
      <c r="D743">
        <f t="shared" si="23"/>
        <v>1.9424999999999999</v>
      </c>
    </row>
    <row r="744" spans="1:4" x14ac:dyDescent="0.3">
      <c r="A744">
        <v>5</v>
      </c>
      <c r="B744">
        <v>7.77</v>
      </c>
      <c r="C744">
        <f t="shared" si="22"/>
        <v>4.4482939382610995</v>
      </c>
      <c r="D744">
        <f t="shared" si="23"/>
        <v>1.9424999999999999</v>
      </c>
    </row>
    <row r="745" spans="1:4" x14ac:dyDescent="0.3">
      <c r="A745">
        <v>5</v>
      </c>
      <c r="B745">
        <v>7.77</v>
      </c>
      <c r="C745">
        <f t="shared" si="22"/>
        <v>4.4482939382610995</v>
      </c>
      <c r="D745">
        <f t="shared" si="23"/>
        <v>1.9424999999999999</v>
      </c>
    </row>
    <row r="746" spans="1:4" x14ac:dyDescent="0.3">
      <c r="A746">
        <v>5</v>
      </c>
      <c r="B746">
        <v>7.77</v>
      </c>
      <c r="C746">
        <f t="shared" si="22"/>
        <v>4.4482939382610995</v>
      </c>
      <c r="D746">
        <f t="shared" si="23"/>
        <v>1.9424999999999999</v>
      </c>
    </row>
    <row r="747" spans="1:4" x14ac:dyDescent="0.3">
      <c r="A747">
        <v>5</v>
      </c>
      <c r="B747">
        <v>7.77</v>
      </c>
      <c r="C747">
        <f t="shared" si="22"/>
        <v>4.4482939382610995</v>
      </c>
      <c r="D747">
        <f t="shared" si="23"/>
        <v>1.9424999999999999</v>
      </c>
    </row>
    <row r="748" spans="1:4" x14ac:dyDescent="0.3">
      <c r="A748">
        <v>5</v>
      </c>
      <c r="B748">
        <v>7.77</v>
      </c>
      <c r="C748">
        <f t="shared" si="22"/>
        <v>4.4482939382610995</v>
      </c>
      <c r="D748">
        <f t="shared" si="23"/>
        <v>1.9424999999999999</v>
      </c>
    </row>
    <row r="749" spans="1:4" x14ac:dyDescent="0.3">
      <c r="A749">
        <v>5</v>
      </c>
      <c r="B749">
        <v>7.77</v>
      </c>
      <c r="C749">
        <f t="shared" si="22"/>
        <v>4.4482939382610995</v>
      </c>
      <c r="D749">
        <f t="shared" si="23"/>
        <v>1.9424999999999999</v>
      </c>
    </row>
    <row r="750" spans="1:4" x14ac:dyDescent="0.3">
      <c r="A750">
        <v>5</v>
      </c>
      <c r="B750">
        <v>7.77</v>
      </c>
      <c r="C750">
        <f t="shared" si="22"/>
        <v>4.4482939382610995</v>
      </c>
      <c r="D750">
        <f t="shared" si="23"/>
        <v>1.9424999999999999</v>
      </c>
    </row>
    <row r="751" spans="1:4" x14ac:dyDescent="0.3">
      <c r="A751">
        <v>5</v>
      </c>
      <c r="B751">
        <v>7.77</v>
      </c>
      <c r="C751">
        <f t="shared" si="22"/>
        <v>4.4482939382610995</v>
      </c>
      <c r="D751">
        <f t="shared" si="23"/>
        <v>1.9424999999999999</v>
      </c>
    </row>
    <row r="752" spans="1:4" x14ac:dyDescent="0.3">
      <c r="A752">
        <v>4</v>
      </c>
      <c r="B752">
        <v>5.3073013729999996</v>
      </c>
      <c r="C752">
        <f t="shared" si="22"/>
        <v>2.9814663521335274</v>
      </c>
      <c r="D752">
        <f t="shared" si="23"/>
        <v>1.3268253432499999</v>
      </c>
    </row>
    <row r="753" spans="1:4" x14ac:dyDescent="0.3">
      <c r="A753">
        <v>4</v>
      </c>
      <c r="B753">
        <v>5.3</v>
      </c>
      <c r="C753">
        <f t="shared" si="22"/>
        <v>2.9768635491324456</v>
      </c>
      <c r="D753">
        <f t="shared" si="23"/>
        <v>1.325</v>
      </c>
    </row>
    <row r="754" spans="1:4" x14ac:dyDescent="0.3">
      <c r="A754">
        <v>4</v>
      </c>
      <c r="B754">
        <v>5.3</v>
      </c>
      <c r="C754">
        <f t="shared" si="22"/>
        <v>2.9768635491324456</v>
      </c>
      <c r="D754">
        <f t="shared" si="23"/>
        <v>1.325</v>
      </c>
    </row>
    <row r="755" spans="1:4" x14ac:dyDescent="0.3">
      <c r="A755">
        <v>4</v>
      </c>
      <c r="B755">
        <v>5.3</v>
      </c>
      <c r="C755">
        <f t="shared" si="22"/>
        <v>2.9768635491324456</v>
      </c>
      <c r="D755">
        <f t="shared" si="23"/>
        <v>1.325</v>
      </c>
    </row>
    <row r="756" spans="1:4" x14ac:dyDescent="0.3">
      <c r="A756">
        <v>4</v>
      </c>
      <c r="B756">
        <v>5.3</v>
      </c>
      <c r="C756">
        <f t="shared" si="22"/>
        <v>2.9768635491324456</v>
      </c>
      <c r="D756">
        <f t="shared" si="23"/>
        <v>1.325</v>
      </c>
    </row>
    <row r="757" spans="1:4" x14ac:dyDescent="0.3">
      <c r="A757">
        <v>4</v>
      </c>
      <c r="B757">
        <v>5.3</v>
      </c>
      <c r="C757">
        <f t="shared" si="22"/>
        <v>2.9768635491324456</v>
      </c>
      <c r="D757">
        <f t="shared" si="23"/>
        <v>1.325</v>
      </c>
    </row>
    <row r="758" spans="1:4" x14ac:dyDescent="0.3">
      <c r="A758">
        <v>4</v>
      </c>
      <c r="B758">
        <v>5.3</v>
      </c>
      <c r="C758">
        <f t="shared" si="22"/>
        <v>2.9768635491324456</v>
      </c>
      <c r="D758">
        <f t="shared" si="23"/>
        <v>1.325</v>
      </c>
    </row>
    <row r="759" spans="1:4" x14ac:dyDescent="0.3">
      <c r="A759">
        <v>4</v>
      </c>
      <c r="B759">
        <v>5.3</v>
      </c>
      <c r="C759">
        <f t="shared" si="22"/>
        <v>2.9768635491324456</v>
      </c>
      <c r="D759">
        <f t="shared" si="23"/>
        <v>1.325</v>
      </c>
    </row>
    <row r="760" spans="1:4" x14ac:dyDescent="0.3">
      <c r="A760">
        <v>4</v>
      </c>
      <c r="B760">
        <v>5.3</v>
      </c>
      <c r="C760">
        <f t="shared" si="22"/>
        <v>2.9768635491324456</v>
      </c>
      <c r="D760">
        <f t="shared" si="23"/>
        <v>1.325</v>
      </c>
    </row>
    <row r="761" spans="1:4" x14ac:dyDescent="0.3">
      <c r="A761">
        <v>4</v>
      </c>
      <c r="B761">
        <v>5.3</v>
      </c>
      <c r="C761">
        <f t="shared" si="22"/>
        <v>2.9768635491324456</v>
      </c>
      <c r="D761">
        <f t="shared" si="23"/>
        <v>1.325</v>
      </c>
    </row>
    <row r="762" spans="1:4" x14ac:dyDescent="0.3">
      <c r="A762">
        <v>4</v>
      </c>
      <c r="B762">
        <v>5.3</v>
      </c>
      <c r="C762">
        <f t="shared" si="22"/>
        <v>2.9768635491324456</v>
      </c>
      <c r="D762">
        <f t="shared" si="23"/>
        <v>1.325</v>
      </c>
    </row>
    <row r="763" spans="1:4" x14ac:dyDescent="0.3">
      <c r="A763">
        <v>4</v>
      </c>
      <c r="B763">
        <v>5.3</v>
      </c>
      <c r="C763">
        <f t="shared" si="22"/>
        <v>2.9768635491324456</v>
      </c>
      <c r="D763">
        <f t="shared" si="23"/>
        <v>1.325</v>
      </c>
    </row>
    <row r="764" spans="1:4" x14ac:dyDescent="0.3">
      <c r="A764">
        <v>4</v>
      </c>
      <c r="B764">
        <v>5.3</v>
      </c>
      <c r="C764">
        <f t="shared" si="22"/>
        <v>2.9768635491324456</v>
      </c>
      <c r="D764">
        <f t="shared" si="23"/>
        <v>1.325</v>
      </c>
    </row>
    <row r="765" spans="1:4" x14ac:dyDescent="0.3">
      <c r="A765">
        <v>4</v>
      </c>
      <c r="B765">
        <v>5.3</v>
      </c>
      <c r="C765">
        <f t="shared" si="22"/>
        <v>2.9768635491324456</v>
      </c>
      <c r="D765">
        <f t="shared" si="23"/>
        <v>1.325</v>
      </c>
    </row>
    <row r="766" spans="1:4" x14ac:dyDescent="0.3">
      <c r="A766">
        <v>4</v>
      </c>
      <c r="B766">
        <v>5.3</v>
      </c>
      <c r="C766">
        <f t="shared" si="22"/>
        <v>2.9768635491324456</v>
      </c>
      <c r="D766">
        <f t="shared" si="23"/>
        <v>1.325</v>
      </c>
    </row>
    <row r="767" spans="1:4" x14ac:dyDescent="0.3">
      <c r="A767">
        <v>4</v>
      </c>
      <c r="B767">
        <v>5.3</v>
      </c>
      <c r="C767">
        <f t="shared" si="22"/>
        <v>2.9768635491324456</v>
      </c>
      <c r="D767">
        <f t="shared" si="23"/>
        <v>1.325</v>
      </c>
    </row>
    <row r="768" spans="1:4" x14ac:dyDescent="0.3">
      <c r="A768">
        <v>4</v>
      </c>
      <c r="B768">
        <v>5.3</v>
      </c>
      <c r="C768">
        <f t="shared" si="22"/>
        <v>2.9768635491324456</v>
      </c>
      <c r="D768">
        <f t="shared" si="23"/>
        <v>1.325</v>
      </c>
    </row>
    <row r="769" spans="1:4" x14ac:dyDescent="0.3">
      <c r="A769">
        <v>4</v>
      </c>
      <c r="B769">
        <v>5.3</v>
      </c>
      <c r="C769">
        <f t="shared" si="22"/>
        <v>2.9768635491324456</v>
      </c>
      <c r="D769">
        <f t="shared" si="23"/>
        <v>1.325</v>
      </c>
    </row>
    <row r="770" spans="1:4" x14ac:dyDescent="0.3">
      <c r="A770">
        <v>4</v>
      </c>
      <c r="B770">
        <v>5.3</v>
      </c>
      <c r="C770">
        <f t="shared" si="22"/>
        <v>2.9768635491324456</v>
      </c>
      <c r="D770">
        <f t="shared" si="23"/>
        <v>1.325</v>
      </c>
    </row>
    <row r="771" spans="1:4" x14ac:dyDescent="0.3">
      <c r="A771">
        <v>4</v>
      </c>
      <c r="B771">
        <v>5.3</v>
      </c>
      <c r="C771">
        <f t="shared" ref="C771:C834" si="24">B771*(1-EXP(-ABS(0.25704+0.11819*(B771/A771)-0.0020625*A771+0.13831*LN($M$2))))</f>
        <v>2.9768635491324456</v>
      </c>
      <c r="D771">
        <f t="shared" ref="D771:D834" si="25">0.25*B771</f>
        <v>1.325</v>
      </c>
    </row>
    <row r="772" spans="1:4" x14ac:dyDescent="0.3">
      <c r="A772">
        <v>4</v>
      </c>
      <c r="B772">
        <v>5.3</v>
      </c>
      <c r="C772">
        <f t="shared" si="24"/>
        <v>2.9768635491324456</v>
      </c>
      <c r="D772">
        <f t="shared" si="25"/>
        <v>1.325</v>
      </c>
    </row>
    <row r="773" spans="1:4" x14ac:dyDescent="0.3">
      <c r="A773">
        <v>4</v>
      </c>
      <c r="B773">
        <v>5.3</v>
      </c>
      <c r="C773">
        <f t="shared" si="24"/>
        <v>2.9768635491324456</v>
      </c>
      <c r="D773">
        <f t="shared" si="25"/>
        <v>1.325</v>
      </c>
    </row>
    <row r="774" spans="1:4" x14ac:dyDescent="0.3">
      <c r="A774">
        <v>4</v>
      </c>
      <c r="B774">
        <v>5.3</v>
      </c>
      <c r="C774">
        <f t="shared" si="24"/>
        <v>2.9768635491324456</v>
      </c>
      <c r="D774">
        <f t="shared" si="25"/>
        <v>1.325</v>
      </c>
    </row>
    <row r="775" spans="1:4" x14ac:dyDescent="0.3">
      <c r="A775">
        <v>4</v>
      </c>
      <c r="B775">
        <v>5.3</v>
      </c>
      <c r="C775">
        <f t="shared" si="24"/>
        <v>2.9768635491324456</v>
      </c>
      <c r="D775">
        <f t="shared" si="25"/>
        <v>1.325</v>
      </c>
    </row>
    <row r="776" spans="1:4" x14ac:dyDescent="0.3">
      <c r="A776">
        <v>4</v>
      </c>
      <c r="B776">
        <v>5.3</v>
      </c>
      <c r="C776">
        <f t="shared" si="24"/>
        <v>2.9768635491324456</v>
      </c>
      <c r="D776">
        <f t="shared" si="25"/>
        <v>1.325</v>
      </c>
    </row>
    <row r="777" spans="1:4" x14ac:dyDescent="0.3">
      <c r="A777">
        <v>4</v>
      </c>
      <c r="B777">
        <v>5.3</v>
      </c>
      <c r="C777">
        <f t="shared" si="24"/>
        <v>2.9768635491324456</v>
      </c>
      <c r="D777">
        <f t="shared" si="25"/>
        <v>1.325</v>
      </c>
    </row>
    <row r="778" spans="1:4" x14ac:dyDescent="0.3">
      <c r="A778">
        <v>4</v>
      </c>
      <c r="B778">
        <v>5.3</v>
      </c>
      <c r="C778">
        <f t="shared" si="24"/>
        <v>2.9768635491324456</v>
      </c>
      <c r="D778">
        <f t="shared" si="25"/>
        <v>1.325</v>
      </c>
    </row>
    <row r="779" spans="1:4" x14ac:dyDescent="0.3">
      <c r="A779">
        <v>4</v>
      </c>
      <c r="B779">
        <v>5.3</v>
      </c>
      <c r="C779">
        <f t="shared" si="24"/>
        <v>2.9768635491324456</v>
      </c>
      <c r="D779">
        <f t="shared" si="25"/>
        <v>1.325</v>
      </c>
    </row>
    <row r="780" spans="1:4" x14ac:dyDescent="0.3">
      <c r="A780">
        <v>4</v>
      </c>
      <c r="B780">
        <v>5.3</v>
      </c>
      <c r="C780">
        <f t="shared" si="24"/>
        <v>2.9768635491324456</v>
      </c>
      <c r="D780">
        <f t="shared" si="25"/>
        <v>1.325</v>
      </c>
    </row>
    <row r="781" spans="1:4" x14ac:dyDescent="0.3">
      <c r="A781">
        <v>4</v>
      </c>
      <c r="B781">
        <v>5.3</v>
      </c>
      <c r="C781">
        <f t="shared" si="24"/>
        <v>2.9768635491324456</v>
      </c>
      <c r="D781">
        <f t="shared" si="25"/>
        <v>1.325</v>
      </c>
    </row>
    <row r="782" spans="1:4" x14ac:dyDescent="0.3">
      <c r="A782">
        <v>4</v>
      </c>
      <c r="B782">
        <v>5.3</v>
      </c>
      <c r="C782">
        <f t="shared" si="24"/>
        <v>2.9768635491324456</v>
      </c>
      <c r="D782">
        <f t="shared" si="25"/>
        <v>1.325</v>
      </c>
    </row>
    <row r="783" spans="1:4" x14ac:dyDescent="0.3">
      <c r="A783">
        <v>4</v>
      </c>
      <c r="B783">
        <v>5.3</v>
      </c>
      <c r="C783">
        <f t="shared" si="24"/>
        <v>2.9768635491324456</v>
      </c>
      <c r="D783">
        <f t="shared" si="25"/>
        <v>1.325</v>
      </c>
    </row>
    <row r="784" spans="1:4" x14ac:dyDescent="0.3">
      <c r="A784">
        <v>4</v>
      </c>
      <c r="B784">
        <v>5.3</v>
      </c>
      <c r="C784">
        <f t="shared" si="24"/>
        <v>2.9768635491324456</v>
      </c>
      <c r="D784">
        <f t="shared" si="25"/>
        <v>1.325</v>
      </c>
    </row>
    <row r="785" spans="1:4" x14ac:dyDescent="0.3">
      <c r="A785">
        <v>4</v>
      </c>
      <c r="B785">
        <v>5.3</v>
      </c>
      <c r="C785">
        <f t="shared" si="24"/>
        <v>2.9768635491324456</v>
      </c>
      <c r="D785">
        <f t="shared" si="25"/>
        <v>1.325</v>
      </c>
    </row>
    <row r="786" spans="1:4" x14ac:dyDescent="0.3">
      <c r="A786">
        <v>4</v>
      </c>
      <c r="B786">
        <v>5.3</v>
      </c>
      <c r="C786">
        <f t="shared" si="24"/>
        <v>2.9768635491324456</v>
      </c>
      <c r="D786">
        <f t="shared" si="25"/>
        <v>1.325</v>
      </c>
    </row>
    <row r="787" spans="1:4" x14ac:dyDescent="0.3">
      <c r="A787">
        <v>4</v>
      </c>
      <c r="B787">
        <v>5.3</v>
      </c>
      <c r="C787">
        <f t="shared" si="24"/>
        <v>2.9768635491324456</v>
      </c>
      <c r="D787">
        <f t="shared" si="25"/>
        <v>1.325</v>
      </c>
    </row>
    <row r="788" spans="1:4" x14ac:dyDescent="0.3">
      <c r="A788">
        <v>4</v>
      </c>
      <c r="B788">
        <v>5.3</v>
      </c>
      <c r="C788">
        <f t="shared" si="24"/>
        <v>2.9768635491324456</v>
      </c>
      <c r="D788">
        <f t="shared" si="25"/>
        <v>1.325</v>
      </c>
    </row>
    <row r="789" spans="1:4" x14ac:dyDescent="0.3">
      <c r="A789">
        <v>4</v>
      </c>
      <c r="B789">
        <v>5.3</v>
      </c>
      <c r="C789">
        <f t="shared" si="24"/>
        <v>2.9768635491324456</v>
      </c>
      <c r="D789">
        <f t="shared" si="25"/>
        <v>1.325</v>
      </c>
    </row>
    <row r="790" spans="1:4" x14ac:dyDescent="0.3">
      <c r="A790">
        <v>4</v>
      </c>
      <c r="B790">
        <v>5.3</v>
      </c>
      <c r="C790">
        <f t="shared" si="24"/>
        <v>2.9768635491324456</v>
      </c>
      <c r="D790">
        <f t="shared" si="25"/>
        <v>1.325</v>
      </c>
    </row>
    <row r="791" spans="1:4" x14ac:dyDescent="0.3">
      <c r="A791">
        <v>4</v>
      </c>
      <c r="B791">
        <v>5.3</v>
      </c>
      <c r="C791">
        <f t="shared" si="24"/>
        <v>2.9768635491324456</v>
      </c>
      <c r="D791">
        <f t="shared" si="25"/>
        <v>1.325</v>
      </c>
    </row>
    <row r="792" spans="1:4" x14ac:dyDescent="0.3">
      <c r="A792">
        <v>4</v>
      </c>
      <c r="B792">
        <v>5.3</v>
      </c>
      <c r="C792">
        <f t="shared" si="24"/>
        <v>2.9768635491324456</v>
      </c>
      <c r="D792">
        <f t="shared" si="25"/>
        <v>1.325</v>
      </c>
    </row>
    <row r="793" spans="1:4" x14ac:dyDescent="0.3">
      <c r="A793">
        <v>4</v>
      </c>
      <c r="B793">
        <v>5.3</v>
      </c>
      <c r="C793">
        <f t="shared" si="24"/>
        <v>2.9768635491324456</v>
      </c>
      <c r="D793">
        <f t="shared" si="25"/>
        <v>1.325</v>
      </c>
    </row>
    <row r="794" spans="1:4" x14ac:dyDescent="0.3">
      <c r="A794">
        <v>4</v>
      </c>
      <c r="B794">
        <v>5.3</v>
      </c>
      <c r="C794">
        <f t="shared" si="24"/>
        <v>2.9768635491324456</v>
      </c>
      <c r="D794">
        <f t="shared" si="25"/>
        <v>1.325</v>
      </c>
    </row>
    <row r="795" spans="1:4" x14ac:dyDescent="0.3">
      <c r="A795">
        <v>4</v>
      </c>
      <c r="B795">
        <v>5.3</v>
      </c>
      <c r="C795">
        <f t="shared" si="24"/>
        <v>2.9768635491324456</v>
      </c>
      <c r="D795">
        <f t="shared" si="25"/>
        <v>1.325</v>
      </c>
    </row>
    <row r="796" spans="1:4" x14ac:dyDescent="0.3">
      <c r="A796">
        <v>4</v>
      </c>
      <c r="B796">
        <v>5.3</v>
      </c>
      <c r="C796">
        <f t="shared" si="24"/>
        <v>2.9768635491324456</v>
      </c>
      <c r="D796">
        <f t="shared" si="25"/>
        <v>1.325</v>
      </c>
    </row>
    <row r="797" spans="1:4" x14ac:dyDescent="0.3">
      <c r="A797">
        <v>4</v>
      </c>
      <c r="B797">
        <v>5.3</v>
      </c>
      <c r="C797">
        <f t="shared" si="24"/>
        <v>2.9768635491324456</v>
      </c>
      <c r="D797">
        <f t="shared" si="25"/>
        <v>1.325</v>
      </c>
    </row>
    <row r="798" spans="1:4" x14ac:dyDescent="0.3">
      <c r="A798">
        <v>4</v>
      </c>
      <c r="B798">
        <v>5.3</v>
      </c>
      <c r="C798">
        <f t="shared" si="24"/>
        <v>2.9768635491324456</v>
      </c>
      <c r="D798">
        <f t="shared" si="25"/>
        <v>1.325</v>
      </c>
    </row>
    <row r="799" spans="1:4" x14ac:dyDescent="0.3">
      <c r="A799">
        <v>4</v>
      </c>
      <c r="B799">
        <v>5.3</v>
      </c>
      <c r="C799">
        <f t="shared" si="24"/>
        <v>2.9768635491324456</v>
      </c>
      <c r="D799">
        <f t="shared" si="25"/>
        <v>1.325</v>
      </c>
    </row>
    <row r="800" spans="1:4" x14ac:dyDescent="0.3">
      <c r="A800">
        <v>4</v>
      </c>
      <c r="B800">
        <v>5.3</v>
      </c>
      <c r="C800">
        <f t="shared" si="24"/>
        <v>2.9768635491324456</v>
      </c>
      <c r="D800">
        <f t="shared" si="25"/>
        <v>1.325</v>
      </c>
    </row>
    <row r="801" spans="1:4" x14ac:dyDescent="0.3">
      <c r="A801">
        <v>4</v>
      </c>
      <c r="B801">
        <v>5.3</v>
      </c>
      <c r="C801">
        <f t="shared" si="24"/>
        <v>2.9768635491324456</v>
      </c>
      <c r="D801">
        <f t="shared" si="25"/>
        <v>1.325</v>
      </c>
    </row>
    <row r="802" spans="1:4" x14ac:dyDescent="0.3">
      <c r="A802">
        <v>4</v>
      </c>
      <c r="B802">
        <v>5.3</v>
      </c>
      <c r="C802">
        <f t="shared" si="24"/>
        <v>2.9768635491324456</v>
      </c>
      <c r="D802">
        <f t="shared" si="25"/>
        <v>1.325</v>
      </c>
    </row>
    <row r="803" spans="1:4" x14ac:dyDescent="0.3">
      <c r="A803">
        <v>4</v>
      </c>
      <c r="B803">
        <v>5.3</v>
      </c>
      <c r="C803">
        <f t="shared" si="24"/>
        <v>2.9768635491324456</v>
      </c>
      <c r="D803">
        <f t="shared" si="25"/>
        <v>1.325</v>
      </c>
    </row>
    <row r="804" spans="1:4" x14ac:dyDescent="0.3">
      <c r="A804">
        <v>3</v>
      </c>
      <c r="B804">
        <v>2.7638768850000002</v>
      </c>
      <c r="C804">
        <f t="shared" si="24"/>
        <v>1.4958051258340392</v>
      </c>
      <c r="D804">
        <f t="shared" si="25"/>
        <v>0.69096922125000004</v>
      </c>
    </row>
    <row r="805" spans="1:4" x14ac:dyDescent="0.3">
      <c r="A805">
        <v>3</v>
      </c>
      <c r="B805">
        <v>2.76</v>
      </c>
      <c r="C805">
        <f t="shared" si="24"/>
        <v>1.4935135390051284</v>
      </c>
      <c r="D805">
        <f t="shared" si="25"/>
        <v>0.69</v>
      </c>
    </row>
    <row r="806" spans="1:4" x14ac:dyDescent="0.3">
      <c r="A806">
        <v>3</v>
      </c>
      <c r="B806">
        <v>2.76</v>
      </c>
      <c r="C806">
        <f t="shared" si="24"/>
        <v>1.4935135390051284</v>
      </c>
      <c r="D806">
        <f t="shared" si="25"/>
        <v>0.69</v>
      </c>
    </row>
    <row r="807" spans="1:4" x14ac:dyDescent="0.3">
      <c r="A807">
        <v>3</v>
      </c>
      <c r="B807">
        <v>2.76</v>
      </c>
      <c r="C807">
        <f t="shared" si="24"/>
        <v>1.4935135390051284</v>
      </c>
      <c r="D807">
        <f t="shared" si="25"/>
        <v>0.69</v>
      </c>
    </row>
    <row r="808" spans="1:4" x14ac:dyDescent="0.3">
      <c r="A808">
        <v>3</v>
      </c>
      <c r="B808">
        <v>2.76</v>
      </c>
      <c r="C808">
        <f t="shared" si="24"/>
        <v>1.4935135390051284</v>
      </c>
      <c r="D808">
        <f t="shared" si="25"/>
        <v>0.69</v>
      </c>
    </row>
    <row r="809" spans="1:4" x14ac:dyDescent="0.3">
      <c r="A809">
        <v>3</v>
      </c>
      <c r="B809">
        <v>2.76</v>
      </c>
      <c r="C809">
        <f t="shared" si="24"/>
        <v>1.4935135390051284</v>
      </c>
      <c r="D809">
        <f t="shared" si="25"/>
        <v>0.69</v>
      </c>
    </row>
    <row r="810" spans="1:4" x14ac:dyDescent="0.3">
      <c r="A810">
        <v>3</v>
      </c>
      <c r="B810">
        <v>2.76</v>
      </c>
      <c r="C810">
        <f t="shared" si="24"/>
        <v>1.4935135390051284</v>
      </c>
      <c r="D810">
        <f t="shared" si="25"/>
        <v>0.69</v>
      </c>
    </row>
    <row r="811" spans="1:4" x14ac:dyDescent="0.3">
      <c r="A811">
        <v>3</v>
      </c>
      <c r="B811">
        <v>2.76</v>
      </c>
      <c r="C811">
        <f t="shared" si="24"/>
        <v>1.4935135390051284</v>
      </c>
      <c r="D811">
        <f t="shared" si="25"/>
        <v>0.69</v>
      </c>
    </row>
    <row r="812" spans="1:4" x14ac:dyDescent="0.3">
      <c r="A812">
        <v>3</v>
      </c>
      <c r="B812">
        <v>2.76</v>
      </c>
      <c r="C812">
        <f t="shared" si="24"/>
        <v>1.4935135390051284</v>
      </c>
      <c r="D812">
        <f t="shared" si="25"/>
        <v>0.69</v>
      </c>
    </row>
    <row r="813" spans="1:4" x14ac:dyDescent="0.3">
      <c r="A813">
        <v>3</v>
      </c>
      <c r="B813">
        <v>2.76</v>
      </c>
      <c r="C813">
        <f t="shared" si="24"/>
        <v>1.4935135390051284</v>
      </c>
      <c r="D813">
        <f t="shared" si="25"/>
        <v>0.69</v>
      </c>
    </row>
    <row r="814" spans="1:4" x14ac:dyDescent="0.3">
      <c r="A814">
        <v>3</v>
      </c>
      <c r="B814">
        <v>2.76</v>
      </c>
      <c r="C814">
        <f t="shared" si="24"/>
        <v>1.4935135390051284</v>
      </c>
      <c r="D814">
        <f t="shared" si="25"/>
        <v>0.69</v>
      </c>
    </row>
    <row r="815" spans="1:4" x14ac:dyDescent="0.3">
      <c r="A815">
        <v>3</v>
      </c>
      <c r="B815">
        <v>2.76</v>
      </c>
      <c r="C815">
        <f t="shared" si="24"/>
        <v>1.4935135390051284</v>
      </c>
      <c r="D815">
        <f t="shared" si="25"/>
        <v>0.69</v>
      </c>
    </row>
    <row r="816" spans="1:4" x14ac:dyDescent="0.3">
      <c r="A816">
        <v>3</v>
      </c>
      <c r="B816">
        <v>2.76</v>
      </c>
      <c r="C816">
        <f t="shared" si="24"/>
        <v>1.4935135390051284</v>
      </c>
      <c r="D816">
        <f t="shared" si="25"/>
        <v>0.69</v>
      </c>
    </row>
    <row r="817" spans="1:4" x14ac:dyDescent="0.3">
      <c r="A817">
        <v>3</v>
      </c>
      <c r="B817">
        <v>2.76</v>
      </c>
      <c r="C817">
        <f t="shared" si="24"/>
        <v>1.4935135390051284</v>
      </c>
      <c r="D817">
        <f t="shared" si="25"/>
        <v>0.69</v>
      </c>
    </row>
    <row r="818" spans="1:4" x14ac:dyDescent="0.3">
      <c r="A818">
        <v>3</v>
      </c>
      <c r="B818">
        <v>2.76</v>
      </c>
      <c r="C818">
        <f t="shared" si="24"/>
        <v>1.4935135390051284</v>
      </c>
      <c r="D818">
        <f t="shared" si="25"/>
        <v>0.69</v>
      </c>
    </row>
    <row r="819" spans="1:4" x14ac:dyDescent="0.3">
      <c r="A819">
        <v>3</v>
      </c>
      <c r="B819">
        <v>2.76</v>
      </c>
      <c r="C819">
        <f t="shared" si="24"/>
        <v>1.4935135390051284</v>
      </c>
      <c r="D819">
        <f t="shared" si="25"/>
        <v>0.69</v>
      </c>
    </row>
    <row r="820" spans="1:4" x14ac:dyDescent="0.3">
      <c r="A820">
        <v>3</v>
      </c>
      <c r="B820">
        <v>2.76</v>
      </c>
      <c r="C820">
        <f t="shared" si="24"/>
        <v>1.4935135390051284</v>
      </c>
      <c r="D820">
        <f t="shared" si="25"/>
        <v>0.69</v>
      </c>
    </row>
    <row r="821" spans="1:4" x14ac:dyDescent="0.3">
      <c r="A821">
        <v>3</v>
      </c>
      <c r="B821">
        <v>2.76</v>
      </c>
      <c r="C821">
        <f t="shared" si="24"/>
        <v>1.4935135390051284</v>
      </c>
      <c r="D821">
        <f t="shared" si="25"/>
        <v>0.69</v>
      </c>
    </row>
    <row r="822" spans="1:4" x14ac:dyDescent="0.3">
      <c r="A822">
        <v>3</v>
      </c>
      <c r="B822">
        <v>2.76</v>
      </c>
      <c r="C822">
        <f t="shared" si="24"/>
        <v>1.4935135390051284</v>
      </c>
      <c r="D822">
        <f t="shared" si="25"/>
        <v>0.69</v>
      </c>
    </row>
    <row r="823" spans="1:4" x14ac:dyDescent="0.3">
      <c r="A823">
        <v>3</v>
      </c>
      <c r="B823">
        <v>2.76</v>
      </c>
      <c r="C823">
        <f t="shared" si="24"/>
        <v>1.4935135390051284</v>
      </c>
      <c r="D823">
        <f t="shared" si="25"/>
        <v>0.69</v>
      </c>
    </row>
    <row r="824" spans="1:4" x14ac:dyDescent="0.3">
      <c r="A824">
        <v>3</v>
      </c>
      <c r="B824">
        <v>2.76</v>
      </c>
      <c r="C824">
        <f t="shared" si="24"/>
        <v>1.4935135390051284</v>
      </c>
      <c r="D824">
        <f t="shared" si="25"/>
        <v>0.69</v>
      </c>
    </row>
    <row r="825" spans="1:4" x14ac:dyDescent="0.3">
      <c r="A825">
        <v>3</v>
      </c>
      <c r="B825">
        <v>2.76</v>
      </c>
      <c r="C825">
        <f t="shared" si="24"/>
        <v>1.4935135390051284</v>
      </c>
      <c r="D825">
        <f t="shared" si="25"/>
        <v>0.69</v>
      </c>
    </row>
    <row r="826" spans="1:4" x14ac:dyDescent="0.3">
      <c r="A826">
        <v>3</v>
      </c>
      <c r="B826">
        <v>2.76</v>
      </c>
      <c r="C826">
        <f t="shared" si="24"/>
        <v>1.4935135390051284</v>
      </c>
      <c r="D826">
        <f t="shared" si="25"/>
        <v>0.69</v>
      </c>
    </row>
    <row r="827" spans="1:4" x14ac:dyDescent="0.3">
      <c r="A827">
        <v>3</v>
      </c>
      <c r="B827">
        <v>2.76</v>
      </c>
      <c r="C827">
        <f t="shared" si="24"/>
        <v>1.4935135390051284</v>
      </c>
      <c r="D827">
        <f t="shared" si="25"/>
        <v>0.69</v>
      </c>
    </row>
    <row r="828" spans="1:4" x14ac:dyDescent="0.3">
      <c r="A828">
        <v>3</v>
      </c>
      <c r="B828">
        <v>2.76</v>
      </c>
      <c r="C828">
        <f t="shared" si="24"/>
        <v>1.4935135390051284</v>
      </c>
      <c r="D828">
        <f t="shared" si="25"/>
        <v>0.69</v>
      </c>
    </row>
    <row r="829" spans="1:4" x14ac:dyDescent="0.3">
      <c r="A829">
        <v>3</v>
      </c>
      <c r="B829">
        <v>2.76</v>
      </c>
      <c r="C829">
        <f t="shared" si="24"/>
        <v>1.4935135390051284</v>
      </c>
      <c r="D829">
        <f t="shared" si="25"/>
        <v>0.69</v>
      </c>
    </row>
    <row r="830" spans="1:4" x14ac:dyDescent="0.3">
      <c r="A830">
        <v>3</v>
      </c>
      <c r="B830">
        <v>2.76</v>
      </c>
      <c r="C830">
        <f t="shared" si="24"/>
        <v>1.4935135390051284</v>
      </c>
      <c r="D830">
        <f t="shared" si="25"/>
        <v>0.69</v>
      </c>
    </row>
    <row r="831" spans="1:4" x14ac:dyDescent="0.3">
      <c r="A831">
        <v>2</v>
      </c>
      <c r="B831">
        <v>1.34737792</v>
      </c>
      <c r="C831">
        <f t="shared" si="24"/>
        <v>0.71215212162873798</v>
      </c>
      <c r="D831">
        <f t="shared" si="25"/>
        <v>0.33684448</v>
      </c>
    </row>
    <row r="832" spans="1:4" x14ac:dyDescent="0.3">
      <c r="A832">
        <v>2</v>
      </c>
      <c r="B832">
        <v>1.35</v>
      </c>
      <c r="C832">
        <f t="shared" si="24"/>
        <v>0.71363662659962079</v>
      </c>
      <c r="D832">
        <f t="shared" si="25"/>
        <v>0.33750000000000002</v>
      </c>
    </row>
    <row r="833" spans="1:4" x14ac:dyDescent="0.3">
      <c r="A833">
        <v>2</v>
      </c>
      <c r="B833">
        <v>1.35</v>
      </c>
      <c r="C833">
        <f t="shared" si="24"/>
        <v>0.71363662659962079</v>
      </c>
      <c r="D833">
        <f t="shared" si="25"/>
        <v>0.33750000000000002</v>
      </c>
    </row>
    <row r="834" spans="1:4" x14ac:dyDescent="0.3">
      <c r="A834">
        <v>2</v>
      </c>
      <c r="B834">
        <v>1.35</v>
      </c>
      <c r="C834">
        <f t="shared" si="24"/>
        <v>0.71363662659962079</v>
      </c>
      <c r="D834">
        <f t="shared" si="25"/>
        <v>0.33750000000000002</v>
      </c>
    </row>
    <row r="835" spans="1:4" x14ac:dyDescent="0.3">
      <c r="A835">
        <v>2</v>
      </c>
      <c r="B835">
        <v>1.35</v>
      </c>
      <c r="C835">
        <f t="shared" ref="C835:C837" si="26">B835*(1-EXP(-ABS(0.25704+0.11819*(B835/A835)-0.0020625*A835+0.13831*LN($M$2))))</f>
        <v>0.71363662659962079</v>
      </c>
      <c r="D835">
        <f t="shared" ref="D835:D837" si="27">0.25*B835</f>
        <v>0.33750000000000002</v>
      </c>
    </row>
    <row r="836" spans="1:4" x14ac:dyDescent="0.3">
      <c r="A836">
        <v>2</v>
      </c>
      <c r="B836">
        <v>1.35</v>
      </c>
      <c r="C836">
        <f t="shared" si="26"/>
        <v>0.71363662659962079</v>
      </c>
      <c r="D836">
        <f t="shared" si="27"/>
        <v>0.33750000000000002</v>
      </c>
    </row>
    <row r="837" spans="1:4" x14ac:dyDescent="0.3">
      <c r="A837">
        <v>2</v>
      </c>
      <c r="B837">
        <v>1.35</v>
      </c>
      <c r="C837">
        <f t="shared" si="26"/>
        <v>0.71363662659962079</v>
      </c>
      <c r="D837">
        <f t="shared" si="27"/>
        <v>0.33750000000000002</v>
      </c>
    </row>
  </sheetData>
  <autoFilter ref="A1:B375">
    <sortState ref="A2:B837">
      <sortCondition descending="1" ref="A1:A375"/>
    </sortState>
  </autoFilter>
  <sortState ref="A2:B837">
    <sortCondition ref="A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6"/>
  <sheetViews>
    <sheetView workbookViewId="0">
      <selection activeCell="A2" sqref="A2"/>
    </sheetView>
  </sheetViews>
  <sheetFormatPr baseColWidth="10" defaultRowHeight="14.4" x14ac:dyDescent="0.3"/>
  <cols>
    <col min="3" max="3" width="31.44140625" bestFit="1" customWidth="1"/>
    <col min="4" max="4" width="24.77734375" bestFit="1" customWidth="1"/>
  </cols>
  <sheetData>
    <row r="1" spans="1:16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K1" t="s">
        <v>1</v>
      </c>
      <c r="L1" t="s">
        <v>2</v>
      </c>
      <c r="M1" t="s">
        <v>3</v>
      </c>
      <c r="N1">
        <v>4</v>
      </c>
      <c r="O1" t="s">
        <v>24</v>
      </c>
      <c r="P1" s="1" t="s">
        <v>30</v>
      </c>
    </row>
    <row r="2" spans="1:16" x14ac:dyDescent="0.3">
      <c r="A2">
        <v>56.432984408427401</v>
      </c>
      <c r="B2">
        <v>38.399871960806102</v>
      </c>
      <c r="C2">
        <f>B2*(1-EXP(-ABS(0.25704+0.11819*(B2/A2)-0.0020625*A2+0.13831*LN($O$2))))</f>
        <v>19.790206426499392</v>
      </c>
      <c r="E2">
        <v>4.8310000000000004</v>
      </c>
      <c r="F2">
        <v>1.0429999999999999</v>
      </c>
      <c r="N2">
        <v>2.9319999999999999</v>
      </c>
      <c r="O2">
        <f>AVERAGE(B2:B101)</f>
        <v>38.051970649548636</v>
      </c>
    </row>
    <row r="3" spans="1:16" x14ac:dyDescent="0.3">
      <c r="A3">
        <v>54.518782553259598</v>
      </c>
      <c r="B3">
        <v>38.269849769539199</v>
      </c>
      <c r="C3">
        <f t="shared" ref="C3:C66" si="0">B3*(1-EXP(-ABS(0.25704+0.11819*(B3/A3)-0.0020625*A3+0.13831*LN($O$2))))</f>
        <v>19.84317235342192</v>
      </c>
      <c r="E3">
        <v>4.4889999999999999</v>
      </c>
      <c r="F3">
        <v>0.95199999999999996</v>
      </c>
      <c r="N3">
        <v>2.7429999999999999</v>
      </c>
    </row>
    <row r="4" spans="1:16" x14ac:dyDescent="0.3">
      <c r="A4">
        <v>54.130818206232298</v>
      </c>
      <c r="B4">
        <v>38.147722399783</v>
      </c>
      <c r="C4">
        <f t="shared" si="0"/>
        <v>19.800558356638952</v>
      </c>
      <c r="E4">
        <v>4.4080000000000004</v>
      </c>
      <c r="F4">
        <v>0.92600000000000005</v>
      </c>
      <c r="N4">
        <v>2.7029999999999998</v>
      </c>
    </row>
    <row r="5" spans="1:16" x14ac:dyDescent="0.3">
      <c r="A5">
        <v>53.421877064889401</v>
      </c>
      <c r="B5">
        <v>38.093663971556303</v>
      </c>
      <c r="C5">
        <f t="shared" si="0"/>
        <v>19.817293480068816</v>
      </c>
      <c r="E5">
        <v>4.2859999999999996</v>
      </c>
      <c r="F5">
        <v>0.89300000000000002</v>
      </c>
      <c r="N5">
        <v>2.6349999999999998</v>
      </c>
    </row>
    <row r="6" spans="1:16" x14ac:dyDescent="0.3">
      <c r="A6">
        <v>53.097119385545803</v>
      </c>
      <c r="B6">
        <v>38.057880714522803</v>
      </c>
      <c r="C6">
        <f t="shared" si="0"/>
        <v>19.818854908973172</v>
      </c>
      <c r="E6">
        <v>4.2300000000000004</v>
      </c>
      <c r="F6">
        <v>0.878</v>
      </c>
      <c r="N6">
        <v>2.6040000000000001</v>
      </c>
    </row>
    <row r="7" spans="1:16" x14ac:dyDescent="0.3">
      <c r="A7">
        <v>52.883533327684297</v>
      </c>
      <c r="B7">
        <v>38.019430336280799</v>
      </c>
      <c r="C7">
        <f t="shared" si="0"/>
        <v>19.811522082256882</v>
      </c>
      <c r="E7">
        <v>4.1900000000000004</v>
      </c>
      <c r="F7">
        <v>0.86699999999999999</v>
      </c>
      <c r="N7">
        <v>2.5830000000000002</v>
      </c>
    </row>
    <row r="8" spans="1:16" x14ac:dyDescent="0.3">
      <c r="A8">
        <v>52.230158952620897</v>
      </c>
      <c r="B8">
        <v>37.954189504290802</v>
      </c>
      <c r="C8">
        <f t="shared" si="0"/>
        <v>19.818611027349551</v>
      </c>
      <c r="E8">
        <v>4.0789999999999997</v>
      </c>
      <c r="F8">
        <v>0.83599999999999997</v>
      </c>
      <c r="N8">
        <v>2.5209999999999999</v>
      </c>
    </row>
    <row r="9" spans="1:16" x14ac:dyDescent="0.3">
      <c r="A9">
        <v>52.195662920044498</v>
      </c>
      <c r="B9">
        <v>37.964049125720798</v>
      </c>
      <c r="C9">
        <f t="shared" si="0"/>
        <v>19.82648455241706</v>
      </c>
    </row>
    <row r="10" spans="1:16" x14ac:dyDescent="0.3">
      <c r="A10">
        <v>52.095742717175199</v>
      </c>
      <c r="B10">
        <v>37.909139924097403</v>
      </c>
      <c r="C10">
        <f t="shared" si="0"/>
        <v>19.802270529001461</v>
      </c>
    </row>
    <row r="11" spans="1:16" x14ac:dyDescent="0.3">
      <c r="A11">
        <v>51.9948113762131</v>
      </c>
      <c r="B11">
        <v>37.877509927609601</v>
      </c>
      <c r="C11">
        <f t="shared" si="0"/>
        <v>19.791233250171299</v>
      </c>
    </row>
    <row r="12" spans="1:16" x14ac:dyDescent="0.3">
      <c r="A12">
        <v>51.900767096364497</v>
      </c>
      <c r="B12">
        <v>37.864990631069702</v>
      </c>
      <c r="C12">
        <f t="shared" si="0"/>
        <v>19.790503179685548</v>
      </c>
      <c r="E12">
        <v>4.0170000000000003</v>
      </c>
      <c r="F12">
        <v>0.81699999999999995</v>
      </c>
      <c r="N12">
        <v>2.4889999999999999</v>
      </c>
    </row>
    <row r="13" spans="1:16" x14ac:dyDescent="0.3">
      <c r="A13">
        <v>51.106723893418902</v>
      </c>
      <c r="B13">
        <v>37.8356045117172</v>
      </c>
      <c r="C13">
        <f t="shared" si="0"/>
        <v>19.827614164133525</v>
      </c>
      <c r="E13">
        <v>3.89</v>
      </c>
      <c r="F13">
        <v>0.78600000000000003</v>
      </c>
      <c r="N13">
        <v>2.415</v>
      </c>
    </row>
    <row r="14" spans="1:16" x14ac:dyDescent="0.3">
      <c r="A14">
        <v>51.063632649645598</v>
      </c>
      <c r="B14">
        <v>37.840523546941299</v>
      </c>
      <c r="C14">
        <f t="shared" si="0"/>
        <v>19.833327279137745</v>
      </c>
    </row>
    <row r="15" spans="1:16" x14ac:dyDescent="0.3">
      <c r="A15">
        <v>50.514165136233501</v>
      </c>
      <c r="B15">
        <v>37.809305948762997</v>
      </c>
      <c r="C15">
        <f t="shared" si="0"/>
        <v>19.853146172924824</v>
      </c>
    </row>
    <row r="16" spans="1:16" x14ac:dyDescent="0.3">
      <c r="A16">
        <v>50.480515169841503</v>
      </c>
      <c r="B16">
        <v>37.851778788062603</v>
      </c>
      <c r="C16">
        <f t="shared" si="0"/>
        <v>19.879542872224906</v>
      </c>
      <c r="E16">
        <v>3.7949999999999999</v>
      </c>
      <c r="F16">
        <v>0.76500000000000001</v>
      </c>
      <c r="M16">
        <v>2.359</v>
      </c>
    </row>
    <row r="17" spans="1:13" x14ac:dyDescent="0.3">
      <c r="A17">
        <v>50.3766515788653</v>
      </c>
      <c r="B17">
        <v>37.846340067654197</v>
      </c>
      <c r="C17">
        <f t="shared" si="0"/>
        <v>19.883588652869694</v>
      </c>
    </row>
    <row r="18" spans="1:13" x14ac:dyDescent="0.3">
      <c r="A18">
        <v>50.116933198706199</v>
      </c>
      <c r="B18">
        <v>37.816969252130299</v>
      </c>
      <c r="C18">
        <f t="shared" si="0"/>
        <v>19.884780644058257</v>
      </c>
    </row>
    <row r="19" spans="1:13" x14ac:dyDescent="0.3">
      <c r="A19">
        <v>50.086193574225099</v>
      </c>
      <c r="B19">
        <v>37.866701426793703</v>
      </c>
      <c r="C19">
        <f t="shared" si="0"/>
        <v>19.91515853897868</v>
      </c>
    </row>
    <row r="20" spans="1:13" x14ac:dyDescent="0.3">
      <c r="A20">
        <v>50.043860065193897</v>
      </c>
      <c r="B20">
        <v>37.886535718738301</v>
      </c>
      <c r="C20">
        <f t="shared" si="0"/>
        <v>19.929356757782031</v>
      </c>
      <c r="E20">
        <v>3.7320000000000002</v>
      </c>
      <c r="F20">
        <v>0.74299999999999999</v>
      </c>
      <c r="M20">
        <v>2.33</v>
      </c>
    </row>
    <row r="21" spans="1:13" x14ac:dyDescent="0.3">
      <c r="A21">
        <v>49.930648501332101</v>
      </c>
      <c r="B21">
        <v>37.8771965931872</v>
      </c>
      <c r="C21">
        <f t="shared" si="0"/>
        <v>19.931879903574842</v>
      </c>
    </row>
    <row r="22" spans="1:13" x14ac:dyDescent="0.3">
      <c r="A22">
        <v>49.724755761314498</v>
      </c>
      <c r="B22">
        <v>37.8824371598553</v>
      </c>
      <c r="C22">
        <f t="shared" si="0"/>
        <v>19.949139931742579</v>
      </c>
    </row>
    <row r="23" spans="1:13" x14ac:dyDescent="0.3">
      <c r="A23">
        <v>49.635458051292503</v>
      </c>
      <c r="B23">
        <v>37.899600213551601</v>
      </c>
      <c r="C23">
        <f t="shared" si="0"/>
        <v>19.965120755011913</v>
      </c>
    </row>
    <row r="24" spans="1:13" x14ac:dyDescent="0.3">
      <c r="A24">
        <v>49.371101957547097</v>
      </c>
      <c r="B24">
        <v>37.902821240646503</v>
      </c>
      <c r="C24">
        <f t="shared" si="0"/>
        <v>19.985392497472731</v>
      </c>
      <c r="E24">
        <v>3.6320000000000001</v>
      </c>
      <c r="F24">
        <v>0.72</v>
      </c>
      <c r="M24">
        <v>2.27</v>
      </c>
    </row>
    <row r="25" spans="1:13" x14ac:dyDescent="0.3">
      <c r="A25">
        <v>49.264217473255002</v>
      </c>
      <c r="B25">
        <v>37.888122097815703</v>
      </c>
      <c r="C25">
        <f t="shared" si="0"/>
        <v>19.984483270132774</v>
      </c>
    </row>
    <row r="26" spans="1:13" x14ac:dyDescent="0.3">
      <c r="A26">
        <v>49.120340508351497</v>
      </c>
      <c r="B26">
        <v>37.919318157801698</v>
      </c>
      <c r="C26">
        <f t="shared" si="0"/>
        <v>20.012367193821564</v>
      </c>
    </row>
    <row r="27" spans="1:13" x14ac:dyDescent="0.3">
      <c r="A27">
        <v>48.906281435459597</v>
      </c>
      <c r="B27">
        <v>37.939701280953102</v>
      </c>
      <c r="C27">
        <f t="shared" si="0"/>
        <v>20.039065104747593</v>
      </c>
      <c r="E27">
        <v>3.5659999999999998</v>
      </c>
      <c r="F27">
        <v>0.68899999999999995</v>
      </c>
      <c r="M27">
        <v>2.2469999999999999</v>
      </c>
    </row>
    <row r="28" spans="1:13" x14ac:dyDescent="0.3">
      <c r="A28">
        <v>48.419903128844297</v>
      </c>
      <c r="B28">
        <v>37.9017118527726</v>
      </c>
      <c r="C28">
        <f t="shared" si="0"/>
        <v>20.051720680404145</v>
      </c>
      <c r="E28">
        <v>3.492</v>
      </c>
      <c r="F28">
        <v>0.67</v>
      </c>
      <c r="M28">
        <v>2.2040000000000002</v>
      </c>
    </row>
    <row r="29" spans="1:13" x14ac:dyDescent="0.3">
      <c r="A29">
        <v>48.385044000820997</v>
      </c>
      <c r="B29">
        <v>37.988022337435503</v>
      </c>
      <c r="C29">
        <f t="shared" si="0"/>
        <v>20.103632381476938</v>
      </c>
    </row>
    <row r="30" spans="1:13" x14ac:dyDescent="0.3">
      <c r="A30">
        <v>48.350736638587101</v>
      </c>
      <c r="B30">
        <v>37.4678426376109</v>
      </c>
      <c r="C30">
        <f t="shared" si="0"/>
        <v>19.808317029494081</v>
      </c>
    </row>
    <row r="31" spans="1:13" x14ac:dyDescent="0.3">
      <c r="A31">
        <v>47.929857532012299</v>
      </c>
      <c r="B31">
        <v>37.984662432896499</v>
      </c>
      <c r="C31">
        <f t="shared" si="0"/>
        <v>20.134224804753138</v>
      </c>
      <c r="E31">
        <v>3.4279999999999999</v>
      </c>
      <c r="F31">
        <v>0.65100000000000002</v>
      </c>
      <c r="M31">
        <v>2.1709999999999998</v>
      </c>
    </row>
    <row r="32" spans="1:13" x14ac:dyDescent="0.3">
      <c r="A32">
        <v>47.759274253652499</v>
      </c>
      <c r="B32">
        <v>38.016993745347001</v>
      </c>
      <c r="C32">
        <f t="shared" si="0"/>
        <v>20.165049178751108</v>
      </c>
    </row>
    <row r="33" spans="1:13" x14ac:dyDescent="0.3">
      <c r="A33">
        <v>47.665734718307</v>
      </c>
      <c r="B33">
        <v>38.023350761313303</v>
      </c>
      <c r="C33">
        <f t="shared" si="0"/>
        <v>20.175442266740085</v>
      </c>
    </row>
    <row r="34" spans="1:13" x14ac:dyDescent="0.3">
      <c r="A34">
        <v>47.559768064497703</v>
      </c>
      <c r="B34">
        <v>38.030145110678198</v>
      </c>
      <c r="C34">
        <f t="shared" si="0"/>
        <v>20.186998394398255</v>
      </c>
      <c r="E34">
        <v>3.3759999999999999</v>
      </c>
      <c r="F34">
        <v>0.63200000000000001</v>
      </c>
      <c r="M34">
        <v>2.1469999999999998</v>
      </c>
    </row>
    <row r="35" spans="1:13" x14ac:dyDescent="0.3">
      <c r="A35">
        <v>47.267493783872403</v>
      </c>
      <c r="B35">
        <v>38.033721461722202</v>
      </c>
      <c r="C35">
        <f t="shared" si="0"/>
        <v>20.210228933385473</v>
      </c>
    </row>
    <row r="36" spans="1:13" x14ac:dyDescent="0.3">
      <c r="A36">
        <v>47.037799338416498</v>
      </c>
      <c r="B36">
        <v>38.048203873648397</v>
      </c>
      <c r="C36">
        <f t="shared" si="0"/>
        <v>20.235292267291115</v>
      </c>
      <c r="E36">
        <v>3.306</v>
      </c>
      <c r="F36">
        <v>0.61899999999999999</v>
      </c>
      <c r="M36">
        <v>2.1030000000000002</v>
      </c>
    </row>
    <row r="37" spans="1:13" x14ac:dyDescent="0.3">
      <c r="A37">
        <v>46.808298955113699</v>
      </c>
      <c r="B37">
        <v>38.0677443158581</v>
      </c>
      <c r="C37">
        <f t="shared" si="0"/>
        <v>20.263344909364115</v>
      </c>
    </row>
    <row r="38" spans="1:13" x14ac:dyDescent="0.3">
      <c r="A38">
        <v>46.581089978713202</v>
      </c>
      <c r="B38">
        <v>38.096085938292099</v>
      </c>
      <c r="C38">
        <f t="shared" si="0"/>
        <v>20.296406713697003</v>
      </c>
      <c r="E38">
        <v>3.2480000000000002</v>
      </c>
      <c r="F38">
        <v>0.60799999999999998</v>
      </c>
      <c r="M38">
        <v>2.0659999999999998</v>
      </c>
    </row>
    <row r="39" spans="1:13" x14ac:dyDescent="0.3">
      <c r="A39">
        <v>46.414558718214202</v>
      </c>
      <c r="B39">
        <v>38.125113521406497</v>
      </c>
      <c r="C39">
        <f t="shared" si="0"/>
        <v>20.325479342118392</v>
      </c>
    </row>
    <row r="40" spans="1:13" x14ac:dyDescent="0.3">
      <c r="A40">
        <v>46.376155572176998</v>
      </c>
      <c r="B40">
        <v>38.170331248340098</v>
      </c>
      <c r="C40">
        <f t="shared" si="0"/>
        <v>20.354483179269266</v>
      </c>
    </row>
    <row r="41" spans="1:13" x14ac:dyDescent="0.3">
      <c r="A41">
        <v>46.336389314226302</v>
      </c>
      <c r="B41">
        <v>38.232422641346197</v>
      </c>
      <c r="C41">
        <f t="shared" si="0"/>
        <v>20.3933722830755</v>
      </c>
    </row>
    <row r="42" spans="1:13" x14ac:dyDescent="0.3">
      <c r="A42">
        <v>46.146795405428598</v>
      </c>
      <c r="B42">
        <v>38.251189262325497</v>
      </c>
      <c r="C42">
        <f t="shared" si="0"/>
        <v>20.41836406904763</v>
      </c>
    </row>
    <row r="43" spans="1:13" x14ac:dyDescent="0.3">
      <c r="A43">
        <v>45.917850832980498</v>
      </c>
      <c r="B43">
        <v>38.2470398105824</v>
      </c>
      <c r="C43">
        <f t="shared" si="0"/>
        <v>20.433080089052723</v>
      </c>
      <c r="E43">
        <v>3.165</v>
      </c>
      <c r="F43">
        <v>0.57999999999999996</v>
      </c>
      <c r="M43">
        <v>2.0249999999999999</v>
      </c>
    </row>
    <row r="44" spans="1:13" x14ac:dyDescent="0.3">
      <c r="A44">
        <v>45.810526855925303</v>
      </c>
      <c r="B44">
        <v>38.278571301302897</v>
      </c>
      <c r="C44">
        <f t="shared" si="0"/>
        <v>20.45943170356815</v>
      </c>
    </row>
    <row r="45" spans="1:13" x14ac:dyDescent="0.3">
      <c r="A45">
        <v>45.777167461134603</v>
      </c>
      <c r="B45">
        <v>38.319648977146201</v>
      </c>
      <c r="C45">
        <f t="shared" si="0"/>
        <v>20.485789670875022</v>
      </c>
    </row>
    <row r="46" spans="1:13" x14ac:dyDescent="0.3">
      <c r="A46">
        <v>45.598664481876703</v>
      </c>
      <c r="B46">
        <v>38.329462929327399</v>
      </c>
      <c r="C46">
        <f t="shared" si="0"/>
        <v>20.50496080976971</v>
      </c>
    </row>
    <row r="47" spans="1:13" x14ac:dyDescent="0.3">
      <c r="A47">
        <v>45.422655155595599</v>
      </c>
      <c r="B47">
        <v>38.359640957441997</v>
      </c>
      <c r="C47">
        <f t="shared" si="0"/>
        <v>20.535842676207753</v>
      </c>
      <c r="E47">
        <v>3.1040000000000001</v>
      </c>
      <c r="F47">
        <v>0.56299999999999994</v>
      </c>
      <c r="M47">
        <v>1.992</v>
      </c>
    </row>
    <row r="48" spans="1:13" x14ac:dyDescent="0.3">
      <c r="A48">
        <v>45.181936979363599</v>
      </c>
      <c r="B48">
        <v>38.396541348526398</v>
      </c>
      <c r="C48">
        <f t="shared" si="0"/>
        <v>20.575653190195499</v>
      </c>
    </row>
    <row r="49" spans="1:13" x14ac:dyDescent="0.3">
      <c r="A49">
        <v>45.003842829735397</v>
      </c>
      <c r="B49">
        <v>38.444206916082003</v>
      </c>
      <c r="C49">
        <f t="shared" si="0"/>
        <v>20.617068591247932</v>
      </c>
      <c r="E49">
        <v>3.0539999999999998</v>
      </c>
      <c r="F49">
        <v>0.55700000000000005</v>
      </c>
      <c r="M49">
        <v>1.958</v>
      </c>
    </row>
    <row r="50" spans="1:13" x14ac:dyDescent="0.3">
      <c r="A50">
        <v>44.898252935634702</v>
      </c>
      <c r="B50">
        <v>38.484556401531599</v>
      </c>
      <c r="C50">
        <f t="shared" si="0"/>
        <v>20.648723915504302</v>
      </c>
    </row>
    <row r="51" spans="1:13" x14ac:dyDescent="0.3">
      <c r="A51">
        <v>44.720702002091102</v>
      </c>
      <c r="B51">
        <v>38.511719601244202</v>
      </c>
      <c r="C51">
        <f t="shared" si="0"/>
        <v>20.678288093688607</v>
      </c>
    </row>
    <row r="52" spans="1:13" x14ac:dyDescent="0.3">
      <c r="A52">
        <v>44.611261763102704</v>
      </c>
      <c r="B52">
        <v>38.557718256352601</v>
      </c>
      <c r="C52">
        <f t="shared" si="0"/>
        <v>20.713647363783469</v>
      </c>
      <c r="E52">
        <v>3.0110000000000001</v>
      </c>
      <c r="F52">
        <v>0.53800000000000003</v>
      </c>
      <c r="M52">
        <v>1.9350000000000001</v>
      </c>
    </row>
    <row r="53" spans="1:13" x14ac:dyDescent="0.3">
      <c r="A53">
        <v>44.3564153222366</v>
      </c>
      <c r="B53">
        <v>38.595897313346697</v>
      </c>
      <c r="C53">
        <f t="shared" si="0"/>
        <v>20.755833195287181</v>
      </c>
    </row>
    <row r="54" spans="1:13" x14ac:dyDescent="0.3">
      <c r="A54">
        <v>44.245257544562001</v>
      </c>
      <c r="B54">
        <v>38.638118829752102</v>
      </c>
      <c r="C54">
        <f t="shared" si="0"/>
        <v>20.789258728285667</v>
      </c>
    </row>
    <row r="55" spans="1:13" x14ac:dyDescent="0.3">
      <c r="A55">
        <v>44.138089315214799</v>
      </c>
      <c r="B55">
        <v>38.657993949911798</v>
      </c>
      <c r="C55">
        <f t="shared" si="0"/>
        <v>20.809322979449412</v>
      </c>
    </row>
    <row r="56" spans="1:13" x14ac:dyDescent="0.3">
      <c r="A56">
        <v>44.106624558761098</v>
      </c>
      <c r="B56">
        <v>38.649111508832497</v>
      </c>
      <c r="C56">
        <f t="shared" si="0"/>
        <v>20.806592567102278</v>
      </c>
    </row>
    <row r="57" spans="1:13" x14ac:dyDescent="0.3">
      <c r="A57">
        <v>44.057448083693799</v>
      </c>
      <c r="B57">
        <v>38.662903735411803</v>
      </c>
      <c r="C57">
        <f t="shared" si="0"/>
        <v>20.818551045313981</v>
      </c>
      <c r="E57">
        <v>2.944</v>
      </c>
      <c r="F57">
        <v>0.52800000000000002</v>
      </c>
      <c r="L57">
        <v>1.891</v>
      </c>
    </row>
    <row r="58" spans="1:13" x14ac:dyDescent="0.3">
      <c r="A58">
        <v>43.9354228449915</v>
      </c>
      <c r="B58">
        <v>38.559568368010702</v>
      </c>
      <c r="C58">
        <f t="shared" si="0"/>
        <v>20.767566619923176</v>
      </c>
    </row>
    <row r="59" spans="1:13" x14ac:dyDescent="0.3">
      <c r="A59">
        <v>43.904271723737899</v>
      </c>
      <c r="B59">
        <v>38.563716453279199</v>
      </c>
      <c r="C59">
        <f t="shared" si="0"/>
        <v>20.772452050745706</v>
      </c>
    </row>
    <row r="60" spans="1:13" x14ac:dyDescent="0.3">
      <c r="A60">
        <v>43.716547952499504</v>
      </c>
      <c r="B60">
        <v>38.515197996884503</v>
      </c>
      <c r="C60">
        <f t="shared" si="0"/>
        <v>20.758783167547172</v>
      </c>
    </row>
    <row r="61" spans="1:13" x14ac:dyDescent="0.3">
      <c r="A61">
        <v>43.6897545128734</v>
      </c>
      <c r="B61">
        <v>38.513630972579797</v>
      </c>
      <c r="C61">
        <f t="shared" si="0"/>
        <v>20.759978242655979</v>
      </c>
    </row>
    <row r="62" spans="1:13" x14ac:dyDescent="0.3">
      <c r="A62">
        <v>43.493911407874698</v>
      </c>
      <c r="B62">
        <v>38.476503563192701</v>
      </c>
      <c r="C62">
        <f t="shared" si="0"/>
        <v>20.753655798362093</v>
      </c>
      <c r="E62">
        <v>2.855</v>
      </c>
      <c r="F62">
        <v>0.502</v>
      </c>
      <c r="L62">
        <v>1.841</v>
      </c>
    </row>
    <row r="63" spans="1:13" x14ac:dyDescent="0.3">
      <c r="A63">
        <v>43.4471250054821</v>
      </c>
      <c r="B63">
        <v>38.491632513893599</v>
      </c>
      <c r="C63">
        <f t="shared" si="0"/>
        <v>20.766252359469483</v>
      </c>
    </row>
    <row r="64" spans="1:13" x14ac:dyDescent="0.3">
      <c r="A64">
        <v>43.333572067928102</v>
      </c>
      <c r="B64">
        <v>38.397009858354799</v>
      </c>
      <c r="C64">
        <f t="shared" si="0"/>
        <v>20.719632300090744</v>
      </c>
    </row>
    <row r="65" spans="1:12" x14ac:dyDescent="0.3">
      <c r="A65">
        <v>43.308491887303099</v>
      </c>
      <c r="B65">
        <v>38.393275065553802</v>
      </c>
      <c r="C65">
        <f t="shared" si="0"/>
        <v>20.719423002840223</v>
      </c>
    </row>
    <row r="66" spans="1:12" x14ac:dyDescent="0.3">
      <c r="A66">
        <v>43.188667473671302</v>
      </c>
      <c r="B66">
        <v>38.369906286358002</v>
      </c>
      <c r="C66">
        <f t="shared" si="0"/>
        <v>20.715179988853862</v>
      </c>
    </row>
    <row r="67" spans="1:12" x14ac:dyDescent="0.3">
      <c r="A67">
        <v>43.074416977814998</v>
      </c>
      <c r="B67">
        <v>38.327745116651897</v>
      </c>
      <c r="C67">
        <f t="shared" ref="C67:C130" si="1">B67*(1-EXP(-ABS(0.25704+0.11819*(B67/A67)-0.0020625*A67+0.13831*LN($O$2))))</f>
        <v>20.699443677406784</v>
      </c>
    </row>
    <row r="68" spans="1:12" x14ac:dyDescent="0.3">
      <c r="A68">
        <v>43.0399326391573</v>
      </c>
      <c r="B68">
        <v>38.3020373329406</v>
      </c>
      <c r="C68">
        <f t="shared" si="1"/>
        <v>20.687053454857498</v>
      </c>
    </row>
    <row r="69" spans="1:12" x14ac:dyDescent="0.3">
      <c r="A69">
        <v>43.011552643817197</v>
      </c>
      <c r="B69">
        <v>38.299328716219001</v>
      </c>
      <c r="C69">
        <f t="shared" si="1"/>
        <v>20.687712684722406</v>
      </c>
      <c r="E69">
        <v>2.7759999999999998</v>
      </c>
      <c r="F69">
        <v>0.48699999999999999</v>
      </c>
      <c r="L69">
        <v>1.798</v>
      </c>
    </row>
    <row r="70" spans="1:12" x14ac:dyDescent="0.3">
      <c r="A70">
        <v>42.801873151121399</v>
      </c>
      <c r="B70">
        <v>38.235008051057903</v>
      </c>
      <c r="C70">
        <f t="shared" si="1"/>
        <v>20.666509562039383</v>
      </c>
    </row>
    <row r="71" spans="1:12" x14ac:dyDescent="0.3">
      <c r="A71">
        <v>42.779653396224198</v>
      </c>
      <c r="B71">
        <v>38.239781741674101</v>
      </c>
      <c r="C71">
        <f t="shared" si="1"/>
        <v>20.671090195692518</v>
      </c>
    </row>
    <row r="72" spans="1:12" x14ac:dyDescent="0.3">
      <c r="A72">
        <v>42.745056401717299</v>
      </c>
      <c r="B72">
        <v>38.2176686238748</v>
      </c>
      <c r="C72">
        <f t="shared" si="1"/>
        <v>20.660817282451475</v>
      </c>
    </row>
    <row r="73" spans="1:12" x14ac:dyDescent="0.3">
      <c r="A73">
        <v>42.709786670126697</v>
      </c>
      <c r="B73">
        <v>38.1940884856539</v>
      </c>
      <c r="C73">
        <f t="shared" si="1"/>
        <v>20.649732135014382</v>
      </c>
    </row>
    <row r="74" spans="1:12" x14ac:dyDescent="0.3">
      <c r="A74">
        <v>42.581988191943303</v>
      </c>
      <c r="B74">
        <v>38.146891637229103</v>
      </c>
      <c r="C74">
        <f t="shared" si="1"/>
        <v>20.63209491506079</v>
      </c>
      <c r="E74">
        <v>2.7090000000000001</v>
      </c>
      <c r="F74">
        <v>0.47399999999999998</v>
      </c>
      <c r="L74">
        <v>1.754</v>
      </c>
    </row>
    <row r="75" spans="1:12" x14ac:dyDescent="0.3">
      <c r="A75">
        <v>42.297433323453397</v>
      </c>
      <c r="B75">
        <v>38.158488052493098</v>
      </c>
      <c r="C75">
        <f t="shared" si="1"/>
        <v>20.661681257575164</v>
      </c>
    </row>
    <row r="76" spans="1:12" x14ac:dyDescent="0.3">
      <c r="A76">
        <v>42.1931398381261</v>
      </c>
      <c r="B76">
        <v>38.090778328132899</v>
      </c>
      <c r="C76">
        <f t="shared" si="1"/>
        <v>20.630065258005843</v>
      </c>
    </row>
    <row r="77" spans="1:12" x14ac:dyDescent="0.3">
      <c r="A77">
        <v>42.073804029275699</v>
      </c>
      <c r="B77">
        <v>38.0596128718336</v>
      </c>
      <c r="C77">
        <f t="shared" si="1"/>
        <v>20.621230696573175</v>
      </c>
      <c r="E77">
        <v>2.637</v>
      </c>
      <c r="F77">
        <v>0.45700000000000002</v>
      </c>
      <c r="L77">
        <v>1.7110000000000001</v>
      </c>
    </row>
    <row r="78" spans="1:12" x14ac:dyDescent="0.3">
      <c r="A78">
        <v>41.960947386001699</v>
      </c>
      <c r="B78">
        <v>38.0142754343658</v>
      </c>
      <c r="C78">
        <f t="shared" si="1"/>
        <v>20.603503355746273</v>
      </c>
    </row>
    <row r="79" spans="1:12" x14ac:dyDescent="0.3">
      <c r="A79">
        <v>41.9274976110352</v>
      </c>
      <c r="B79">
        <v>37.9878142085837</v>
      </c>
      <c r="C79">
        <f t="shared" si="1"/>
        <v>20.590550266425375</v>
      </c>
    </row>
    <row r="80" spans="1:12" x14ac:dyDescent="0.3">
      <c r="A80">
        <v>41.810008764153601</v>
      </c>
      <c r="B80">
        <v>37.981481738578502</v>
      </c>
      <c r="C80">
        <f t="shared" si="1"/>
        <v>20.596253325351359</v>
      </c>
    </row>
    <row r="81" spans="1:12" x14ac:dyDescent="0.3">
      <c r="A81">
        <v>41.610604320577899</v>
      </c>
      <c r="B81">
        <v>37.945353462767102</v>
      </c>
      <c r="C81">
        <f t="shared" si="1"/>
        <v>20.590953595480638</v>
      </c>
      <c r="E81">
        <v>2.57</v>
      </c>
      <c r="F81">
        <v>0.44</v>
      </c>
      <c r="L81">
        <v>1.6719999999999999</v>
      </c>
    </row>
    <row r="82" spans="1:12" x14ac:dyDescent="0.3">
      <c r="A82">
        <v>41.4211827417747</v>
      </c>
      <c r="B82">
        <v>37.916439240305102</v>
      </c>
      <c r="C82">
        <f t="shared" si="1"/>
        <v>20.589149126889513</v>
      </c>
    </row>
    <row r="83" spans="1:12" x14ac:dyDescent="0.3">
      <c r="A83">
        <v>41.108640184526102</v>
      </c>
      <c r="B83">
        <v>37.848560514116699</v>
      </c>
      <c r="C83">
        <f t="shared" si="1"/>
        <v>20.574277126553167</v>
      </c>
    </row>
    <row r="84" spans="1:12" x14ac:dyDescent="0.3">
      <c r="A84">
        <v>41.079318622199899</v>
      </c>
      <c r="B84">
        <v>37.844366427035901</v>
      </c>
      <c r="C84">
        <f t="shared" si="1"/>
        <v>20.574174809425287</v>
      </c>
      <c r="E84">
        <v>2.4790000000000001</v>
      </c>
      <c r="F84">
        <v>0.42199999999999999</v>
      </c>
      <c r="L84">
        <v>1.63</v>
      </c>
    </row>
    <row r="85" spans="1:12" x14ac:dyDescent="0.3">
      <c r="A85">
        <v>40.972991830744398</v>
      </c>
      <c r="B85">
        <v>37.289597238977301</v>
      </c>
      <c r="C85">
        <f t="shared" si="1"/>
        <v>20.253871128853294</v>
      </c>
    </row>
    <row r="86" spans="1:12" x14ac:dyDescent="0.3">
      <c r="A86">
        <v>40.947176362365802</v>
      </c>
      <c r="B86">
        <v>37.776757409193799</v>
      </c>
      <c r="C86">
        <f t="shared" si="1"/>
        <v>20.544809248518654</v>
      </c>
    </row>
    <row r="87" spans="1:12" x14ac:dyDescent="0.3">
      <c r="A87">
        <v>40.659099660088501</v>
      </c>
      <c r="B87">
        <v>37.728072268983802</v>
      </c>
      <c r="C87">
        <f t="shared" si="1"/>
        <v>20.53940434900084</v>
      </c>
    </row>
    <row r="88" spans="1:12" x14ac:dyDescent="0.3">
      <c r="A88">
        <v>40.6420393068937</v>
      </c>
      <c r="B88">
        <v>37.742195602572998</v>
      </c>
      <c r="C88">
        <f t="shared" si="1"/>
        <v>20.549195927529453</v>
      </c>
    </row>
    <row r="89" spans="1:12" x14ac:dyDescent="0.3">
      <c r="A89">
        <v>40.611990965888502</v>
      </c>
      <c r="B89">
        <v>37.721089735791701</v>
      </c>
      <c r="C89">
        <f t="shared" si="1"/>
        <v>20.539109436274035</v>
      </c>
    </row>
    <row r="90" spans="1:12" x14ac:dyDescent="0.3">
      <c r="A90">
        <v>40.548223042207198</v>
      </c>
      <c r="B90">
        <v>37.623385737042099</v>
      </c>
      <c r="C90">
        <f t="shared" si="1"/>
        <v>20.48624168084995</v>
      </c>
      <c r="E90">
        <v>2.4169999999999998</v>
      </c>
      <c r="F90">
        <v>0.40500000000000003</v>
      </c>
      <c r="L90">
        <v>1.585</v>
      </c>
    </row>
    <row r="91" spans="1:12" x14ac:dyDescent="0.3">
      <c r="A91">
        <v>40.452914103006897</v>
      </c>
      <c r="B91">
        <v>37.657054104047397</v>
      </c>
      <c r="C91">
        <f t="shared" si="1"/>
        <v>20.514062525425462</v>
      </c>
    </row>
    <row r="92" spans="1:12" x14ac:dyDescent="0.3">
      <c r="A92">
        <v>40.421167293430301</v>
      </c>
      <c r="B92">
        <v>37.630650074671003</v>
      </c>
      <c r="C92">
        <f t="shared" si="1"/>
        <v>20.500958028893436</v>
      </c>
    </row>
    <row r="93" spans="1:12" x14ac:dyDescent="0.3">
      <c r="A93">
        <v>40.3893028079342</v>
      </c>
      <c r="B93">
        <v>37.603800668531903</v>
      </c>
      <c r="C93">
        <f t="shared" si="1"/>
        <v>20.487596569791712</v>
      </c>
    </row>
    <row r="94" spans="1:12" x14ac:dyDescent="0.3">
      <c r="A94">
        <v>40.359470954438201</v>
      </c>
      <c r="B94">
        <v>37.580631395319401</v>
      </c>
      <c r="C94">
        <f t="shared" si="1"/>
        <v>20.476256424033753</v>
      </c>
    </row>
    <row r="95" spans="1:12" x14ac:dyDescent="0.3">
      <c r="A95">
        <v>40.333136506291702</v>
      </c>
      <c r="B95">
        <v>37.583207894102301</v>
      </c>
      <c r="C95">
        <f t="shared" si="1"/>
        <v>20.479947471130064</v>
      </c>
    </row>
    <row r="96" spans="1:12" x14ac:dyDescent="0.3">
      <c r="A96">
        <v>40.302064809751798</v>
      </c>
      <c r="B96">
        <v>37.596875837589202</v>
      </c>
      <c r="C96">
        <f t="shared" si="1"/>
        <v>20.490630137875854</v>
      </c>
    </row>
    <row r="97" spans="1:12" x14ac:dyDescent="0.3">
      <c r="A97">
        <v>39.9985619418486</v>
      </c>
      <c r="B97">
        <v>37.514544668281602</v>
      </c>
      <c r="C97">
        <f t="shared" si="1"/>
        <v>20.466558362548906</v>
      </c>
      <c r="E97">
        <v>2.3439999999999999</v>
      </c>
      <c r="F97">
        <v>0.38700000000000001</v>
      </c>
      <c r="L97">
        <v>1.536</v>
      </c>
    </row>
    <row r="98" spans="1:12" x14ac:dyDescent="0.3">
      <c r="A98">
        <v>39.970114013038703</v>
      </c>
      <c r="B98">
        <v>37.495198715118399</v>
      </c>
      <c r="C98">
        <f t="shared" si="1"/>
        <v>20.457373203339422</v>
      </c>
    </row>
    <row r="99" spans="1:12" x14ac:dyDescent="0.3">
      <c r="A99">
        <v>39.939992940169198</v>
      </c>
      <c r="B99">
        <v>37.4736468466213</v>
      </c>
      <c r="C99">
        <f t="shared" si="1"/>
        <v>20.447010128177428</v>
      </c>
    </row>
    <row r="100" spans="1:12" x14ac:dyDescent="0.3">
      <c r="A100">
        <v>39.904685810903402</v>
      </c>
      <c r="B100">
        <v>37.485168617236802</v>
      </c>
      <c r="C100">
        <f t="shared" si="1"/>
        <v>20.456789058440684</v>
      </c>
    </row>
    <row r="101" spans="1:12" x14ac:dyDescent="0.3">
      <c r="A101">
        <v>39.694542913682099</v>
      </c>
      <c r="B101">
        <v>37.413099831488303</v>
      </c>
      <c r="C101">
        <f t="shared" si="1"/>
        <v>20.431162034817518</v>
      </c>
    </row>
    <row r="102" spans="1:12" x14ac:dyDescent="0.3">
      <c r="A102">
        <v>39.6518126860284</v>
      </c>
      <c r="B102">
        <v>37.428039512697303</v>
      </c>
      <c r="C102">
        <f t="shared" si="1"/>
        <v>20.443613171530888</v>
      </c>
    </row>
    <row r="103" spans="1:12" x14ac:dyDescent="0.3">
      <c r="A103">
        <v>39.538934460589502</v>
      </c>
      <c r="B103">
        <v>37.340989933587998</v>
      </c>
      <c r="C103">
        <f t="shared" si="1"/>
        <v>20.400997589604753</v>
      </c>
      <c r="E103">
        <v>2.2770000000000001</v>
      </c>
      <c r="F103">
        <v>0.37</v>
      </c>
      <c r="L103">
        <v>1.4970000000000001</v>
      </c>
    </row>
    <row r="104" spans="1:12" x14ac:dyDescent="0.3">
      <c r="A104">
        <v>39.416672178678297</v>
      </c>
      <c r="B104">
        <v>37.328012325345398</v>
      </c>
      <c r="C104">
        <f t="shared" si="1"/>
        <v>20.403378910734869</v>
      </c>
    </row>
    <row r="105" spans="1:12" x14ac:dyDescent="0.3">
      <c r="A105">
        <v>39.300521979805701</v>
      </c>
      <c r="B105">
        <v>37.301011272353499</v>
      </c>
      <c r="C105">
        <f t="shared" si="1"/>
        <v>20.396890926937498</v>
      </c>
    </row>
    <row r="106" spans="1:12" x14ac:dyDescent="0.3">
      <c r="A106">
        <v>39.188366178068499</v>
      </c>
      <c r="B106">
        <v>37.2769716444582</v>
      </c>
      <c r="C106">
        <f t="shared" si="1"/>
        <v>20.391850138103418</v>
      </c>
    </row>
    <row r="107" spans="1:12" x14ac:dyDescent="0.3">
      <c r="A107">
        <v>39.153665754950701</v>
      </c>
      <c r="B107">
        <v>37.251762327416998</v>
      </c>
      <c r="C107">
        <f t="shared" si="1"/>
        <v>20.379664523517885</v>
      </c>
      <c r="E107">
        <v>2.2280000000000002</v>
      </c>
      <c r="F107">
        <v>0.36299999999999999</v>
      </c>
      <c r="L107">
        <v>1.468</v>
      </c>
    </row>
    <row r="108" spans="1:12" x14ac:dyDescent="0.3">
      <c r="A108">
        <v>38.941743884679298</v>
      </c>
      <c r="B108">
        <v>37.192490524897202</v>
      </c>
      <c r="C108">
        <f t="shared" si="1"/>
        <v>20.361872768822156</v>
      </c>
    </row>
    <row r="109" spans="1:12" x14ac:dyDescent="0.3">
      <c r="A109">
        <v>38.816645814488801</v>
      </c>
      <c r="B109">
        <v>37.152167115311798</v>
      </c>
      <c r="C109">
        <f t="shared" si="1"/>
        <v>20.348184570386557</v>
      </c>
    </row>
    <row r="110" spans="1:12" x14ac:dyDescent="0.3">
      <c r="A110">
        <v>38.804538552166399</v>
      </c>
      <c r="B110">
        <v>37.171072933612301</v>
      </c>
      <c r="C110">
        <f t="shared" si="1"/>
        <v>20.360520479993895</v>
      </c>
    </row>
    <row r="111" spans="1:12" x14ac:dyDescent="0.3">
      <c r="A111">
        <v>38.777038168330201</v>
      </c>
      <c r="B111">
        <v>37.150715555471201</v>
      </c>
      <c r="C111">
        <f t="shared" si="1"/>
        <v>20.350629116119087</v>
      </c>
    </row>
    <row r="112" spans="1:12" x14ac:dyDescent="0.3">
      <c r="A112">
        <v>38.744856133673302</v>
      </c>
      <c r="B112">
        <v>37.127006055645197</v>
      </c>
      <c r="C112">
        <f t="shared" si="1"/>
        <v>20.339120526428683</v>
      </c>
    </row>
    <row r="113" spans="1:12" x14ac:dyDescent="0.3">
      <c r="A113">
        <v>38.619366227275897</v>
      </c>
      <c r="B113">
        <v>37.098596679912802</v>
      </c>
      <c r="C113">
        <f t="shared" si="1"/>
        <v>20.33261137684406</v>
      </c>
    </row>
    <row r="114" spans="1:12" x14ac:dyDescent="0.3">
      <c r="A114">
        <v>38.499608648178402</v>
      </c>
      <c r="B114">
        <v>37.069451551957101</v>
      </c>
      <c r="C114">
        <f t="shared" si="1"/>
        <v>20.325191197634727</v>
      </c>
      <c r="E114">
        <v>2.1419999999999999</v>
      </c>
      <c r="F114">
        <v>0.34699999999999998</v>
      </c>
      <c r="L114">
        <v>1.407</v>
      </c>
    </row>
    <row r="115" spans="1:12" x14ac:dyDescent="0.3">
      <c r="A115">
        <v>38.472281995183401</v>
      </c>
      <c r="B115">
        <v>37.049033876418299</v>
      </c>
      <c r="C115">
        <f t="shared" si="1"/>
        <v>20.315242352817791</v>
      </c>
    </row>
    <row r="116" spans="1:12" x14ac:dyDescent="0.3">
      <c r="A116">
        <v>38.444941681479598</v>
      </c>
      <c r="B116">
        <v>37.028581979841803</v>
      </c>
      <c r="C116">
        <f t="shared" si="1"/>
        <v>20.30527309474288</v>
      </c>
    </row>
    <row r="117" spans="1:12" x14ac:dyDescent="0.3">
      <c r="A117">
        <v>38.319691606056303</v>
      </c>
      <c r="B117">
        <v>36.998800615738404</v>
      </c>
      <c r="C117">
        <f t="shared" si="1"/>
        <v>20.297938660649699</v>
      </c>
    </row>
    <row r="118" spans="1:12" x14ac:dyDescent="0.3">
      <c r="A118">
        <v>38.1986688059391</v>
      </c>
      <c r="B118">
        <v>36.968781844660299</v>
      </c>
      <c r="C118">
        <f t="shared" si="1"/>
        <v>20.290116438803672</v>
      </c>
    </row>
    <row r="119" spans="1:12" x14ac:dyDescent="0.3">
      <c r="A119">
        <v>38.173583815618699</v>
      </c>
      <c r="B119">
        <v>36.949806294593003</v>
      </c>
      <c r="C119">
        <f t="shared" si="1"/>
        <v>20.280837884912259</v>
      </c>
    </row>
    <row r="120" spans="1:12" x14ac:dyDescent="0.3">
      <c r="A120">
        <v>38.1466997506555</v>
      </c>
      <c r="B120">
        <v>36.929504081630697</v>
      </c>
      <c r="C120">
        <f t="shared" si="1"/>
        <v>20.270913465337941</v>
      </c>
    </row>
    <row r="121" spans="1:12" x14ac:dyDescent="0.3">
      <c r="A121">
        <v>38.009142916323697</v>
      </c>
      <c r="B121">
        <v>36.9265482520794</v>
      </c>
      <c r="C121">
        <f t="shared" si="1"/>
        <v>20.280757333456151</v>
      </c>
      <c r="E121">
        <v>2.077</v>
      </c>
      <c r="F121">
        <v>0.33100000000000002</v>
      </c>
      <c r="K121">
        <v>1.369</v>
      </c>
    </row>
    <row r="122" spans="1:12" x14ac:dyDescent="0.3">
      <c r="A122">
        <v>37.895376106461001</v>
      </c>
      <c r="B122">
        <v>36.849728472904602</v>
      </c>
      <c r="C122">
        <f t="shared" si="1"/>
        <v>20.244209478091133</v>
      </c>
    </row>
    <row r="123" spans="1:12" x14ac:dyDescent="0.3">
      <c r="A123">
        <v>37.870624174690498</v>
      </c>
      <c r="B123">
        <v>36.847169984927</v>
      </c>
      <c r="C123">
        <f t="shared" si="1"/>
        <v>20.244766147930161</v>
      </c>
    </row>
    <row r="124" spans="1:12" x14ac:dyDescent="0.3">
      <c r="A124">
        <v>37.8452547026166</v>
      </c>
      <c r="B124">
        <v>36.827779664726798</v>
      </c>
      <c r="C124">
        <f t="shared" si="1"/>
        <v>20.235255153033858</v>
      </c>
    </row>
    <row r="125" spans="1:12" x14ac:dyDescent="0.3">
      <c r="A125">
        <v>37.808658513194203</v>
      </c>
      <c r="B125">
        <v>36.842241287684402</v>
      </c>
      <c r="C125">
        <f t="shared" si="1"/>
        <v>20.247051894019261</v>
      </c>
    </row>
    <row r="126" spans="1:12" x14ac:dyDescent="0.3">
      <c r="A126">
        <v>37.682266501975299</v>
      </c>
      <c r="B126">
        <v>36.771318010000101</v>
      </c>
      <c r="C126">
        <f t="shared" si="1"/>
        <v>20.215105301674626</v>
      </c>
    </row>
    <row r="127" spans="1:12" x14ac:dyDescent="0.3">
      <c r="A127">
        <v>37.656095604755997</v>
      </c>
      <c r="B127">
        <v>36.788476270242398</v>
      </c>
      <c r="C127">
        <f t="shared" si="1"/>
        <v>20.227651611783024</v>
      </c>
    </row>
    <row r="128" spans="1:12" x14ac:dyDescent="0.3">
      <c r="A128">
        <v>37.437395408917901</v>
      </c>
      <c r="B128">
        <v>36.680075010407897</v>
      </c>
      <c r="C128">
        <f t="shared" si="1"/>
        <v>20.180978676069209</v>
      </c>
      <c r="E128">
        <v>2.0009999999999999</v>
      </c>
      <c r="F128">
        <v>0.315</v>
      </c>
      <c r="K128">
        <v>1.325</v>
      </c>
    </row>
    <row r="129" spans="1:11" x14ac:dyDescent="0.3">
      <c r="A129">
        <v>37.329040200305698</v>
      </c>
      <c r="B129">
        <v>36.675280036980098</v>
      </c>
      <c r="C129">
        <f t="shared" si="1"/>
        <v>20.187319546384419</v>
      </c>
    </row>
    <row r="130" spans="1:11" x14ac:dyDescent="0.3">
      <c r="A130">
        <v>37.304836449130903</v>
      </c>
      <c r="B130">
        <v>36.669620129754698</v>
      </c>
      <c r="C130">
        <f t="shared" si="1"/>
        <v>20.185973397452141</v>
      </c>
    </row>
    <row r="131" spans="1:11" x14ac:dyDescent="0.3">
      <c r="A131">
        <v>37.179138303887399</v>
      </c>
      <c r="B131">
        <v>36.623493923993401</v>
      </c>
      <c r="C131">
        <f t="shared" ref="C131:C194" si="2">B131*(1-EXP(-ABS(0.25704+0.11819*(B131/A131)-0.0020625*A131+0.13831*LN($O$2))))</f>
        <v>20.168900032933987</v>
      </c>
    </row>
    <row r="132" spans="1:11" x14ac:dyDescent="0.3">
      <c r="A132">
        <v>37.146066588358103</v>
      </c>
      <c r="B132">
        <v>36.585527464711099</v>
      </c>
      <c r="C132">
        <f t="shared" si="2"/>
        <v>20.148830892300342</v>
      </c>
    </row>
    <row r="133" spans="1:11" x14ac:dyDescent="0.3">
      <c r="A133">
        <v>37.1333308378289</v>
      </c>
      <c r="B133">
        <v>36.602014314112203</v>
      </c>
      <c r="C133">
        <f t="shared" si="2"/>
        <v>20.159861990465373</v>
      </c>
    </row>
    <row r="134" spans="1:11" x14ac:dyDescent="0.3">
      <c r="A134">
        <v>36.9929366214525</v>
      </c>
      <c r="B134">
        <v>36.534024337135399</v>
      </c>
      <c r="C134">
        <f t="shared" si="2"/>
        <v>20.130855230805206</v>
      </c>
      <c r="E134">
        <v>1.944</v>
      </c>
      <c r="F134">
        <v>0.30099999999999999</v>
      </c>
      <c r="K134">
        <v>1.2869999999999999</v>
      </c>
    </row>
    <row r="135" spans="1:11" x14ac:dyDescent="0.3">
      <c r="A135">
        <v>36.9808977327639</v>
      </c>
      <c r="B135">
        <v>36.5510919794324</v>
      </c>
      <c r="C135">
        <f t="shared" si="2"/>
        <v>20.142185920701362</v>
      </c>
    </row>
    <row r="136" spans="1:11" x14ac:dyDescent="0.3">
      <c r="A136">
        <v>36.951427748380901</v>
      </c>
      <c r="B136">
        <v>36.528068659078798</v>
      </c>
      <c r="C136">
        <f t="shared" si="2"/>
        <v>20.130815327513634</v>
      </c>
    </row>
    <row r="137" spans="1:11" x14ac:dyDescent="0.3">
      <c r="A137">
        <v>36.918723573728499</v>
      </c>
      <c r="B137">
        <v>36.546466906861802</v>
      </c>
      <c r="C137">
        <f t="shared" si="2"/>
        <v>20.144725072913893</v>
      </c>
    </row>
    <row r="138" spans="1:11" x14ac:dyDescent="0.3">
      <c r="A138">
        <v>36.796051042985702</v>
      </c>
      <c r="B138">
        <v>36.458521189592801</v>
      </c>
      <c r="C138">
        <f t="shared" si="2"/>
        <v>20.102147528800288</v>
      </c>
    </row>
    <row r="139" spans="1:11" x14ac:dyDescent="0.3">
      <c r="A139">
        <v>36.764086092025202</v>
      </c>
      <c r="B139">
        <v>36.492376121230102</v>
      </c>
      <c r="C139">
        <f t="shared" si="2"/>
        <v>20.125341625106497</v>
      </c>
    </row>
    <row r="140" spans="1:11" x14ac:dyDescent="0.3">
      <c r="A140">
        <v>36.553796345820501</v>
      </c>
      <c r="B140">
        <v>36.397550708028199</v>
      </c>
      <c r="C140">
        <f t="shared" si="2"/>
        <v>20.086133436437962</v>
      </c>
    </row>
    <row r="141" spans="1:11" x14ac:dyDescent="0.3">
      <c r="A141">
        <v>36.5293711699385</v>
      </c>
      <c r="B141">
        <v>36.375762632801496</v>
      </c>
      <c r="C141">
        <f t="shared" si="2"/>
        <v>20.075064383190171</v>
      </c>
      <c r="E141">
        <v>1.8859999999999999</v>
      </c>
      <c r="F141">
        <v>0.29099999999999998</v>
      </c>
      <c r="K141">
        <v>1.2529999999999999</v>
      </c>
    </row>
    <row r="142" spans="1:11" x14ac:dyDescent="0.3">
      <c r="A142">
        <v>36.455582710856397</v>
      </c>
      <c r="B142">
        <v>36.263659519741601</v>
      </c>
      <c r="C142">
        <f t="shared" si="2"/>
        <v>20.013635088235731</v>
      </c>
    </row>
    <row r="143" spans="1:11" x14ac:dyDescent="0.3">
      <c r="A143">
        <v>36.382217944581797</v>
      </c>
      <c r="B143">
        <v>36.349183217540997</v>
      </c>
      <c r="C143">
        <f t="shared" si="2"/>
        <v>20.071682963324569</v>
      </c>
    </row>
    <row r="144" spans="1:11" x14ac:dyDescent="0.3">
      <c r="A144">
        <v>36.074061472020198</v>
      </c>
      <c r="B144">
        <v>36.299232537165999</v>
      </c>
      <c r="C144">
        <f t="shared" si="2"/>
        <v>20.068150517345821</v>
      </c>
      <c r="E144">
        <v>1.8340000000000001</v>
      </c>
      <c r="F144">
        <v>0.28000000000000003</v>
      </c>
      <c r="K144">
        <v>1.22</v>
      </c>
    </row>
    <row r="145" spans="1:11" x14ac:dyDescent="0.3">
      <c r="A145">
        <v>35.943058771170897</v>
      </c>
      <c r="B145">
        <v>36.261561008950203</v>
      </c>
      <c r="C145">
        <f t="shared" si="2"/>
        <v>20.0567216341734</v>
      </c>
    </row>
    <row r="146" spans="1:11" x14ac:dyDescent="0.3">
      <c r="A146">
        <v>35.824537382927801</v>
      </c>
      <c r="B146">
        <v>36.214194559763001</v>
      </c>
      <c r="C146">
        <f t="shared" si="2"/>
        <v>20.038332068730885</v>
      </c>
    </row>
    <row r="147" spans="1:11" x14ac:dyDescent="0.3">
      <c r="A147">
        <v>35.705029867971099</v>
      </c>
      <c r="B147">
        <v>36.204753398595599</v>
      </c>
      <c r="C147">
        <f t="shared" si="2"/>
        <v>20.043052553241719</v>
      </c>
    </row>
    <row r="148" spans="1:11" x14ac:dyDescent="0.3">
      <c r="A148">
        <v>35.587120782012299</v>
      </c>
      <c r="B148">
        <v>36.1772998896205</v>
      </c>
      <c r="C148">
        <f t="shared" si="2"/>
        <v>20.03671918708816</v>
      </c>
      <c r="E148">
        <v>1.778</v>
      </c>
      <c r="F148">
        <v>0.26700000000000002</v>
      </c>
      <c r="K148">
        <v>1.1819999999999999</v>
      </c>
    </row>
    <row r="149" spans="1:11" x14ac:dyDescent="0.3">
      <c r="A149">
        <v>35.460466266622099</v>
      </c>
      <c r="B149">
        <v>36.125380054411899</v>
      </c>
      <c r="C149">
        <f t="shared" si="2"/>
        <v>20.016299155987905</v>
      </c>
    </row>
    <row r="150" spans="1:11" x14ac:dyDescent="0.3">
      <c r="A150">
        <v>35.433987272683801</v>
      </c>
      <c r="B150">
        <v>36.0963808985097</v>
      </c>
      <c r="C150">
        <f t="shared" si="2"/>
        <v>20.001001736794695</v>
      </c>
    </row>
    <row r="151" spans="1:11" x14ac:dyDescent="0.3">
      <c r="A151">
        <v>35.316053762763701</v>
      </c>
      <c r="B151">
        <v>36.095534590519598</v>
      </c>
      <c r="C151">
        <f t="shared" si="2"/>
        <v>20.010869939742708</v>
      </c>
    </row>
    <row r="152" spans="1:11" x14ac:dyDescent="0.3">
      <c r="A152">
        <v>35.0959211184745</v>
      </c>
      <c r="B152">
        <v>36.037352709750003</v>
      </c>
      <c r="C152">
        <f t="shared" si="2"/>
        <v>19.994918495610218</v>
      </c>
    </row>
    <row r="153" spans="1:11" x14ac:dyDescent="0.3">
      <c r="A153">
        <v>35.065653672569603</v>
      </c>
      <c r="B153">
        <v>35.9991056152422</v>
      </c>
      <c r="C153">
        <f t="shared" si="2"/>
        <v>19.974310767320308</v>
      </c>
    </row>
    <row r="154" spans="1:11" x14ac:dyDescent="0.3">
      <c r="A154">
        <v>35.057674796912501</v>
      </c>
      <c r="B154">
        <v>36.019873358374902</v>
      </c>
      <c r="C154">
        <f t="shared" si="2"/>
        <v>19.987663024381316</v>
      </c>
    </row>
    <row r="155" spans="1:11" x14ac:dyDescent="0.3">
      <c r="A155">
        <v>35.0317909719912</v>
      </c>
      <c r="B155">
        <v>35.998214115006398</v>
      </c>
      <c r="C155">
        <f t="shared" si="2"/>
        <v>19.976766270664886</v>
      </c>
      <c r="E155">
        <v>1.7130000000000001</v>
      </c>
      <c r="F155">
        <v>0.26</v>
      </c>
      <c r="K155">
        <v>1.139</v>
      </c>
    </row>
    <row r="156" spans="1:11" x14ac:dyDescent="0.3">
      <c r="A156">
        <v>34.900716163139499</v>
      </c>
      <c r="B156">
        <v>35.951660789418497</v>
      </c>
      <c r="C156">
        <f t="shared" si="2"/>
        <v>19.960030958194693</v>
      </c>
    </row>
    <row r="157" spans="1:11" x14ac:dyDescent="0.3">
      <c r="A157">
        <v>34.881534628823502</v>
      </c>
      <c r="B157">
        <v>35.949329926712402</v>
      </c>
      <c r="C157">
        <f t="shared" si="2"/>
        <v>19.960313712593109</v>
      </c>
    </row>
    <row r="158" spans="1:11" x14ac:dyDescent="0.3">
      <c r="A158">
        <v>34.852875726086502</v>
      </c>
      <c r="B158">
        <v>35.925321561185498</v>
      </c>
      <c r="C158">
        <f t="shared" si="2"/>
        <v>19.948227373642688</v>
      </c>
    </row>
    <row r="159" spans="1:11" x14ac:dyDescent="0.3">
      <c r="A159">
        <v>34.832391897974603</v>
      </c>
      <c r="B159">
        <v>35.907846051514603</v>
      </c>
      <c r="C159">
        <f t="shared" si="2"/>
        <v>19.939395567245224</v>
      </c>
    </row>
    <row r="160" spans="1:11" x14ac:dyDescent="0.3">
      <c r="A160">
        <v>34.807844347203499</v>
      </c>
      <c r="B160">
        <v>35.926638939538201</v>
      </c>
      <c r="C160">
        <f t="shared" si="2"/>
        <v>19.953032012761799</v>
      </c>
    </row>
    <row r="161" spans="1:11" x14ac:dyDescent="0.3">
      <c r="A161">
        <v>34.581167718426599</v>
      </c>
      <c r="B161">
        <v>35.828396141067103</v>
      </c>
      <c r="C161">
        <f t="shared" si="2"/>
        <v>19.913299531698009</v>
      </c>
    </row>
    <row r="162" spans="1:11" x14ac:dyDescent="0.3">
      <c r="A162">
        <v>34.560048818227003</v>
      </c>
      <c r="B162">
        <v>35.808664425844903</v>
      </c>
      <c r="C162">
        <f t="shared" si="2"/>
        <v>19.90314242794939</v>
      </c>
      <c r="E162">
        <v>1.657</v>
      </c>
      <c r="F162">
        <v>0.25</v>
      </c>
      <c r="K162">
        <v>1.0980000000000001</v>
      </c>
    </row>
    <row r="163" spans="1:11" x14ac:dyDescent="0.3">
      <c r="A163">
        <v>34.436457273710197</v>
      </c>
      <c r="B163">
        <v>35.796772569510701</v>
      </c>
      <c r="C163">
        <f t="shared" si="2"/>
        <v>19.906921696211828</v>
      </c>
    </row>
    <row r="164" spans="1:11" x14ac:dyDescent="0.3">
      <c r="A164">
        <v>34.403108020414997</v>
      </c>
      <c r="B164">
        <v>35.8117813201955</v>
      </c>
      <c r="C164">
        <f t="shared" si="2"/>
        <v>19.919074006855578</v>
      </c>
    </row>
    <row r="165" spans="1:11" x14ac:dyDescent="0.3">
      <c r="A165">
        <v>34.288087475870597</v>
      </c>
      <c r="B165">
        <v>35.744833471112798</v>
      </c>
      <c r="C165">
        <f t="shared" si="2"/>
        <v>19.888484447127436</v>
      </c>
    </row>
    <row r="166" spans="1:11" x14ac:dyDescent="0.3">
      <c r="A166">
        <v>34.259681122040703</v>
      </c>
      <c r="B166">
        <v>35.761078337091497</v>
      </c>
      <c r="C166">
        <f t="shared" si="2"/>
        <v>19.900961813923178</v>
      </c>
    </row>
    <row r="167" spans="1:11" x14ac:dyDescent="0.3">
      <c r="A167">
        <v>34.134294784839199</v>
      </c>
      <c r="B167">
        <v>35.657651254516601</v>
      </c>
      <c r="C167">
        <f t="shared" si="2"/>
        <v>19.84899689581966</v>
      </c>
    </row>
    <row r="168" spans="1:11" x14ac:dyDescent="0.3">
      <c r="A168">
        <v>34.126841663118697</v>
      </c>
      <c r="B168">
        <v>35.681081494140003</v>
      </c>
      <c r="C168">
        <f t="shared" si="2"/>
        <v>19.863992678022665</v>
      </c>
    </row>
    <row r="169" spans="1:11" x14ac:dyDescent="0.3">
      <c r="A169">
        <v>34.103661356244899</v>
      </c>
      <c r="B169">
        <v>35.660868785073902</v>
      </c>
      <c r="C169">
        <f t="shared" si="2"/>
        <v>19.853716235773216</v>
      </c>
    </row>
    <row r="170" spans="1:11" x14ac:dyDescent="0.3">
      <c r="A170">
        <v>33.979398434240302</v>
      </c>
      <c r="B170">
        <v>35.631310614425097</v>
      </c>
      <c r="C170">
        <f t="shared" si="2"/>
        <v>19.846819539832225</v>
      </c>
      <c r="E170">
        <v>1.5920000000000001</v>
      </c>
      <c r="F170">
        <v>0.23499999999999999</v>
      </c>
      <c r="K170">
        <v>1.0589999999999999</v>
      </c>
    </row>
    <row r="171" spans="1:11" x14ac:dyDescent="0.3">
      <c r="A171">
        <v>33.857153992347101</v>
      </c>
      <c r="B171">
        <v>35.599591649546902</v>
      </c>
      <c r="C171">
        <f t="shared" si="2"/>
        <v>19.838436161007809</v>
      </c>
    </row>
    <row r="172" spans="1:11" x14ac:dyDescent="0.3">
      <c r="A172">
        <v>33.732525270363801</v>
      </c>
      <c r="B172">
        <v>35.551485060820497</v>
      </c>
      <c r="C172">
        <f t="shared" si="2"/>
        <v>19.820245310931913</v>
      </c>
    </row>
    <row r="173" spans="1:11" x14ac:dyDescent="0.3">
      <c r="A173">
        <v>33.600901106596503</v>
      </c>
      <c r="B173">
        <v>35.562237087563503</v>
      </c>
      <c r="C173">
        <f t="shared" si="2"/>
        <v>19.838780077928895</v>
      </c>
      <c r="E173">
        <v>1.552</v>
      </c>
      <c r="F173">
        <v>0.22700000000000001</v>
      </c>
      <c r="K173">
        <v>1.034</v>
      </c>
    </row>
    <row r="174" spans="1:11" x14ac:dyDescent="0.3">
      <c r="A174">
        <v>33.487877140316201</v>
      </c>
      <c r="B174">
        <v>35.502138250372703</v>
      </c>
      <c r="C174">
        <f t="shared" si="2"/>
        <v>19.812208401908713</v>
      </c>
    </row>
    <row r="175" spans="1:11" x14ac:dyDescent="0.3">
      <c r="A175">
        <v>33.266150279944902</v>
      </c>
      <c r="B175">
        <v>35.445627614887201</v>
      </c>
      <c r="C175">
        <f t="shared" si="2"/>
        <v>19.797764127017309</v>
      </c>
    </row>
    <row r="176" spans="1:11" x14ac:dyDescent="0.3">
      <c r="A176">
        <v>33.245011460633599</v>
      </c>
      <c r="B176">
        <v>35.437921377211701</v>
      </c>
      <c r="C176">
        <f t="shared" si="2"/>
        <v>19.794966020373053</v>
      </c>
    </row>
    <row r="177" spans="1:11" x14ac:dyDescent="0.3">
      <c r="A177">
        <v>33.219900623598498</v>
      </c>
      <c r="B177">
        <v>35.415390864294203</v>
      </c>
      <c r="C177">
        <f t="shared" si="2"/>
        <v>19.783426150620596</v>
      </c>
    </row>
    <row r="178" spans="1:11" x14ac:dyDescent="0.3">
      <c r="A178">
        <v>33.199573939871399</v>
      </c>
      <c r="B178">
        <v>35.434214239038099</v>
      </c>
      <c r="C178">
        <f t="shared" si="2"/>
        <v>19.796851163264243</v>
      </c>
    </row>
    <row r="179" spans="1:11" x14ac:dyDescent="0.3">
      <c r="A179">
        <v>33.072510383607998</v>
      </c>
      <c r="B179">
        <v>35.366365266483498</v>
      </c>
      <c r="C179">
        <f t="shared" si="2"/>
        <v>19.766812398083115</v>
      </c>
      <c r="E179">
        <v>1.494</v>
      </c>
      <c r="F179">
        <v>0.21299999999999999</v>
      </c>
      <c r="K179">
        <v>0.999</v>
      </c>
    </row>
    <row r="180" spans="1:11" x14ac:dyDescent="0.3">
      <c r="A180">
        <v>32.852970521967698</v>
      </c>
      <c r="B180">
        <v>35.322937115835501</v>
      </c>
      <c r="C180">
        <f t="shared" si="2"/>
        <v>19.760309159275323</v>
      </c>
    </row>
    <row r="181" spans="1:11" x14ac:dyDescent="0.3">
      <c r="A181">
        <v>32.829550651438097</v>
      </c>
      <c r="B181">
        <v>35.301479080823398</v>
      </c>
      <c r="C181">
        <f t="shared" si="2"/>
        <v>19.74926481753262</v>
      </c>
    </row>
    <row r="182" spans="1:11" x14ac:dyDescent="0.3">
      <c r="A182">
        <v>32.702666623327197</v>
      </c>
      <c r="B182">
        <v>35.2450882745255</v>
      </c>
      <c r="C182">
        <f t="shared" si="2"/>
        <v>19.726270358738887</v>
      </c>
    </row>
    <row r="183" spans="1:11" x14ac:dyDescent="0.3">
      <c r="A183">
        <v>32.685500960980299</v>
      </c>
      <c r="B183">
        <v>35.2510337530097</v>
      </c>
      <c r="C183">
        <f t="shared" si="2"/>
        <v>19.73151939563154</v>
      </c>
    </row>
    <row r="184" spans="1:11" x14ac:dyDescent="0.3">
      <c r="A184">
        <v>32.553710876592</v>
      </c>
      <c r="B184">
        <v>35.182130911312399</v>
      </c>
      <c r="C184">
        <f t="shared" si="2"/>
        <v>19.701277696301506</v>
      </c>
      <c r="E184">
        <v>1.4379999999999999</v>
      </c>
      <c r="F184">
        <v>0.2</v>
      </c>
      <c r="K184">
        <v>0.96499999999999997</v>
      </c>
    </row>
    <row r="185" spans="1:11" x14ac:dyDescent="0.3">
      <c r="A185">
        <v>32.4445572300829</v>
      </c>
      <c r="B185">
        <v>35.181321055951102</v>
      </c>
      <c r="C185">
        <f t="shared" si="2"/>
        <v>19.710912831163711</v>
      </c>
    </row>
    <row r="186" spans="1:11" x14ac:dyDescent="0.3">
      <c r="A186">
        <v>32.418757170451798</v>
      </c>
      <c r="B186">
        <v>35.145056872386803</v>
      </c>
      <c r="C186">
        <f t="shared" si="2"/>
        <v>19.690950635435804</v>
      </c>
    </row>
    <row r="187" spans="1:11" x14ac:dyDescent="0.3">
      <c r="A187">
        <v>32.397718090902401</v>
      </c>
      <c r="B187">
        <v>35.119408821559901</v>
      </c>
      <c r="C187">
        <f t="shared" si="2"/>
        <v>19.6770907604329</v>
      </c>
    </row>
    <row r="188" spans="1:11" x14ac:dyDescent="0.3">
      <c r="A188">
        <v>32.382647714741601</v>
      </c>
      <c r="B188">
        <v>35.1665818803503</v>
      </c>
      <c r="C188">
        <f t="shared" si="2"/>
        <v>19.707585785841736</v>
      </c>
    </row>
    <row r="189" spans="1:11" x14ac:dyDescent="0.3">
      <c r="A189">
        <v>32.259544745260499</v>
      </c>
      <c r="B189">
        <v>35.094238923934803</v>
      </c>
      <c r="C189">
        <f t="shared" si="2"/>
        <v>19.674426683138364</v>
      </c>
    </row>
    <row r="190" spans="1:11" x14ac:dyDescent="0.3">
      <c r="A190">
        <v>32.238353160063603</v>
      </c>
      <c r="B190">
        <v>35.068188046958198</v>
      </c>
      <c r="C190">
        <f t="shared" si="2"/>
        <v>19.660326267411961</v>
      </c>
    </row>
    <row r="191" spans="1:11" x14ac:dyDescent="0.3">
      <c r="A191">
        <v>32.214571761205903</v>
      </c>
      <c r="B191">
        <v>35.0355358836457</v>
      </c>
      <c r="C191">
        <f t="shared" si="2"/>
        <v>19.642392380666386</v>
      </c>
    </row>
    <row r="192" spans="1:11" x14ac:dyDescent="0.3">
      <c r="A192">
        <v>32.207149047509802</v>
      </c>
      <c r="B192">
        <v>35.055627233009702</v>
      </c>
      <c r="C192">
        <f t="shared" si="2"/>
        <v>19.655483962221432</v>
      </c>
    </row>
    <row r="193" spans="1:10" x14ac:dyDescent="0.3">
      <c r="A193">
        <v>32.187232948086098</v>
      </c>
      <c r="B193">
        <v>35.0367208194155</v>
      </c>
      <c r="C193">
        <f t="shared" si="2"/>
        <v>19.645672095040254</v>
      </c>
    </row>
    <row r="194" spans="1:10" x14ac:dyDescent="0.3">
      <c r="A194">
        <v>32.165817290869498</v>
      </c>
      <c r="B194">
        <v>35.016470364738602</v>
      </c>
      <c r="C194">
        <f t="shared" si="2"/>
        <v>19.635169744943507</v>
      </c>
    </row>
    <row r="195" spans="1:10" x14ac:dyDescent="0.3">
      <c r="A195">
        <v>32.024917056451102</v>
      </c>
      <c r="B195">
        <v>34.947656688193597</v>
      </c>
      <c r="C195">
        <f t="shared" ref="C195:C258" si="3">B195*(1-EXP(-ABS(0.25704+0.11819*(B195/A195)-0.0020625*A195+0.13831*LN($O$2))))</f>
        <v>19.605832880068867</v>
      </c>
    </row>
    <row r="196" spans="1:10" x14ac:dyDescent="0.3">
      <c r="A196">
        <v>32.0147737269372</v>
      </c>
      <c r="B196">
        <v>34.9509223190489</v>
      </c>
      <c r="C196">
        <f t="shared" si="3"/>
        <v>19.608797828708664</v>
      </c>
      <c r="E196">
        <v>1.38</v>
      </c>
      <c r="F196">
        <v>0.193</v>
      </c>
      <c r="J196">
        <v>0.92400000000000004</v>
      </c>
    </row>
    <row r="197" spans="1:10" x14ac:dyDescent="0.3">
      <c r="A197">
        <v>31.890448544439799</v>
      </c>
      <c r="B197">
        <v>34.916013388689102</v>
      </c>
      <c r="C197">
        <f t="shared" si="3"/>
        <v>19.598866449347884</v>
      </c>
    </row>
    <row r="198" spans="1:10" x14ac:dyDescent="0.3">
      <c r="A198">
        <v>31.761830925776898</v>
      </c>
      <c r="B198">
        <v>34.867569485670302</v>
      </c>
      <c r="C198">
        <f t="shared" si="3"/>
        <v>19.580986817529677</v>
      </c>
    </row>
    <row r="199" spans="1:10" x14ac:dyDescent="0.3">
      <c r="A199">
        <v>31.5396087308904</v>
      </c>
      <c r="B199">
        <v>34.845314480290902</v>
      </c>
      <c r="C199">
        <f t="shared" si="3"/>
        <v>19.588169607512054</v>
      </c>
      <c r="E199">
        <v>1.335</v>
      </c>
      <c r="F199">
        <v>0.184</v>
      </c>
      <c r="J199">
        <v>0.89500000000000002</v>
      </c>
    </row>
    <row r="200" spans="1:10" x14ac:dyDescent="0.3">
      <c r="A200">
        <v>31.421884948689801</v>
      </c>
      <c r="B200">
        <v>34.815878534857703</v>
      </c>
      <c r="C200">
        <f t="shared" si="3"/>
        <v>19.581090630862438</v>
      </c>
    </row>
    <row r="201" spans="1:10" x14ac:dyDescent="0.3">
      <c r="A201">
        <v>31.400328824975201</v>
      </c>
      <c r="B201">
        <v>34.794751164984199</v>
      </c>
      <c r="C201">
        <f t="shared" si="3"/>
        <v>19.570043112510856</v>
      </c>
    </row>
    <row r="202" spans="1:10" x14ac:dyDescent="0.3">
      <c r="A202">
        <v>31.264259131380499</v>
      </c>
      <c r="B202">
        <v>34.7900949490841</v>
      </c>
      <c r="C202">
        <f t="shared" si="3"/>
        <v>19.580100070337402</v>
      </c>
    </row>
    <row r="203" spans="1:10" x14ac:dyDescent="0.3">
      <c r="A203">
        <v>31.147373300794001</v>
      </c>
      <c r="B203">
        <v>34.756265367652396</v>
      </c>
      <c r="C203">
        <f t="shared" si="3"/>
        <v>19.570269952328474</v>
      </c>
    </row>
    <row r="204" spans="1:10" x14ac:dyDescent="0.3">
      <c r="A204">
        <v>31.027002036872101</v>
      </c>
      <c r="B204">
        <v>34.664681234704197</v>
      </c>
      <c r="C204">
        <f t="shared" si="3"/>
        <v>19.524926001975313</v>
      </c>
    </row>
    <row r="205" spans="1:10" x14ac:dyDescent="0.3">
      <c r="A205">
        <v>31.018344329832999</v>
      </c>
      <c r="B205">
        <v>34.679398321396</v>
      </c>
      <c r="C205">
        <f t="shared" si="3"/>
        <v>19.534893369085609</v>
      </c>
      <c r="E205">
        <v>1.2829999999999999</v>
      </c>
      <c r="F205">
        <v>0.17199999999999999</v>
      </c>
      <c r="J205">
        <v>0.86399999999999999</v>
      </c>
    </row>
    <row r="206" spans="1:10" x14ac:dyDescent="0.3">
      <c r="A206">
        <v>30.9977356379725</v>
      </c>
      <c r="B206">
        <v>34.6587754749903</v>
      </c>
      <c r="C206">
        <f t="shared" si="3"/>
        <v>19.524059404015826</v>
      </c>
    </row>
    <row r="207" spans="1:10" x14ac:dyDescent="0.3">
      <c r="A207">
        <v>30.979566383170599</v>
      </c>
      <c r="B207">
        <v>34.640531668532603</v>
      </c>
      <c r="C207">
        <f t="shared" si="3"/>
        <v>19.514468645568122</v>
      </c>
    </row>
    <row r="208" spans="1:10" x14ac:dyDescent="0.3">
      <c r="A208">
        <v>30.855114084942201</v>
      </c>
      <c r="B208">
        <v>34.6097227679168</v>
      </c>
      <c r="C208">
        <f t="shared" si="3"/>
        <v>19.507260686421194</v>
      </c>
    </row>
    <row r="209" spans="1:10" x14ac:dyDescent="0.3">
      <c r="A209">
        <v>30.837678866673599</v>
      </c>
      <c r="B209">
        <v>34.592027810599198</v>
      </c>
      <c r="C209">
        <f t="shared" si="3"/>
        <v>19.497937693528709</v>
      </c>
    </row>
    <row r="210" spans="1:10" x14ac:dyDescent="0.3">
      <c r="A210">
        <v>30.7141480107496</v>
      </c>
      <c r="B210">
        <v>34.542486599159403</v>
      </c>
      <c r="C210">
        <f t="shared" si="3"/>
        <v>19.479014765223766</v>
      </c>
    </row>
    <row r="211" spans="1:10" x14ac:dyDescent="0.3">
      <c r="A211">
        <v>30.692969602796801</v>
      </c>
      <c r="B211">
        <v>34.511409321287502</v>
      </c>
      <c r="C211">
        <f t="shared" si="3"/>
        <v>19.461726531105484</v>
      </c>
    </row>
    <row r="212" spans="1:10" x14ac:dyDescent="0.3">
      <c r="A212">
        <v>30.6749054947499</v>
      </c>
      <c r="B212">
        <v>34.487861605642898</v>
      </c>
      <c r="C212">
        <f t="shared" si="3"/>
        <v>19.448820257131736</v>
      </c>
    </row>
    <row r="213" spans="1:10" x14ac:dyDescent="0.3">
      <c r="A213">
        <v>30.668861998499199</v>
      </c>
      <c r="B213">
        <v>34.511379763529298</v>
      </c>
      <c r="C213">
        <f t="shared" si="3"/>
        <v>19.464028396585338</v>
      </c>
    </row>
    <row r="214" spans="1:10" x14ac:dyDescent="0.3">
      <c r="A214">
        <v>30.5372820513393</v>
      </c>
      <c r="B214">
        <v>34.472985164632497</v>
      </c>
      <c r="C214">
        <f t="shared" si="3"/>
        <v>19.452829676469037</v>
      </c>
    </row>
    <row r="215" spans="1:10" x14ac:dyDescent="0.3">
      <c r="A215">
        <v>30.518843598508798</v>
      </c>
      <c r="B215">
        <v>34.453987579126903</v>
      </c>
      <c r="C215">
        <f t="shared" si="3"/>
        <v>19.442786015371457</v>
      </c>
      <c r="E215">
        <v>1.232</v>
      </c>
      <c r="F215">
        <v>0.16300000000000001</v>
      </c>
      <c r="J215">
        <v>0.83</v>
      </c>
    </row>
    <row r="216" spans="1:10" x14ac:dyDescent="0.3">
      <c r="A216">
        <v>30.285207969575801</v>
      </c>
      <c r="B216">
        <v>34.366962114546702</v>
      </c>
      <c r="C216">
        <f t="shared" si="3"/>
        <v>19.411208890856702</v>
      </c>
    </row>
    <row r="217" spans="1:10" x14ac:dyDescent="0.3">
      <c r="A217">
        <v>30.2753739191803</v>
      </c>
      <c r="B217">
        <v>34.384271249485302</v>
      </c>
      <c r="C217">
        <f t="shared" si="3"/>
        <v>19.422951803418833</v>
      </c>
    </row>
    <row r="218" spans="1:10" x14ac:dyDescent="0.3">
      <c r="A218">
        <v>29.943914214071999</v>
      </c>
      <c r="B218">
        <v>34.312664616478202</v>
      </c>
      <c r="C218">
        <f t="shared" si="3"/>
        <v>19.410647062684692</v>
      </c>
      <c r="E218">
        <v>1.179</v>
      </c>
      <c r="F218">
        <v>0.153</v>
      </c>
      <c r="J218">
        <v>0.79700000000000004</v>
      </c>
    </row>
    <row r="219" spans="1:10" x14ac:dyDescent="0.3">
      <c r="A219">
        <v>29.925329702217599</v>
      </c>
      <c r="B219">
        <v>34.292980228267297</v>
      </c>
      <c r="C219">
        <f t="shared" si="3"/>
        <v>19.400177274857143</v>
      </c>
    </row>
    <row r="220" spans="1:10" x14ac:dyDescent="0.3">
      <c r="A220">
        <v>29.793283004347899</v>
      </c>
      <c r="B220">
        <v>34.288168670685401</v>
      </c>
      <c r="C220">
        <f t="shared" si="3"/>
        <v>19.410159714905074</v>
      </c>
    </row>
    <row r="221" spans="1:10" x14ac:dyDescent="0.3">
      <c r="A221">
        <v>29.679958404404999</v>
      </c>
      <c r="B221">
        <v>34.205367752235702</v>
      </c>
      <c r="C221">
        <f t="shared" si="3"/>
        <v>19.369569307079608</v>
      </c>
    </row>
    <row r="222" spans="1:10" x14ac:dyDescent="0.3">
      <c r="A222">
        <v>29.6570139068908</v>
      </c>
      <c r="B222">
        <v>34.165810173727401</v>
      </c>
      <c r="C222">
        <f t="shared" si="3"/>
        <v>19.347095694480576</v>
      </c>
    </row>
    <row r="223" spans="1:10" x14ac:dyDescent="0.3">
      <c r="A223">
        <v>29.540520445716901</v>
      </c>
      <c r="B223">
        <v>34.169195611709497</v>
      </c>
      <c r="C223">
        <f t="shared" si="3"/>
        <v>19.360727285380154</v>
      </c>
    </row>
    <row r="224" spans="1:10" x14ac:dyDescent="0.3">
      <c r="A224">
        <v>29.524155637423998</v>
      </c>
      <c r="B224">
        <v>34.151410540935402</v>
      </c>
      <c r="C224">
        <f t="shared" si="3"/>
        <v>19.351217352157068</v>
      </c>
      <c r="E224">
        <v>1.1399999999999999</v>
      </c>
      <c r="F224">
        <v>0.14699999999999999</v>
      </c>
      <c r="J224">
        <v>0.77200000000000002</v>
      </c>
    </row>
    <row r="225" spans="1:10" x14ac:dyDescent="0.3">
      <c r="A225">
        <v>29.404128376269799</v>
      </c>
      <c r="B225">
        <v>34.1048594540813</v>
      </c>
      <c r="C225">
        <f t="shared" si="3"/>
        <v>19.333978828071977</v>
      </c>
    </row>
    <row r="226" spans="1:10" x14ac:dyDescent="0.3">
      <c r="A226">
        <v>29.391053922293398</v>
      </c>
      <c r="B226">
        <v>34.098636427529897</v>
      </c>
      <c r="C226">
        <f t="shared" si="3"/>
        <v>19.331380232911897</v>
      </c>
    </row>
    <row r="227" spans="1:10" x14ac:dyDescent="0.3">
      <c r="A227">
        <v>29.2662080601954</v>
      </c>
      <c r="B227">
        <v>34.067001730759301</v>
      </c>
      <c r="C227">
        <f t="shared" si="3"/>
        <v>19.323986000075259</v>
      </c>
    </row>
    <row r="228" spans="1:10" x14ac:dyDescent="0.3">
      <c r="A228">
        <v>29.248268273657501</v>
      </c>
      <c r="B228">
        <v>34.047290238368603</v>
      </c>
      <c r="C228">
        <f t="shared" si="3"/>
        <v>19.313419861650235</v>
      </c>
    </row>
    <row r="229" spans="1:10" x14ac:dyDescent="0.3">
      <c r="A229">
        <v>29.119198408575599</v>
      </c>
      <c r="B229">
        <v>33.9766938009355</v>
      </c>
      <c r="C229">
        <f t="shared" si="3"/>
        <v>19.28203884617697</v>
      </c>
    </row>
    <row r="230" spans="1:10" x14ac:dyDescent="0.3">
      <c r="A230">
        <v>29.115655112328199</v>
      </c>
      <c r="B230">
        <v>34.000304289323502</v>
      </c>
      <c r="C230">
        <f t="shared" si="3"/>
        <v>19.29720148330582</v>
      </c>
    </row>
    <row r="231" spans="1:10" x14ac:dyDescent="0.3">
      <c r="A231">
        <v>29.0991259248094</v>
      </c>
      <c r="B231">
        <v>33.981958400357001</v>
      </c>
      <c r="C231">
        <f t="shared" si="3"/>
        <v>19.287347146877252</v>
      </c>
    </row>
    <row r="232" spans="1:10" x14ac:dyDescent="0.3">
      <c r="A232">
        <v>29.084686453406501</v>
      </c>
      <c r="B232">
        <v>33.965808529091397</v>
      </c>
      <c r="C232">
        <f t="shared" si="3"/>
        <v>19.278660804878985</v>
      </c>
      <c r="E232">
        <v>1.099</v>
      </c>
      <c r="F232">
        <v>0.14099999999999999</v>
      </c>
      <c r="J232">
        <v>0.74399999999999999</v>
      </c>
    </row>
    <row r="233" spans="1:10" x14ac:dyDescent="0.3">
      <c r="A233">
        <v>28.9588782649328</v>
      </c>
      <c r="B233">
        <v>33.916284939969103</v>
      </c>
      <c r="C233">
        <f t="shared" si="3"/>
        <v>19.260183797195673</v>
      </c>
    </row>
    <row r="234" spans="1:10" x14ac:dyDescent="0.3">
      <c r="A234">
        <v>28.835038072407499</v>
      </c>
      <c r="B234">
        <v>33.890642084566203</v>
      </c>
      <c r="C234">
        <f t="shared" si="3"/>
        <v>19.256525574690652</v>
      </c>
    </row>
    <row r="235" spans="1:10" x14ac:dyDescent="0.3">
      <c r="A235">
        <v>28.819096533739302</v>
      </c>
      <c r="B235">
        <v>33.872631973302802</v>
      </c>
      <c r="C235">
        <f t="shared" si="3"/>
        <v>19.246816773071863</v>
      </c>
    </row>
    <row r="236" spans="1:10" x14ac:dyDescent="0.3">
      <c r="A236">
        <v>28.8032737686103</v>
      </c>
      <c r="B236">
        <v>33.854806245506801</v>
      </c>
      <c r="C236">
        <f t="shared" si="3"/>
        <v>19.237211319838316</v>
      </c>
    </row>
    <row r="237" spans="1:10" x14ac:dyDescent="0.3">
      <c r="A237">
        <v>28.682436311334101</v>
      </c>
      <c r="B237">
        <v>33.821892842982699</v>
      </c>
      <c r="C237">
        <f t="shared" si="3"/>
        <v>19.228711157734899</v>
      </c>
    </row>
    <row r="238" spans="1:10" x14ac:dyDescent="0.3">
      <c r="A238">
        <v>28.671995152895299</v>
      </c>
      <c r="B238">
        <v>33.8087940509958</v>
      </c>
      <c r="C238">
        <f t="shared" si="3"/>
        <v>19.221530951195799</v>
      </c>
    </row>
    <row r="239" spans="1:10" x14ac:dyDescent="0.3">
      <c r="A239">
        <v>28.546438116485401</v>
      </c>
      <c r="B239">
        <v>33.753883982392203</v>
      </c>
      <c r="C239">
        <f t="shared" si="3"/>
        <v>19.199697116648338</v>
      </c>
    </row>
    <row r="240" spans="1:10" x14ac:dyDescent="0.3">
      <c r="A240">
        <v>28.533389146059701</v>
      </c>
      <c r="B240">
        <v>33.754406043197399</v>
      </c>
      <c r="C240">
        <f t="shared" si="3"/>
        <v>19.201347379676434</v>
      </c>
      <c r="E240">
        <v>1.0489999999999999</v>
      </c>
      <c r="F240">
        <v>0.13</v>
      </c>
      <c r="J240">
        <v>0.71099999999999997</v>
      </c>
    </row>
    <row r="241" spans="1:10" x14ac:dyDescent="0.3">
      <c r="A241">
        <v>28.401564199500601</v>
      </c>
      <c r="B241">
        <v>33.743571147706596</v>
      </c>
      <c r="C241">
        <f t="shared" si="3"/>
        <v>19.207919125873673</v>
      </c>
    </row>
    <row r="242" spans="1:10" x14ac:dyDescent="0.3">
      <c r="A242">
        <v>28.296126218522598</v>
      </c>
      <c r="B242">
        <v>33.683658994322698</v>
      </c>
      <c r="C242">
        <f t="shared" si="3"/>
        <v>19.18092992816457</v>
      </c>
    </row>
    <row r="243" spans="1:10" x14ac:dyDescent="0.3">
      <c r="A243">
        <v>28.2732754636103</v>
      </c>
      <c r="B243">
        <v>33.640170956132998</v>
      </c>
      <c r="C243">
        <f t="shared" si="3"/>
        <v>19.155862482149796</v>
      </c>
    </row>
    <row r="244" spans="1:10" x14ac:dyDescent="0.3">
      <c r="A244">
        <v>28.2581831793856</v>
      </c>
      <c r="B244">
        <v>33.619122772489298</v>
      </c>
      <c r="C244">
        <f t="shared" si="3"/>
        <v>19.144140367345603</v>
      </c>
    </row>
    <row r="245" spans="1:10" x14ac:dyDescent="0.3">
      <c r="A245">
        <v>28.129341122703199</v>
      </c>
      <c r="B245">
        <v>33.569916712474402</v>
      </c>
      <c r="C245">
        <f t="shared" si="3"/>
        <v>19.126278418161878</v>
      </c>
    </row>
    <row r="246" spans="1:10" x14ac:dyDescent="0.3">
      <c r="A246">
        <v>28.1248873481386</v>
      </c>
      <c r="B246">
        <v>33.591495103015497</v>
      </c>
      <c r="C246">
        <f t="shared" si="3"/>
        <v>19.140338651224472</v>
      </c>
    </row>
    <row r="247" spans="1:10" x14ac:dyDescent="0.3">
      <c r="A247">
        <v>28.1118320214186</v>
      </c>
      <c r="B247">
        <v>33.573795924682599</v>
      </c>
      <c r="C247">
        <f t="shared" si="3"/>
        <v>19.130514718472419</v>
      </c>
    </row>
    <row r="248" spans="1:10" x14ac:dyDescent="0.3">
      <c r="A248">
        <v>27.978783057580699</v>
      </c>
      <c r="B248">
        <v>33.498469559711097</v>
      </c>
      <c r="C248">
        <f t="shared" si="3"/>
        <v>19.096632645777397</v>
      </c>
      <c r="E248">
        <v>1</v>
      </c>
      <c r="F248">
        <v>0.121</v>
      </c>
      <c r="J248">
        <v>0.67800000000000005</v>
      </c>
    </row>
    <row r="249" spans="1:10" x14ac:dyDescent="0.3">
      <c r="A249">
        <v>27.9619241079508</v>
      </c>
      <c r="B249">
        <v>33.462238832451298</v>
      </c>
      <c r="C249">
        <f t="shared" si="3"/>
        <v>19.075502930646994</v>
      </c>
    </row>
    <row r="250" spans="1:10" x14ac:dyDescent="0.3">
      <c r="A250">
        <v>27.956952711070901</v>
      </c>
      <c r="B250">
        <v>33.474432611507403</v>
      </c>
      <c r="C250">
        <f t="shared" si="3"/>
        <v>19.083705518883257</v>
      </c>
    </row>
    <row r="251" spans="1:10" x14ac:dyDescent="0.3">
      <c r="A251">
        <v>27.929856057559199</v>
      </c>
      <c r="B251">
        <v>33.472842577004997</v>
      </c>
      <c r="C251">
        <f t="shared" si="3"/>
        <v>19.085481848533593</v>
      </c>
    </row>
    <row r="252" spans="1:10" x14ac:dyDescent="0.3">
      <c r="A252">
        <v>27.806713719084101</v>
      </c>
      <c r="B252">
        <v>33.3604093983909</v>
      </c>
      <c r="C252">
        <f t="shared" si="3"/>
        <v>19.027157754197514</v>
      </c>
    </row>
    <row r="253" spans="1:10" x14ac:dyDescent="0.3">
      <c r="A253">
        <v>27.787159976947301</v>
      </c>
      <c r="B253">
        <v>33.311735838930602</v>
      </c>
      <c r="C253">
        <f t="shared" si="3"/>
        <v>18.998438939469231</v>
      </c>
    </row>
    <row r="254" spans="1:10" x14ac:dyDescent="0.3">
      <c r="A254">
        <v>27.7630056722696</v>
      </c>
      <c r="B254">
        <v>33.330015326807803</v>
      </c>
      <c r="C254">
        <f t="shared" si="3"/>
        <v>19.012456975572018</v>
      </c>
    </row>
    <row r="255" spans="1:10" x14ac:dyDescent="0.3">
      <c r="A255">
        <v>27.638169685494901</v>
      </c>
      <c r="B255">
        <v>33.1988059730093</v>
      </c>
      <c r="C255">
        <f t="shared" si="3"/>
        <v>18.942420145830095</v>
      </c>
    </row>
    <row r="256" spans="1:10" x14ac:dyDescent="0.3">
      <c r="A256">
        <v>27.613839247927299</v>
      </c>
      <c r="B256">
        <v>33.132299946315101</v>
      </c>
      <c r="C256">
        <f t="shared" si="3"/>
        <v>18.9029170859631</v>
      </c>
    </row>
    <row r="257" spans="1:10" x14ac:dyDescent="0.3">
      <c r="A257">
        <v>27.481537534019001</v>
      </c>
      <c r="B257">
        <v>33.0495036709262</v>
      </c>
      <c r="C257">
        <f t="shared" si="3"/>
        <v>18.864185967402815</v>
      </c>
      <c r="E257">
        <v>0.94899999999999995</v>
      </c>
      <c r="F257">
        <v>0.11700000000000001</v>
      </c>
      <c r="J257">
        <v>0.64200000000000002</v>
      </c>
    </row>
    <row r="258" spans="1:10" x14ac:dyDescent="0.3">
      <c r="A258">
        <v>27.346141691835999</v>
      </c>
      <c r="B258">
        <v>32.946824291753899</v>
      </c>
      <c r="C258">
        <f t="shared" si="3"/>
        <v>18.813201177545238</v>
      </c>
    </row>
    <row r="259" spans="1:10" x14ac:dyDescent="0.3">
      <c r="A259">
        <v>27.308183033502299</v>
      </c>
      <c r="B259">
        <v>32.830459361075803</v>
      </c>
      <c r="C259">
        <f t="shared" ref="C259:C322" si="4">B259*(1-EXP(-ABS(0.25704+0.11819*(B259/A259)-0.0020625*A259+0.13831*LN($O$2))))</f>
        <v>18.743551720336185</v>
      </c>
    </row>
    <row r="260" spans="1:10" x14ac:dyDescent="0.3">
      <c r="A260">
        <v>27.273876048930202</v>
      </c>
      <c r="B260">
        <v>32.751810243184302</v>
      </c>
      <c r="C260">
        <f t="shared" si="4"/>
        <v>18.697365828857919</v>
      </c>
    </row>
    <row r="261" spans="1:10" x14ac:dyDescent="0.3">
      <c r="A261">
        <v>27.2350485746651</v>
      </c>
      <c r="B261">
        <v>32.6747940287121</v>
      </c>
      <c r="C261">
        <f t="shared" si="4"/>
        <v>18.652672444189843</v>
      </c>
    </row>
    <row r="262" spans="1:10" x14ac:dyDescent="0.3">
      <c r="A262">
        <v>26.984686041942101</v>
      </c>
      <c r="B262">
        <v>32.477515271555099</v>
      </c>
      <c r="C262">
        <f t="shared" si="4"/>
        <v>18.553537710694336</v>
      </c>
      <c r="E262">
        <v>0.89600000000000002</v>
      </c>
      <c r="F262">
        <v>0.106</v>
      </c>
      <c r="J262">
        <v>0.60599999999999998</v>
      </c>
    </row>
    <row r="263" spans="1:10" x14ac:dyDescent="0.3">
      <c r="A263">
        <v>26.839647467188801</v>
      </c>
      <c r="B263">
        <v>32.320997120864199</v>
      </c>
      <c r="C263">
        <f t="shared" si="4"/>
        <v>18.469368258693159</v>
      </c>
    </row>
    <row r="264" spans="1:10" x14ac:dyDescent="0.3">
      <c r="A264">
        <v>26.800692150310301</v>
      </c>
      <c r="B264">
        <v>32.198940850255802</v>
      </c>
      <c r="C264">
        <f t="shared" si="4"/>
        <v>18.396156312307294</v>
      </c>
    </row>
    <row r="265" spans="1:10" x14ac:dyDescent="0.3">
      <c r="A265">
        <v>26.770452723059201</v>
      </c>
      <c r="B265">
        <v>32.1198577919562</v>
      </c>
      <c r="C265">
        <f t="shared" si="4"/>
        <v>18.349233697047644</v>
      </c>
    </row>
    <row r="266" spans="1:10" x14ac:dyDescent="0.3">
      <c r="A266">
        <v>26.727401716210299</v>
      </c>
      <c r="B266">
        <v>32.038741324657501</v>
      </c>
      <c r="C266">
        <f t="shared" si="4"/>
        <v>18.302324025177171</v>
      </c>
    </row>
    <row r="267" spans="1:10" x14ac:dyDescent="0.3">
      <c r="A267">
        <v>26.582379085478699</v>
      </c>
      <c r="B267">
        <v>31.864885412707402</v>
      </c>
      <c r="C267">
        <f t="shared" si="4"/>
        <v>18.207092719524582</v>
      </c>
    </row>
    <row r="268" spans="1:10" x14ac:dyDescent="0.3">
      <c r="A268">
        <v>26.440015213795899</v>
      </c>
      <c r="B268">
        <v>31.703697304633302</v>
      </c>
      <c r="C268">
        <f t="shared" si="4"/>
        <v>18.119556632925097</v>
      </c>
      <c r="E268">
        <v>0.83699999999999997</v>
      </c>
      <c r="F268">
        <v>9.6000000000000002E-2</v>
      </c>
      <c r="J268">
        <v>0.56699999999999995</v>
      </c>
    </row>
    <row r="269" spans="1:10" x14ac:dyDescent="0.3">
      <c r="A269">
        <v>26.409775106892798</v>
      </c>
      <c r="B269">
        <v>31.623921744699</v>
      </c>
      <c r="C269">
        <f t="shared" si="4"/>
        <v>18.072168913850408</v>
      </c>
    </row>
    <row r="270" spans="1:10" x14ac:dyDescent="0.3">
      <c r="A270">
        <v>26.3745630549273</v>
      </c>
      <c r="B270">
        <v>31.514984893871599</v>
      </c>
      <c r="C270">
        <f t="shared" si="4"/>
        <v>18.006854040918952</v>
      </c>
    </row>
    <row r="271" spans="1:10" x14ac:dyDescent="0.3">
      <c r="A271">
        <v>26.226380227865199</v>
      </c>
      <c r="B271">
        <v>31.346808395255401</v>
      </c>
      <c r="C271">
        <f t="shared" si="4"/>
        <v>17.915406043953979</v>
      </c>
    </row>
    <row r="272" spans="1:10" x14ac:dyDescent="0.3">
      <c r="A272">
        <v>26.192691304353101</v>
      </c>
      <c r="B272">
        <v>31.265556993121798</v>
      </c>
      <c r="C272">
        <f t="shared" si="4"/>
        <v>17.867422252673482</v>
      </c>
    </row>
    <row r="273" spans="1:9" x14ac:dyDescent="0.3">
      <c r="A273">
        <v>26.160658450407599</v>
      </c>
      <c r="B273">
        <v>31.1930427612991</v>
      </c>
      <c r="C273">
        <f t="shared" si="4"/>
        <v>17.824795377341651</v>
      </c>
    </row>
    <row r="274" spans="1:9" x14ac:dyDescent="0.3">
      <c r="A274">
        <v>26.016384246714502</v>
      </c>
      <c r="B274">
        <v>30.996810271225801</v>
      </c>
      <c r="C274">
        <f t="shared" si="4"/>
        <v>17.715153200726505</v>
      </c>
    </row>
    <row r="275" spans="1:9" x14ac:dyDescent="0.3">
      <c r="A275">
        <v>25.985954837362499</v>
      </c>
      <c r="B275">
        <v>30.920542146358098</v>
      </c>
      <c r="C275">
        <f t="shared" si="4"/>
        <v>17.669985029730903</v>
      </c>
      <c r="E275">
        <v>0.78600000000000003</v>
      </c>
      <c r="F275">
        <v>0.09</v>
      </c>
      <c r="I275">
        <v>0.53</v>
      </c>
    </row>
    <row r="276" spans="1:9" x14ac:dyDescent="0.3">
      <c r="A276">
        <v>25.8432536422625</v>
      </c>
      <c r="B276">
        <v>30.757538993751599</v>
      </c>
      <c r="C276">
        <f t="shared" si="4"/>
        <v>17.581122889330743</v>
      </c>
    </row>
    <row r="277" spans="1:9" x14ac:dyDescent="0.3">
      <c r="A277">
        <v>25.706140169296599</v>
      </c>
      <c r="B277">
        <v>30.628643528517699</v>
      </c>
      <c r="C277">
        <f t="shared" si="4"/>
        <v>17.513223830767799</v>
      </c>
    </row>
    <row r="278" spans="1:9" x14ac:dyDescent="0.3">
      <c r="A278">
        <v>25.6788572834528</v>
      </c>
      <c r="B278">
        <v>30.5506597890313</v>
      </c>
      <c r="C278">
        <f t="shared" si="4"/>
        <v>17.466631103395166</v>
      </c>
    </row>
    <row r="279" spans="1:9" x14ac:dyDescent="0.3">
      <c r="A279">
        <v>25.648098095153099</v>
      </c>
      <c r="B279">
        <v>30.449424099798499</v>
      </c>
      <c r="C279">
        <f t="shared" si="4"/>
        <v>17.40569442110564</v>
      </c>
    </row>
    <row r="280" spans="1:9" x14ac:dyDescent="0.3">
      <c r="A280">
        <v>25.615904222890801</v>
      </c>
      <c r="B280">
        <v>30.346513975299299</v>
      </c>
      <c r="C280">
        <f t="shared" si="4"/>
        <v>17.343851057830324</v>
      </c>
    </row>
    <row r="281" spans="1:9" x14ac:dyDescent="0.3">
      <c r="A281">
        <v>25.574965790380698</v>
      </c>
      <c r="B281">
        <v>30.2718407431442</v>
      </c>
      <c r="C281">
        <f t="shared" si="4"/>
        <v>17.300699527802969</v>
      </c>
      <c r="E281">
        <v>0.74199999999999999</v>
      </c>
      <c r="F281">
        <v>8.4000000000000005E-2</v>
      </c>
      <c r="I281">
        <v>0.499</v>
      </c>
    </row>
    <row r="282" spans="1:9" x14ac:dyDescent="0.3">
      <c r="A282">
        <v>25.437709782720798</v>
      </c>
      <c r="B282">
        <v>30.085220823258499</v>
      </c>
      <c r="C282">
        <f t="shared" si="4"/>
        <v>17.196246434010263</v>
      </c>
    </row>
    <row r="283" spans="1:9" x14ac:dyDescent="0.3">
      <c r="A283">
        <v>25.4103968798116</v>
      </c>
      <c r="B283">
        <v>30.008512244010401</v>
      </c>
      <c r="C283">
        <f t="shared" si="4"/>
        <v>17.150469757698488</v>
      </c>
    </row>
    <row r="284" spans="1:9" x14ac:dyDescent="0.3">
      <c r="A284">
        <v>25.380548040445099</v>
      </c>
      <c r="B284">
        <v>29.909732718051998</v>
      </c>
      <c r="C284">
        <f t="shared" si="4"/>
        <v>17.091012510465262</v>
      </c>
    </row>
    <row r="285" spans="1:9" x14ac:dyDescent="0.3">
      <c r="A285">
        <v>25.346635890325398</v>
      </c>
      <c r="B285">
        <v>29.8057789653821</v>
      </c>
      <c r="C285">
        <f t="shared" si="4"/>
        <v>17.028692844426196</v>
      </c>
    </row>
    <row r="286" spans="1:9" x14ac:dyDescent="0.3">
      <c r="A286">
        <v>25.3148011441634</v>
      </c>
      <c r="B286">
        <v>29.7049399565302</v>
      </c>
      <c r="C286">
        <f t="shared" si="4"/>
        <v>16.968147597598868</v>
      </c>
    </row>
    <row r="287" spans="1:9" x14ac:dyDescent="0.3">
      <c r="A287">
        <v>25.1716593486927</v>
      </c>
      <c r="B287">
        <v>29.543808868847702</v>
      </c>
      <c r="C287">
        <f t="shared" si="4"/>
        <v>16.880251525765328</v>
      </c>
    </row>
    <row r="288" spans="1:9" x14ac:dyDescent="0.3">
      <c r="A288">
        <v>25.1495947514866</v>
      </c>
      <c r="B288">
        <v>29.4808307459577</v>
      </c>
      <c r="C288">
        <f t="shared" si="4"/>
        <v>16.842641025189558</v>
      </c>
    </row>
    <row r="289" spans="1:9" x14ac:dyDescent="0.3">
      <c r="A289">
        <v>25.010735891251802</v>
      </c>
      <c r="B289">
        <v>29.344308121733501</v>
      </c>
      <c r="C289">
        <f t="shared" si="4"/>
        <v>16.76980671940337</v>
      </c>
      <c r="E289">
        <v>0.68400000000000005</v>
      </c>
      <c r="F289">
        <v>7.3999999999999996E-2</v>
      </c>
      <c r="I289">
        <v>0.47099999999999997</v>
      </c>
    </row>
    <row r="290" spans="1:9" x14ac:dyDescent="0.3">
      <c r="A290">
        <v>24.981190370758998</v>
      </c>
      <c r="B290">
        <v>29.247781969616199</v>
      </c>
      <c r="C290">
        <f t="shared" si="4"/>
        <v>16.711738811224482</v>
      </c>
    </row>
    <row r="291" spans="1:9" x14ac:dyDescent="0.3">
      <c r="A291">
        <v>24.8452869055258</v>
      </c>
      <c r="B291">
        <v>29.114946573085199</v>
      </c>
      <c r="C291">
        <f t="shared" si="4"/>
        <v>16.640895596429758</v>
      </c>
    </row>
    <row r="292" spans="1:9" x14ac:dyDescent="0.3">
      <c r="A292">
        <v>24.8104772927929</v>
      </c>
      <c r="B292">
        <v>29.011979367577801</v>
      </c>
      <c r="C292">
        <f t="shared" si="4"/>
        <v>16.579254325674484</v>
      </c>
    </row>
    <row r="293" spans="1:9" x14ac:dyDescent="0.3">
      <c r="A293">
        <v>24.678037462894601</v>
      </c>
      <c r="B293">
        <v>28.8677350235406</v>
      </c>
      <c r="C293">
        <f t="shared" si="4"/>
        <v>16.500832075115898</v>
      </c>
    </row>
    <row r="294" spans="1:9" x14ac:dyDescent="0.3">
      <c r="A294">
        <v>24.5366543499164</v>
      </c>
      <c r="B294">
        <v>28.7124700322758</v>
      </c>
      <c r="C294">
        <f t="shared" si="4"/>
        <v>16.416268216818441</v>
      </c>
    </row>
    <row r="295" spans="1:9" x14ac:dyDescent="0.3">
      <c r="A295">
        <v>24.5145991816185</v>
      </c>
      <c r="B295">
        <v>28.656713832845998</v>
      </c>
      <c r="C295">
        <f t="shared" si="4"/>
        <v>16.383176052236482</v>
      </c>
      <c r="E295">
        <v>0.64</v>
      </c>
      <c r="F295">
        <v>6.8000000000000005E-2</v>
      </c>
      <c r="I295">
        <v>0.439</v>
      </c>
    </row>
    <row r="296" spans="1:9" x14ac:dyDescent="0.3">
      <c r="A296">
        <v>24.382439959881498</v>
      </c>
      <c r="B296">
        <v>28.5283199880014</v>
      </c>
      <c r="C296">
        <f t="shared" si="4"/>
        <v>16.314647817021033</v>
      </c>
    </row>
    <row r="297" spans="1:9" x14ac:dyDescent="0.3">
      <c r="A297">
        <v>24.3536740289126</v>
      </c>
      <c r="B297">
        <v>28.435442320344301</v>
      </c>
      <c r="C297">
        <f t="shared" si="4"/>
        <v>16.258756516311227</v>
      </c>
    </row>
    <row r="298" spans="1:9" x14ac:dyDescent="0.3">
      <c r="A298">
        <v>24.3000358942251</v>
      </c>
      <c r="B298">
        <v>28.242943854504301</v>
      </c>
      <c r="C298">
        <f t="shared" si="4"/>
        <v>16.142387017674807</v>
      </c>
    </row>
    <row r="299" spans="1:9" x14ac:dyDescent="0.3">
      <c r="A299">
        <v>24.189034040757399</v>
      </c>
      <c r="B299">
        <v>28.190798222871699</v>
      </c>
      <c r="C299">
        <f t="shared" si="4"/>
        <v>16.119882284472741</v>
      </c>
    </row>
    <row r="300" spans="1:9" x14ac:dyDescent="0.3">
      <c r="A300">
        <v>24.0599551641928</v>
      </c>
      <c r="B300">
        <v>28.0796855453959</v>
      </c>
      <c r="C300">
        <f t="shared" si="4"/>
        <v>16.061868560464216</v>
      </c>
    </row>
    <row r="301" spans="1:9" x14ac:dyDescent="0.3">
      <c r="A301">
        <v>24.028537944713399</v>
      </c>
      <c r="B301">
        <v>27.9897247104741</v>
      </c>
      <c r="C301">
        <f t="shared" si="4"/>
        <v>16.008045754273017</v>
      </c>
      <c r="E301">
        <v>0.59799999999999998</v>
      </c>
      <c r="F301">
        <v>6.5000000000000002E-2</v>
      </c>
      <c r="I301">
        <v>0.40799999999999997</v>
      </c>
    </row>
    <row r="302" spans="1:9" x14ac:dyDescent="0.3">
      <c r="A302">
        <v>23.792832686443401</v>
      </c>
      <c r="B302">
        <v>27.8055076860615</v>
      </c>
      <c r="C302">
        <f t="shared" si="4"/>
        <v>15.913810361383604</v>
      </c>
    </row>
    <row r="303" spans="1:9" x14ac:dyDescent="0.3">
      <c r="A303">
        <v>23.7681090464669</v>
      </c>
      <c r="B303">
        <v>27.734492231552501</v>
      </c>
      <c r="C303">
        <f t="shared" si="4"/>
        <v>15.871286623757731</v>
      </c>
    </row>
    <row r="304" spans="1:9" x14ac:dyDescent="0.3">
      <c r="A304">
        <v>23.7412439131299</v>
      </c>
      <c r="B304">
        <v>27.647093181768401</v>
      </c>
      <c r="C304">
        <f t="shared" si="4"/>
        <v>15.818626962992669</v>
      </c>
    </row>
    <row r="305" spans="1:9" x14ac:dyDescent="0.3">
      <c r="A305">
        <v>23.606702469344999</v>
      </c>
      <c r="B305">
        <v>27.492981809509899</v>
      </c>
      <c r="C305">
        <f t="shared" si="4"/>
        <v>15.733864765506826</v>
      </c>
    </row>
    <row r="306" spans="1:9" x14ac:dyDescent="0.3">
      <c r="A306">
        <v>23.5806248194747</v>
      </c>
      <c r="B306">
        <v>27.4036637397008</v>
      </c>
      <c r="C306">
        <f t="shared" si="4"/>
        <v>15.679916310680593</v>
      </c>
    </row>
    <row r="307" spans="1:9" x14ac:dyDescent="0.3">
      <c r="A307">
        <v>23.451256928503</v>
      </c>
      <c r="B307">
        <v>27.2834763364467</v>
      </c>
      <c r="C307">
        <f t="shared" si="4"/>
        <v>15.616034374246055</v>
      </c>
    </row>
    <row r="308" spans="1:9" x14ac:dyDescent="0.3">
      <c r="A308">
        <v>23.428857903513599</v>
      </c>
      <c r="B308">
        <v>27.225619339900799</v>
      </c>
      <c r="C308">
        <f t="shared" si="4"/>
        <v>15.58158942248366</v>
      </c>
      <c r="E308">
        <v>0.55300000000000005</v>
      </c>
      <c r="F308">
        <v>5.6000000000000001E-2</v>
      </c>
      <c r="I308">
        <v>0.378</v>
      </c>
    </row>
    <row r="309" spans="1:9" x14ac:dyDescent="0.3">
      <c r="A309">
        <v>23.4017480070668</v>
      </c>
      <c r="B309">
        <v>27.167891247097799</v>
      </c>
      <c r="C309">
        <f t="shared" si="4"/>
        <v>15.547661545691271</v>
      </c>
    </row>
    <row r="310" spans="1:9" x14ac:dyDescent="0.3">
      <c r="A310">
        <v>23.169288351508399</v>
      </c>
      <c r="B310">
        <v>26.955051231793199</v>
      </c>
      <c r="C310">
        <f t="shared" si="4"/>
        <v>15.434735606264667</v>
      </c>
    </row>
    <row r="311" spans="1:9" x14ac:dyDescent="0.3">
      <c r="A311">
        <v>23.148555091953501</v>
      </c>
      <c r="B311">
        <v>26.891030312801298</v>
      </c>
      <c r="C311">
        <f t="shared" si="4"/>
        <v>15.396226576362372</v>
      </c>
    </row>
    <row r="312" spans="1:9" x14ac:dyDescent="0.3">
      <c r="A312">
        <v>23.125822263899899</v>
      </c>
      <c r="B312">
        <v>26.817528152871201</v>
      </c>
      <c r="C312">
        <f t="shared" si="4"/>
        <v>15.351921743936565</v>
      </c>
    </row>
    <row r="313" spans="1:9" x14ac:dyDescent="0.3">
      <c r="A313">
        <v>22.990987296756099</v>
      </c>
      <c r="B313">
        <v>26.667307537476901</v>
      </c>
      <c r="C313">
        <f t="shared" si="4"/>
        <v>15.269456625099677</v>
      </c>
      <c r="E313">
        <v>0.51700000000000002</v>
      </c>
      <c r="F313">
        <v>0.05</v>
      </c>
      <c r="I313">
        <v>0.35399999999999998</v>
      </c>
    </row>
    <row r="314" spans="1:9" x14ac:dyDescent="0.3">
      <c r="A314">
        <v>22.964428426469599</v>
      </c>
      <c r="B314">
        <v>26.5763752853772</v>
      </c>
      <c r="C314">
        <f t="shared" si="4"/>
        <v>15.214496453639542</v>
      </c>
    </row>
    <row r="315" spans="1:9" x14ac:dyDescent="0.3">
      <c r="A315">
        <v>22.9502584128468</v>
      </c>
      <c r="B315">
        <v>26.537927073378299</v>
      </c>
      <c r="C315">
        <f t="shared" si="4"/>
        <v>15.191528794368969</v>
      </c>
    </row>
    <row r="316" spans="1:9" x14ac:dyDescent="0.3">
      <c r="A316">
        <v>22.915740114684699</v>
      </c>
      <c r="B316">
        <v>26.4732808404856</v>
      </c>
      <c r="C316">
        <f t="shared" si="4"/>
        <v>15.153884342539596</v>
      </c>
    </row>
    <row r="317" spans="1:9" x14ac:dyDescent="0.3">
      <c r="A317">
        <v>22.7941160101932</v>
      </c>
      <c r="B317">
        <v>26.324496424718198</v>
      </c>
      <c r="C317">
        <f t="shared" si="4"/>
        <v>15.071056984211637</v>
      </c>
    </row>
    <row r="318" spans="1:9" x14ac:dyDescent="0.3">
      <c r="A318">
        <v>22.771142118687301</v>
      </c>
      <c r="B318">
        <v>26.256753702121301</v>
      </c>
      <c r="C318">
        <f t="shared" si="4"/>
        <v>15.0304043651286</v>
      </c>
    </row>
    <row r="319" spans="1:9" x14ac:dyDescent="0.3">
      <c r="A319">
        <v>22.748210801644699</v>
      </c>
      <c r="B319">
        <v>26.181103731155901</v>
      </c>
      <c r="C319">
        <f t="shared" si="4"/>
        <v>14.984766584414409</v>
      </c>
    </row>
    <row r="320" spans="1:9" x14ac:dyDescent="0.3">
      <c r="A320">
        <v>22.6154722942203</v>
      </c>
      <c r="B320">
        <v>26.052258464332599</v>
      </c>
      <c r="C320">
        <f t="shared" si="4"/>
        <v>14.915464228597392</v>
      </c>
    </row>
    <row r="321" spans="1:9" x14ac:dyDescent="0.3">
      <c r="A321">
        <v>22.593949535298801</v>
      </c>
      <c r="B321">
        <v>26.0051154111868</v>
      </c>
      <c r="C321">
        <f t="shared" si="4"/>
        <v>14.887667623935062</v>
      </c>
      <c r="E321">
        <v>0.48499999999999999</v>
      </c>
      <c r="F321">
        <v>4.7E-2</v>
      </c>
      <c r="I321">
        <v>0.32900000000000001</v>
      </c>
    </row>
    <row r="322" spans="1:9" x14ac:dyDescent="0.3">
      <c r="A322">
        <v>22.365440490700902</v>
      </c>
      <c r="B322">
        <v>25.792054398063001</v>
      </c>
      <c r="C322">
        <f t="shared" si="4"/>
        <v>14.773796460599479</v>
      </c>
    </row>
    <row r="323" spans="1:9" x14ac:dyDescent="0.3">
      <c r="A323">
        <v>22.244306749882</v>
      </c>
      <c r="B323">
        <v>25.695218118551001</v>
      </c>
      <c r="C323">
        <f t="shared" ref="C323:C386" si="5">B323*(1-EXP(-ABS(0.25704+0.11819*(B323/A323)-0.0020625*A323+0.13831*LN($O$2))))</f>
        <v>14.723568952471325</v>
      </c>
    </row>
    <row r="324" spans="1:9" x14ac:dyDescent="0.3">
      <c r="A324">
        <v>22.221703816170901</v>
      </c>
      <c r="B324">
        <v>25.622451830846799</v>
      </c>
      <c r="C324">
        <f t="shared" si="5"/>
        <v>14.679668159314517</v>
      </c>
    </row>
    <row r="325" spans="1:9" x14ac:dyDescent="0.3">
      <c r="A325">
        <v>22.196808823308601</v>
      </c>
      <c r="B325">
        <v>25.570823374618499</v>
      </c>
      <c r="C325">
        <f t="shared" si="5"/>
        <v>14.649316801243504</v>
      </c>
    </row>
    <row r="326" spans="1:9" x14ac:dyDescent="0.3">
      <c r="A326">
        <v>22.078925020826901</v>
      </c>
      <c r="B326">
        <v>25.1480952058334</v>
      </c>
      <c r="C326">
        <f t="shared" si="5"/>
        <v>14.393244420157188</v>
      </c>
    </row>
    <row r="327" spans="1:9" x14ac:dyDescent="0.3">
      <c r="A327">
        <v>22.0522563659508</v>
      </c>
      <c r="B327">
        <v>25.3626056370531</v>
      </c>
      <c r="C327">
        <f t="shared" si="5"/>
        <v>14.530839562558592</v>
      </c>
    </row>
    <row r="328" spans="1:9" x14ac:dyDescent="0.3">
      <c r="A328">
        <v>22.0319469069462</v>
      </c>
      <c r="B328">
        <v>25.294781721852701</v>
      </c>
      <c r="C328">
        <f t="shared" si="5"/>
        <v>14.48985707859527</v>
      </c>
    </row>
    <row r="329" spans="1:9" x14ac:dyDescent="0.3">
      <c r="A329">
        <v>22.010792962846701</v>
      </c>
      <c r="B329">
        <v>25.226083567732601</v>
      </c>
      <c r="C329">
        <f t="shared" si="5"/>
        <v>14.448404290794373</v>
      </c>
      <c r="E329">
        <v>0.44500000000000001</v>
      </c>
      <c r="F329">
        <v>4.2999999999999997E-2</v>
      </c>
      <c r="I329">
        <v>0.3</v>
      </c>
    </row>
    <row r="330" spans="1:9" x14ac:dyDescent="0.3">
      <c r="A330">
        <v>21.8819008585143</v>
      </c>
      <c r="B330">
        <v>25.081104103763099</v>
      </c>
      <c r="C330">
        <f t="shared" si="5"/>
        <v>14.368373245395302</v>
      </c>
    </row>
    <row r="331" spans="1:9" x14ac:dyDescent="0.3">
      <c r="A331">
        <v>21.862750227685599</v>
      </c>
      <c r="B331">
        <v>25.055104777403901</v>
      </c>
      <c r="C331">
        <f t="shared" si="5"/>
        <v>14.353667301453129</v>
      </c>
    </row>
    <row r="332" spans="1:9" x14ac:dyDescent="0.3">
      <c r="A332">
        <v>21.7416747074789</v>
      </c>
      <c r="B332">
        <v>24.910245338037502</v>
      </c>
      <c r="C332">
        <f t="shared" si="5"/>
        <v>14.272983215307741</v>
      </c>
    </row>
    <row r="333" spans="1:9" x14ac:dyDescent="0.3">
      <c r="A333">
        <v>21.723829396767499</v>
      </c>
      <c r="B333">
        <v>24.862174314265999</v>
      </c>
      <c r="C333">
        <f t="shared" si="5"/>
        <v>14.244234693683605</v>
      </c>
    </row>
    <row r="334" spans="1:9" x14ac:dyDescent="0.3">
      <c r="A334">
        <v>21.701847322377098</v>
      </c>
      <c r="B334">
        <v>24.7944165539061</v>
      </c>
      <c r="C334">
        <f t="shared" si="5"/>
        <v>14.20343759621513</v>
      </c>
    </row>
    <row r="335" spans="1:9" x14ac:dyDescent="0.3">
      <c r="A335">
        <v>21.577829384984302</v>
      </c>
      <c r="B335">
        <v>24.663421517520799</v>
      </c>
      <c r="C335">
        <f t="shared" si="5"/>
        <v>14.131708716163461</v>
      </c>
    </row>
    <row r="336" spans="1:9" x14ac:dyDescent="0.3">
      <c r="A336">
        <v>21.557574853844201</v>
      </c>
      <c r="B336">
        <v>24.613794930672501</v>
      </c>
      <c r="C336">
        <f t="shared" si="5"/>
        <v>14.102186930069392</v>
      </c>
      <c r="E336">
        <v>0.41499999999999998</v>
      </c>
      <c r="F336">
        <v>4.7E-2</v>
      </c>
      <c r="I336">
        <v>0.27200000000000002</v>
      </c>
    </row>
    <row r="337" spans="1:9" x14ac:dyDescent="0.3">
      <c r="A337">
        <v>21.328012362371702</v>
      </c>
      <c r="B337">
        <v>24.4220386939697</v>
      </c>
      <c r="C337">
        <f t="shared" si="5"/>
        <v>14.001322803222708</v>
      </c>
    </row>
    <row r="338" spans="1:9" x14ac:dyDescent="0.3">
      <c r="A338">
        <v>21.174937697445301</v>
      </c>
      <c r="B338">
        <v>24.1999386013986</v>
      </c>
      <c r="C338">
        <f t="shared" si="5"/>
        <v>13.87455291685681</v>
      </c>
    </row>
    <row r="339" spans="1:9" x14ac:dyDescent="0.3">
      <c r="A339">
        <v>21.154421207446902</v>
      </c>
      <c r="B339">
        <v>24.132159134500601</v>
      </c>
      <c r="C339">
        <f t="shared" si="5"/>
        <v>13.833578123538576</v>
      </c>
    </row>
    <row r="340" spans="1:9" x14ac:dyDescent="0.3">
      <c r="A340">
        <v>21.1412221858848</v>
      </c>
      <c r="B340">
        <v>24.097193961789799</v>
      </c>
      <c r="C340">
        <f t="shared" si="5"/>
        <v>13.812669977605685</v>
      </c>
    </row>
    <row r="341" spans="1:9" x14ac:dyDescent="0.3">
      <c r="A341">
        <v>21.0171535959783</v>
      </c>
      <c r="B341">
        <v>23.981089367281399</v>
      </c>
      <c r="C341">
        <f t="shared" si="5"/>
        <v>13.750193118057192</v>
      </c>
      <c r="E341">
        <v>0.38200000000000001</v>
      </c>
      <c r="F341">
        <v>4.7E-2</v>
      </c>
      <c r="I341">
        <v>0.245</v>
      </c>
    </row>
    <row r="342" spans="1:9" x14ac:dyDescent="0.3">
      <c r="A342">
        <v>20.891259441520599</v>
      </c>
      <c r="B342">
        <v>23.839815842852602</v>
      </c>
      <c r="C342">
        <f t="shared" si="5"/>
        <v>13.67196733497317</v>
      </c>
    </row>
    <row r="343" spans="1:9" x14ac:dyDescent="0.3">
      <c r="A343">
        <v>20.773084149975201</v>
      </c>
      <c r="B343">
        <v>23.749878460801</v>
      </c>
      <c r="C343">
        <f t="shared" si="5"/>
        <v>13.625445217126286</v>
      </c>
    </row>
    <row r="344" spans="1:9" x14ac:dyDescent="0.3">
      <c r="A344">
        <v>20.654958135460198</v>
      </c>
      <c r="B344">
        <v>23.625405911770599</v>
      </c>
      <c r="C344">
        <f t="shared" si="5"/>
        <v>13.55709763129919</v>
      </c>
    </row>
    <row r="345" spans="1:9" x14ac:dyDescent="0.3">
      <c r="A345">
        <v>20.640665992810199</v>
      </c>
      <c r="B345">
        <v>23.5887067960719</v>
      </c>
      <c r="C345">
        <f t="shared" si="5"/>
        <v>13.535163179794994</v>
      </c>
    </row>
    <row r="346" spans="1:9" x14ac:dyDescent="0.3">
      <c r="A346">
        <v>20.6227675532757</v>
      </c>
      <c r="B346">
        <v>23.532855346863101</v>
      </c>
      <c r="C346">
        <f t="shared" si="5"/>
        <v>13.501451190637386</v>
      </c>
    </row>
    <row r="347" spans="1:9" x14ac:dyDescent="0.3">
      <c r="A347">
        <v>20.5009154945493</v>
      </c>
      <c r="B347">
        <v>23.419645838754899</v>
      </c>
      <c r="C347">
        <f t="shared" si="5"/>
        <v>13.440494951371143</v>
      </c>
      <c r="E347">
        <v>0.35399999999999998</v>
      </c>
      <c r="F347">
        <v>5.1999999999999998E-2</v>
      </c>
      <c r="I347">
        <v>0.217</v>
      </c>
    </row>
    <row r="348" spans="1:9" x14ac:dyDescent="0.3">
      <c r="A348">
        <v>20.477418253916799</v>
      </c>
      <c r="B348">
        <v>23.376149818246201</v>
      </c>
      <c r="C348">
        <f t="shared" si="5"/>
        <v>13.415057963495201</v>
      </c>
    </row>
    <row r="349" spans="1:9" x14ac:dyDescent="0.3">
      <c r="A349">
        <v>20.3621380259512</v>
      </c>
      <c r="B349">
        <v>23.232035274789499</v>
      </c>
      <c r="C349">
        <f t="shared" si="5"/>
        <v>13.333988301615888</v>
      </c>
    </row>
    <row r="350" spans="1:9" x14ac:dyDescent="0.3">
      <c r="A350">
        <v>20.3459310672533</v>
      </c>
      <c r="B350">
        <v>23.220779950074402</v>
      </c>
      <c r="C350">
        <f t="shared" si="5"/>
        <v>13.328274846158404</v>
      </c>
    </row>
    <row r="351" spans="1:9" x14ac:dyDescent="0.3">
      <c r="A351">
        <v>20.3281364336368</v>
      </c>
      <c r="B351">
        <v>23.169991538288301</v>
      </c>
      <c r="C351">
        <f t="shared" si="5"/>
        <v>13.29773624243327</v>
      </c>
    </row>
    <row r="352" spans="1:9" x14ac:dyDescent="0.3">
      <c r="A352">
        <v>20.112760863052401</v>
      </c>
      <c r="B352">
        <v>22.971131381108201</v>
      </c>
      <c r="C352">
        <f t="shared" si="5"/>
        <v>13.190633134412582</v>
      </c>
    </row>
    <row r="353" spans="1:9" x14ac:dyDescent="0.3">
      <c r="A353">
        <v>19.993921568357699</v>
      </c>
      <c r="B353">
        <v>22.8572675158103</v>
      </c>
      <c r="C353">
        <f t="shared" si="5"/>
        <v>13.128892018405397</v>
      </c>
      <c r="E353">
        <v>0.32700000000000001</v>
      </c>
      <c r="F353">
        <v>5.6000000000000001E-2</v>
      </c>
      <c r="I353">
        <v>0.191</v>
      </c>
    </row>
    <row r="354" spans="1:9" x14ac:dyDescent="0.3">
      <c r="A354">
        <v>19.981347167852402</v>
      </c>
      <c r="B354">
        <v>22.829276904334598</v>
      </c>
      <c r="C354">
        <f t="shared" si="5"/>
        <v>13.11228406553059</v>
      </c>
    </row>
    <row r="355" spans="1:9" x14ac:dyDescent="0.3">
      <c r="A355">
        <v>19.860390380845999</v>
      </c>
      <c r="B355">
        <v>22.697804298262898</v>
      </c>
      <c r="C355">
        <f t="shared" si="5"/>
        <v>13.039567465355669</v>
      </c>
    </row>
    <row r="356" spans="1:9" x14ac:dyDescent="0.3">
      <c r="A356">
        <v>19.851930274219299</v>
      </c>
      <c r="B356">
        <v>22.677750286805999</v>
      </c>
      <c r="C356">
        <f t="shared" si="5"/>
        <v>13.027618453447616</v>
      </c>
    </row>
    <row r="357" spans="1:9" x14ac:dyDescent="0.3">
      <c r="A357">
        <v>19.7345701715861</v>
      </c>
      <c r="B357">
        <v>22.569719162273799</v>
      </c>
      <c r="C357">
        <f t="shared" si="5"/>
        <v>12.969379604886196</v>
      </c>
    </row>
    <row r="358" spans="1:9" x14ac:dyDescent="0.3">
      <c r="A358">
        <v>19.514482449597502</v>
      </c>
      <c r="B358">
        <v>22.382295309037399</v>
      </c>
      <c r="C358">
        <f t="shared" si="5"/>
        <v>12.869704029474503</v>
      </c>
    </row>
    <row r="359" spans="1:9" x14ac:dyDescent="0.3">
      <c r="A359">
        <v>19.502949041251199</v>
      </c>
      <c r="B359">
        <v>22.355032378176301</v>
      </c>
      <c r="C359">
        <f t="shared" si="5"/>
        <v>12.853445902486968</v>
      </c>
      <c r="E359">
        <v>0.30299999999999999</v>
      </c>
      <c r="F359">
        <v>6.0999999999999999E-2</v>
      </c>
      <c r="I359">
        <v>0.16800000000000001</v>
      </c>
    </row>
    <row r="360" spans="1:9" x14ac:dyDescent="0.3">
      <c r="A360">
        <v>19.485260489748299</v>
      </c>
      <c r="B360">
        <v>22.3052111108193</v>
      </c>
      <c r="C360">
        <f t="shared" si="5"/>
        <v>12.823446977053058</v>
      </c>
    </row>
    <row r="361" spans="1:9" x14ac:dyDescent="0.3">
      <c r="A361">
        <v>19.470856123722999</v>
      </c>
      <c r="B361">
        <v>22.260324450656899</v>
      </c>
      <c r="C361">
        <f t="shared" si="5"/>
        <v>12.796291157256041</v>
      </c>
    </row>
    <row r="362" spans="1:9" x14ac:dyDescent="0.3">
      <c r="A362">
        <v>19.356656755022801</v>
      </c>
      <c r="B362">
        <v>22.147006182399199</v>
      </c>
      <c r="C362">
        <f t="shared" si="5"/>
        <v>12.734358933721136</v>
      </c>
    </row>
    <row r="363" spans="1:9" x14ac:dyDescent="0.3">
      <c r="A363">
        <v>19.337986492656601</v>
      </c>
      <c r="B363">
        <v>22.0882290726767</v>
      </c>
      <c r="C363">
        <f t="shared" si="5"/>
        <v>12.698777137750843</v>
      </c>
    </row>
    <row r="364" spans="1:9" x14ac:dyDescent="0.3">
      <c r="A364">
        <v>19.3289361696567</v>
      </c>
      <c r="B364">
        <v>22.0717038682821</v>
      </c>
      <c r="C364">
        <f t="shared" si="5"/>
        <v>12.689096747307353</v>
      </c>
    </row>
    <row r="365" spans="1:9" x14ac:dyDescent="0.3">
      <c r="A365">
        <v>19.1122597927552</v>
      </c>
      <c r="B365">
        <v>21.9030570228479</v>
      </c>
      <c r="C365">
        <f t="shared" si="5"/>
        <v>12.600833851802264</v>
      </c>
    </row>
    <row r="366" spans="1:9" x14ac:dyDescent="0.3">
      <c r="A366">
        <v>19.0970886476914</v>
      </c>
      <c r="B366">
        <v>21.875419706473998</v>
      </c>
      <c r="C366">
        <f t="shared" si="5"/>
        <v>12.584635393242225</v>
      </c>
    </row>
    <row r="367" spans="1:9" x14ac:dyDescent="0.3">
      <c r="A367">
        <v>18.987184086430499</v>
      </c>
      <c r="B367">
        <v>21.752123133060401</v>
      </c>
      <c r="C367">
        <f t="shared" si="5"/>
        <v>12.515947772276888</v>
      </c>
      <c r="E367">
        <v>0.27800000000000002</v>
      </c>
      <c r="F367">
        <v>6.4000000000000001E-2</v>
      </c>
      <c r="I367">
        <v>0.14499999999999999</v>
      </c>
    </row>
    <row r="368" spans="1:9" x14ac:dyDescent="0.3">
      <c r="A368">
        <v>18.9709010601138</v>
      </c>
      <c r="B368">
        <v>21.7014281544167</v>
      </c>
      <c r="C368">
        <f t="shared" si="5"/>
        <v>12.485248344131744</v>
      </c>
    </row>
    <row r="369" spans="1:8" x14ac:dyDescent="0.3">
      <c r="A369">
        <v>18.9627472166204</v>
      </c>
      <c r="B369">
        <v>21.682509119634101</v>
      </c>
      <c r="C369">
        <f t="shared" si="5"/>
        <v>12.473968226949523</v>
      </c>
    </row>
    <row r="370" spans="1:8" x14ac:dyDescent="0.3">
      <c r="A370">
        <v>18.845383347967701</v>
      </c>
      <c r="B370">
        <v>21.564239055185102</v>
      </c>
      <c r="C370">
        <f t="shared" si="5"/>
        <v>12.409058490902909</v>
      </c>
    </row>
    <row r="371" spans="1:8" x14ac:dyDescent="0.3">
      <c r="A371">
        <v>18.833542606734401</v>
      </c>
      <c r="B371">
        <v>21.537143547519399</v>
      </c>
      <c r="C371">
        <f t="shared" si="5"/>
        <v>12.39291245757804</v>
      </c>
    </row>
    <row r="372" spans="1:8" x14ac:dyDescent="0.3">
      <c r="A372">
        <v>18.717778886486201</v>
      </c>
      <c r="B372">
        <v>21.417936757157101</v>
      </c>
      <c r="C372">
        <f t="shared" si="5"/>
        <v>12.327245693887358</v>
      </c>
    </row>
    <row r="373" spans="1:8" x14ac:dyDescent="0.3">
      <c r="A373">
        <v>18.699169133731299</v>
      </c>
      <c r="B373">
        <v>21.363750201510801</v>
      </c>
      <c r="C373">
        <f t="shared" si="5"/>
        <v>12.294520987038307</v>
      </c>
    </row>
    <row r="374" spans="1:8" x14ac:dyDescent="0.3">
      <c r="A374">
        <v>18.456489244577401</v>
      </c>
      <c r="B374">
        <v>21.106894255075701</v>
      </c>
      <c r="C374">
        <f t="shared" si="5"/>
        <v>12.152358056365829</v>
      </c>
      <c r="E374">
        <v>0.254</v>
      </c>
      <c r="F374">
        <v>6.7000000000000004E-2</v>
      </c>
      <c r="H374">
        <v>0.123</v>
      </c>
    </row>
    <row r="375" spans="1:8" x14ac:dyDescent="0.3">
      <c r="A375">
        <v>18.340675884302101</v>
      </c>
      <c r="B375">
        <v>20.993041737557199</v>
      </c>
      <c r="C375">
        <f t="shared" si="5"/>
        <v>12.090000991961809</v>
      </c>
    </row>
    <row r="376" spans="1:8" x14ac:dyDescent="0.3">
      <c r="A376">
        <v>18.3350941503192</v>
      </c>
      <c r="B376">
        <v>20.983148882483999</v>
      </c>
      <c r="C376">
        <f t="shared" si="5"/>
        <v>12.084205097081446</v>
      </c>
    </row>
    <row r="377" spans="1:8" x14ac:dyDescent="0.3">
      <c r="A377">
        <v>18.216928487881301</v>
      </c>
      <c r="B377">
        <v>20.856178917685401</v>
      </c>
      <c r="C377">
        <f t="shared" si="5"/>
        <v>12.01371245815052</v>
      </c>
    </row>
    <row r="378" spans="1:8" x14ac:dyDescent="0.3">
      <c r="A378">
        <v>18.0136730037596</v>
      </c>
      <c r="B378">
        <v>20.710800176118401</v>
      </c>
      <c r="C378">
        <f t="shared" si="5"/>
        <v>11.938678109458548</v>
      </c>
    </row>
    <row r="379" spans="1:8" x14ac:dyDescent="0.3">
      <c r="A379">
        <v>18.001338506471399</v>
      </c>
      <c r="B379">
        <v>20.680543002900599</v>
      </c>
      <c r="C379">
        <f t="shared" si="5"/>
        <v>11.920534732946352</v>
      </c>
      <c r="E379">
        <v>0.23599999999999999</v>
      </c>
      <c r="F379">
        <v>7.2999999999999995E-2</v>
      </c>
      <c r="H379">
        <v>0.104</v>
      </c>
    </row>
    <row r="380" spans="1:8" x14ac:dyDescent="0.3">
      <c r="A380">
        <v>17.986856689358898</v>
      </c>
      <c r="B380">
        <v>20.658606243655701</v>
      </c>
      <c r="C380">
        <f t="shared" si="5"/>
        <v>11.90784674601902</v>
      </c>
    </row>
    <row r="381" spans="1:8" x14ac:dyDescent="0.3">
      <c r="A381">
        <v>17.877402413824601</v>
      </c>
      <c r="B381">
        <v>20.545400758643499</v>
      </c>
      <c r="C381">
        <f t="shared" si="5"/>
        <v>11.845277702495975</v>
      </c>
    </row>
    <row r="382" spans="1:8" x14ac:dyDescent="0.3">
      <c r="A382">
        <v>17.863872775066501</v>
      </c>
      <c r="B382">
        <v>20.526162708912</v>
      </c>
      <c r="C382">
        <f t="shared" si="5"/>
        <v>11.83421655541818</v>
      </c>
    </row>
    <row r="383" spans="1:8" x14ac:dyDescent="0.3">
      <c r="A383">
        <v>17.6613362286217</v>
      </c>
      <c r="B383">
        <v>20.350715773671901</v>
      </c>
      <c r="C383">
        <f t="shared" si="5"/>
        <v>11.739963910723221</v>
      </c>
      <c r="E383">
        <v>0.223</v>
      </c>
      <c r="F383">
        <v>7.1999999999999995E-2</v>
      </c>
      <c r="H383">
        <v>9.6000000000000002E-2</v>
      </c>
    </row>
    <row r="384" spans="1:8" x14ac:dyDescent="0.3">
      <c r="A384">
        <v>17.355669324295398</v>
      </c>
      <c r="B384">
        <v>20.101633542977702</v>
      </c>
      <c r="C384">
        <f t="shared" si="5"/>
        <v>11.607600723368922</v>
      </c>
    </row>
    <row r="385" spans="1:8" x14ac:dyDescent="0.3">
      <c r="A385">
        <v>17.349351675632501</v>
      </c>
      <c r="B385">
        <v>20.088455379720699</v>
      </c>
      <c r="C385">
        <f t="shared" si="5"/>
        <v>11.599762735053798</v>
      </c>
    </row>
    <row r="386" spans="1:8" x14ac:dyDescent="0.3">
      <c r="A386">
        <v>17.33481277457</v>
      </c>
      <c r="B386">
        <v>20.040132505496601</v>
      </c>
      <c r="C386">
        <f t="shared" si="5"/>
        <v>11.570295174813328</v>
      </c>
    </row>
    <row r="387" spans="1:8" x14ac:dyDescent="0.3">
      <c r="A387">
        <v>17.229791806239799</v>
      </c>
      <c r="B387">
        <v>19.959549899412298</v>
      </c>
      <c r="C387">
        <f t="shared" ref="C387:C404" si="6">B387*(1-EXP(-ABS(0.25704+0.11819*(B387/A387)-0.0020625*A387+0.13831*LN($O$2))))</f>
        <v>11.527959083697485</v>
      </c>
    </row>
    <row r="388" spans="1:8" x14ac:dyDescent="0.3">
      <c r="A388">
        <v>17.112361944261998</v>
      </c>
      <c r="B388">
        <v>19.839353415752399</v>
      </c>
      <c r="C388">
        <f t="shared" si="6"/>
        <v>11.461483747533673</v>
      </c>
    </row>
    <row r="389" spans="1:8" x14ac:dyDescent="0.3">
      <c r="A389">
        <v>17.0464537157021</v>
      </c>
      <c r="B389">
        <v>19.4599439210768</v>
      </c>
      <c r="C389">
        <f t="shared" si="6"/>
        <v>11.226130824447976</v>
      </c>
      <c r="E389">
        <v>0.19700000000000001</v>
      </c>
      <c r="F389">
        <v>7.6999999999999999E-2</v>
      </c>
      <c r="H389">
        <v>7.1999999999999995E-2</v>
      </c>
    </row>
    <row r="390" spans="1:8" x14ac:dyDescent="0.3">
      <c r="A390">
        <v>16.805500149506098</v>
      </c>
      <c r="B390">
        <v>19.600834713078001</v>
      </c>
      <c r="C390">
        <f t="shared" si="6"/>
        <v>11.335742820144507</v>
      </c>
    </row>
    <row r="391" spans="1:8" x14ac:dyDescent="0.3">
      <c r="A391">
        <v>16.691980810166299</v>
      </c>
      <c r="B391">
        <v>19.4651898220569</v>
      </c>
      <c r="C391">
        <f t="shared" si="6"/>
        <v>11.259028430853284</v>
      </c>
    </row>
    <row r="392" spans="1:8" x14ac:dyDescent="0.3">
      <c r="A392">
        <v>16.690474553562201</v>
      </c>
      <c r="B392">
        <v>19.261948896194699</v>
      </c>
      <c r="C392">
        <f t="shared" si="6"/>
        <v>11.129901043752865</v>
      </c>
    </row>
    <row r="393" spans="1:8" x14ac:dyDescent="0.3">
      <c r="A393">
        <v>16.587386964273001</v>
      </c>
      <c r="B393">
        <v>19.3597547930659</v>
      </c>
      <c r="C393">
        <f t="shared" si="6"/>
        <v>11.200764723387554</v>
      </c>
    </row>
    <row r="394" spans="1:8" x14ac:dyDescent="0.3">
      <c r="A394">
        <v>16.476165361907501</v>
      </c>
      <c r="B394">
        <v>19.258862947031201</v>
      </c>
      <c r="C394">
        <f t="shared" si="6"/>
        <v>11.145937655754015</v>
      </c>
      <c r="E394">
        <v>0.182</v>
      </c>
      <c r="F394">
        <v>7.5999999999999998E-2</v>
      </c>
      <c r="H394">
        <v>0.06</v>
      </c>
    </row>
    <row r="395" spans="1:8" x14ac:dyDescent="0.3">
      <c r="A395">
        <v>16.2347228530545</v>
      </c>
      <c r="B395">
        <v>18.789184072481</v>
      </c>
      <c r="C395">
        <f t="shared" si="6"/>
        <v>10.867250899037586</v>
      </c>
    </row>
    <row r="396" spans="1:8" x14ac:dyDescent="0.3">
      <c r="A396">
        <v>15.940381895405601</v>
      </c>
      <c r="B396">
        <v>18.550269125181899</v>
      </c>
      <c r="C396">
        <f t="shared" si="6"/>
        <v>10.739708474455703</v>
      </c>
      <c r="E396">
        <v>0.16300000000000001</v>
      </c>
      <c r="F396">
        <v>7.5999999999999998E-2</v>
      </c>
      <c r="H396">
        <v>4.4999999999999998E-2</v>
      </c>
    </row>
    <row r="397" spans="1:8" x14ac:dyDescent="0.3">
      <c r="A397">
        <v>15.836198694542301</v>
      </c>
      <c r="B397">
        <v>18.453534971126601</v>
      </c>
      <c r="C397">
        <f t="shared" si="6"/>
        <v>10.686794136967782</v>
      </c>
    </row>
    <row r="398" spans="1:8" x14ac:dyDescent="0.3">
      <c r="A398">
        <v>15.7319799476338</v>
      </c>
      <c r="B398">
        <v>18.3559370669273</v>
      </c>
      <c r="C398">
        <f t="shared" si="6"/>
        <v>10.633317389314625</v>
      </c>
    </row>
    <row r="399" spans="1:8" x14ac:dyDescent="0.3">
      <c r="A399">
        <v>15.536316420848999</v>
      </c>
      <c r="B399">
        <v>18.199902517392999</v>
      </c>
      <c r="C399">
        <f t="shared" si="6"/>
        <v>10.550224784522268</v>
      </c>
      <c r="E399">
        <v>0.151</v>
      </c>
      <c r="F399">
        <v>0.74</v>
      </c>
      <c r="H399">
        <v>3.5999999999999997E-2</v>
      </c>
    </row>
    <row r="400" spans="1:8" x14ac:dyDescent="0.3">
      <c r="A400">
        <v>15.1538825658884</v>
      </c>
      <c r="B400">
        <v>17.879909030822301</v>
      </c>
      <c r="C400">
        <f t="shared" si="6"/>
        <v>10.37814770571562</v>
      </c>
    </row>
    <row r="401" spans="1:6" x14ac:dyDescent="0.3">
      <c r="A401">
        <v>14.9599848605825</v>
      </c>
      <c r="B401">
        <v>17.703561301389598</v>
      </c>
      <c r="C401">
        <f t="shared" si="6"/>
        <v>10.281833826601787</v>
      </c>
      <c r="E401">
        <v>0.13500000000000001</v>
      </c>
      <c r="F401">
        <v>9.9000000000000005E-2</v>
      </c>
    </row>
    <row r="402" spans="1:6" x14ac:dyDescent="0.3">
      <c r="A402">
        <v>14.386439394068001</v>
      </c>
      <c r="B402">
        <v>17.206000698495899</v>
      </c>
      <c r="C402">
        <f t="shared" si="6"/>
        <v>10.01210457734744</v>
      </c>
      <c r="E402">
        <v>0.12</v>
      </c>
      <c r="F402">
        <v>8.5999999999999993E-2</v>
      </c>
    </row>
    <row r="403" spans="1:6" x14ac:dyDescent="0.3">
      <c r="A403">
        <v>13.9105465600834</v>
      </c>
      <c r="B403">
        <v>16.365142381589699</v>
      </c>
      <c r="C403">
        <f t="shared" si="6"/>
        <v>9.5137271481340715</v>
      </c>
      <c r="E403">
        <v>0.106</v>
      </c>
      <c r="F403">
        <v>7.2999999999999995E-2</v>
      </c>
    </row>
    <row r="404" spans="1:6" x14ac:dyDescent="0.3">
      <c r="A404">
        <v>12.330733728673</v>
      </c>
      <c r="B404">
        <v>14.949490761314999</v>
      </c>
      <c r="C404">
        <f t="shared" si="6"/>
        <v>8.7375396562948691</v>
      </c>
      <c r="E404">
        <v>7.3999999999999996E-2</v>
      </c>
      <c r="F404">
        <v>4.2000000000000003E-2</v>
      </c>
    </row>
    <row r="405" spans="1:6" x14ac:dyDescent="0.3">
      <c r="A405">
        <v>10.3755625956664</v>
      </c>
      <c r="B405">
        <v>12.6773815468358</v>
      </c>
      <c r="C405">
        <f>B405*(1-EXP(-ABS(0.25704+0.11819*(B405/A405)-0.0020625*A405+0.13831*LN($O$2))))</f>
        <v>7.436629570442201</v>
      </c>
      <c r="E405">
        <v>0.04</v>
      </c>
      <c r="F405">
        <v>1.2999999999999999E-2</v>
      </c>
    </row>
    <row r="406" spans="1:6" x14ac:dyDescent="0.3">
      <c r="A406">
        <v>8.5673587639264106</v>
      </c>
      <c r="B406">
        <v>10.405867233188699</v>
      </c>
      <c r="C406">
        <f>B406*(1-EXP(-ABS(0.25704+0.11819*(B406/A406)-0.0020625*A406+0.13831*LN($O$2))))</f>
        <v>6.1164817438829795</v>
      </c>
      <c r="E406">
        <v>1.7999999999999999E-2</v>
      </c>
      <c r="F406">
        <v>1.2E-2</v>
      </c>
    </row>
  </sheetData>
  <sortState ref="A2:J406">
    <sortCondition descending="1" ref="A1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0"/>
  <sheetViews>
    <sheetView workbookViewId="0">
      <selection activeCell="C2" sqref="C2"/>
    </sheetView>
  </sheetViews>
  <sheetFormatPr baseColWidth="10" defaultRowHeight="14.4" x14ac:dyDescent="0.3"/>
  <sheetData>
    <row r="1" spans="1:15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K1" t="s">
        <v>1</v>
      </c>
      <c r="L1" t="s">
        <v>2</v>
      </c>
      <c r="M1" t="s">
        <v>3</v>
      </c>
      <c r="N1">
        <v>4</v>
      </c>
      <c r="O1" t="s">
        <v>24</v>
      </c>
    </row>
    <row r="2" spans="1:15" x14ac:dyDescent="0.3">
      <c r="A2">
        <v>44.089821262593198</v>
      </c>
      <c r="B2">
        <v>33.333995030586202</v>
      </c>
      <c r="C2">
        <f>B2*(1-EXP(-ABS(0.25704+0.11819*(B2/A2)-0.0020625*A2+0.13831*LN($O$2))))</f>
        <v>17.255121373840854</v>
      </c>
      <c r="E2">
        <v>2.5219999999999998</v>
      </c>
      <c r="F2">
        <v>0.49199999999999999</v>
      </c>
      <c r="L2">
        <v>1.5680000000000001</v>
      </c>
      <c r="O2">
        <f>AVERAGE(B2:B101)</f>
        <v>30.699950847280785</v>
      </c>
    </row>
    <row r="3" spans="1:15" x14ac:dyDescent="0.3">
      <c r="A3">
        <v>41.1573965486091</v>
      </c>
      <c r="B3">
        <v>33.044845880215703</v>
      </c>
      <c r="C3">
        <f t="shared" ref="C3:C66" si="0">B3*(1-EXP(-ABS(0.25704+0.11819*(B3/A3)-0.0020625*A3+0.13831*LN($O$2))))</f>
        <v>17.289028310712649</v>
      </c>
      <c r="E3">
        <v>2.17</v>
      </c>
      <c r="F3">
        <v>0.40400000000000003</v>
      </c>
      <c r="L3">
        <v>1.3640000000000001</v>
      </c>
    </row>
    <row r="4" spans="1:15" x14ac:dyDescent="0.3">
      <c r="A4">
        <v>40.600361409042598</v>
      </c>
      <c r="B4">
        <v>32.829649118657798</v>
      </c>
      <c r="C4">
        <f t="shared" si="0"/>
        <v>17.204968803485187</v>
      </c>
      <c r="E4">
        <v>2.0960000000000001</v>
      </c>
      <c r="F4">
        <v>0.38100000000000001</v>
      </c>
      <c r="L4">
        <v>1.319</v>
      </c>
    </row>
    <row r="5" spans="1:15" x14ac:dyDescent="0.3">
      <c r="A5">
        <v>39.577590259407998</v>
      </c>
      <c r="B5">
        <v>32.717061808353797</v>
      </c>
      <c r="C5">
        <f t="shared" si="0"/>
        <v>17.21189295585458</v>
      </c>
      <c r="E5">
        <v>1.982</v>
      </c>
      <c r="F5">
        <v>0.35399999999999998</v>
      </c>
      <c r="L5">
        <v>1.252</v>
      </c>
    </row>
    <row r="6" spans="1:15" x14ac:dyDescent="0.3">
      <c r="A6">
        <v>39.126093713197498</v>
      </c>
      <c r="B6">
        <v>32.655902821139698</v>
      </c>
      <c r="C6">
        <f t="shared" si="0"/>
        <v>17.208692011433882</v>
      </c>
      <c r="E6">
        <v>1.931</v>
      </c>
      <c r="F6">
        <v>0.34200000000000003</v>
      </c>
      <c r="L6">
        <v>1.222</v>
      </c>
    </row>
    <row r="7" spans="1:15" x14ac:dyDescent="0.3">
      <c r="A7">
        <v>38.844395461844996</v>
      </c>
      <c r="B7">
        <v>32.601670577132701</v>
      </c>
      <c r="C7">
        <f t="shared" si="0"/>
        <v>17.19755076286696</v>
      </c>
      <c r="E7">
        <v>1.899</v>
      </c>
      <c r="F7">
        <v>0.33400000000000002</v>
      </c>
      <c r="L7">
        <v>1.204</v>
      </c>
    </row>
    <row r="8" spans="1:15" x14ac:dyDescent="0.3">
      <c r="A8">
        <v>37.959610670852598</v>
      </c>
      <c r="B8">
        <v>32.500912016645998</v>
      </c>
      <c r="C8">
        <f t="shared" si="0"/>
        <v>17.202999906173591</v>
      </c>
      <c r="E8">
        <v>1.806</v>
      </c>
      <c r="F8">
        <v>0.312</v>
      </c>
      <c r="K8">
        <v>1.1479999999999999</v>
      </c>
    </row>
    <row r="9" spans="1:15" x14ac:dyDescent="0.3">
      <c r="A9">
        <v>37.929124733068598</v>
      </c>
      <c r="B9">
        <v>32.508188753063898</v>
      </c>
      <c r="C9">
        <f t="shared" si="0"/>
        <v>17.209404936240521</v>
      </c>
    </row>
    <row r="10" spans="1:15" x14ac:dyDescent="0.3">
      <c r="A10">
        <v>37.819786064500697</v>
      </c>
      <c r="B10">
        <v>32.428850816989602</v>
      </c>
      <c r="C10">
        <f t="shared" si="0"/>
        <v>17.1715310802178</v>
      </c>
    </row>
    <row r="11" spans="1:15" x14ac:dyDescent="0.3">
      <c r="A11">
        <v>37.715247355316698</v>
      </c>
      <c r="B11">
        <v>32.377358278200298</v>
      </c>
      <c r="C11">
        <f t="shared" si="0"/>
        <v>17.149369538791202</v>
      </c>
    </row>
    <row r="12" spans="1:15" x14ac:dyDescent="0.3">
      <c r="A12">
        <v>37.614038823881998</v>
      </c>
      <c r="B12">
        <v>32.336588224835403</v>
      </c>
      <c r="C12">
        <f t="shared" si="0"/>
        <v>17.133152319604463</v>
      </c>
      <c r="E12">
        <v>1.762</v>
      </c>
      <c r="F12">
        <v>0.30399999999999999</v>
      </c>
      <c r="K12">
        <v>1.125</v>
      </c>
    </row>
    <row r="13" spans="1:15" x14ac:dyDescent="0.3">
      <c r="A13">
        <v>36.575992853471497</v>
      </c>
      <c r="B13">
        <v>32.233159126109499</v>
      </c>
      <c r="C13">
        <f t="shared" si="0"/>
        <v>17.149267667547615</v>
      </c>
      <c r="E13">
        <v>1.659</v>
      </c>
      <c r="F13">
        <v>0.28100000000000003</v>
      </c>
      <c r="K13">
        <v>1.0620000000000001</v>
      </c>
    </row>
    <row r="14" spans="1:15" x14ac:dyDescent="0.3">
      <c r="A14">
        <v>36.548129552174302</v>
      </c>
      <c r="B14">
        <v>32.223530082208001</v>
      </c>
      <c r="C14">
        <f t="shared" si="0"/>
        <v>17.145738995807733</v>
      </c>
    </row>
    <row r="15" spans="1:15" x14ac:dyDescent="0.3">
      <c r="A15">
        <v>35.861376374938402</v>
      </c>
      <c r="B15">
        <v>32.111328705584398</v>
      </c>
      <c r="C15">
        <f t="shared" si="0"/>
        <v>17.131678374989555</v>
      </c>
      <c r="E15">
        <v>1.5860000000000001</v>
      </c>
      <c r="F15">
        <v>0.26400000000000001</v>
      </c>
      <c r="K15">
        <v>1.0189999999999999</v>
      </c>
    </row>
    <row r="16" spans="1:15" x14ac:dyDescent="0.3">
      <c r="A16">
        <v>35.834451121851501</v>
      </c>
      <c r="B16">
        <v>32.121162132895002</v>
      </c>
      <c r="C16">
        <f t="shared" si="0"/>
        <v>17.139434023469644</v>
      </c>
    </row>
    <row r="17" spans="1:11" x14ac:dyDescent="0.3">
      <c r="A17">
        <v>35.725901214615597</v>
      </c>
      <c r="B17">
        <v>32.0575323779006</v>
      </c>
      <c r="C17">
        <f t="shared" si="0"/>
        <v>17.110494280221332</v>
      </c>
    </row>
    <row r="18" spans="1:11" x14ac:dyDescent="0.3">
      <c r="A18">
        <v>35.431991164028602</v>
      </c>
      <c r="B18">
        <v>31.985101703041199</v>
      </c>
      <c r="C18">
        <f t="shared" si="0"/>
        <v>17.090380041410594</v>
      </c>
    </row>
    <row r="19" spans="1:11" x14ac:dyDescent="0.3">
      <c r="A19">
        <v>35.406947488618798</v>
      </c>
      <c r="B19">
        <v>31.9964465693389</v>
      </c>
      <c r="C19">
        <f t="shared" si="0"/>
        <v>17.098899966189329</v>
      </c>
    </row>
    <row r="20" spans="1:11" x14ac:dyDescent="0.3">
      <c r="A20">
        <v>35.380085855019303</v>
      </c>
      <c r="B20">
        <v>31.987059865987099</v>
      </c>
      <c r="C20">
        <f t="shared" si="0"/>
        <v>17.095449425958229</v>
      </c>
    </row>
    <row r="21" spans="1:11" x14ac:dyDescent="0.3">
      <c r="A21">
        <v>35.262259528376099</v>
      </c>
      <c r="B21">
        <v>31.9008145260172</v>
      </c>
      <c r="C21">
        <f t="shared" si="0"/>
        <v>17.053973695811614</v>
      </c>
    </row>
    <row r="22" spans="1:11" x14ac:dyDescent="0.3">
      <c r="A22">
        <v>35.031151346711198</v>
      </c>
      <c r="B22">
        <v>31.8508769930028</v>
      </c>
      <c r="C22">
        <f t="shared" si="0"/>
        <v>17.042294626477702</v>
      </c>
      <c r="E22">
        <v>1.498</v>
      </c>
      <c r="F22">
        <v>0.245</v>
      </c>
      <c r="K22">
        <v>0.96499999999999997</v>
      </c>
    </row>
    <row r="23" spans="1:11" x14ac:dyDescent="0.3">
      <c r="A23">
        <v>34.938568893477097</v>
      </c>
      <c r="B23">
        <v>31.819552117329099</v>
      </c>
      <c r="C23">
        <f t="shared" si="0"/>
        <v>17.031002715618207</v>
      </c>
    </row>
    <row r="24" spans="1:11" x14ac:dyDescent="0.3">
      <c r="A24">
        <v>34.639648889997503</v>
      </c>
      <c r="B24">
        <v>31.762028894563699</v>
      </c>
      <c r="C24">
        <f t="shared" si="0"/>
        <v>17.020116129401973</v>
      </c>
    </row>
    <row r="25" spans="1:11" x14ac:dyDescent="0.3">
      <c r="A25">
        <v>34.542360532162199</v>
      </c>
      <c r="B25">
        <v>31.707209652543899</v>
      </c>
      <c r="C25">
        <f t="shared" si="0"/>
        <v>16.995424232353468</v>
      </c>
      <c r="E25">
        <v>1.448</v>
      </c>
      <c r="F25">
        <v>0.24099999999999999</v>
      </c>
      <c r="K25">
        <v>0.92800000000000005</v>
      </c>
    </row>
    <row r="26" spans="1:11" x14ac:dyDescent="0.3">
      <c r="A26">
        <v>34.381473477934101</v>
      </c>
      <c r="B26">
        <v>31.677078365445698</v>
      </c>
      <c r="C26">
        <f t="shared" si="0"/>
        <v>16.990085982221984</v>
      </c>
    </row>
    <row r="27" spans="1:11" x14ac:dyDescent="0.3">
      <c r="A27">
        <v>34.145786729225101</v>
      </c>
      <c r="B27">
        <v>31.633565958944299</v>
      </c>
      <c r="C27">
        <f t="shared" si="0"/>
        <v>16.982683837243989</v>
      </c>
      <c r="E27">
        <v>1.411</v>
      </c>
      <c r="F27">
        <v>0.23200000000000001</v>
      </c>
      <c r="K27">
        <v>0.90600000000000003</v>
      </c>
    </row>
    <row r="28" spans="1:11" x14ac:dyDescent="0.3">
      <c r="A28">
        <v>33.724755854431599</v>
      </c>
      <c r="B28">
        <v>31.116030892086702</v>
      </c>
      <c r="C28">
        <f t="shared" si="0"/>
        <v>16.710916471119454</v>
      </c>
      <c r="E28">
        <v>1.351</v>
      </c>
      <c r="F28">
        <v>0.214</v>
      </c>
      <c r="K28">
        <v>0.86899999999999999</v>
      </c>
    </row>
    <row r="29" spans="1:11" x14ac:dyDescent="0.3">
      <c r="A29">
        <v>33.617638269854602</v>
      </c>
      <c r="B29">
        <v>31.5138789421243</v>
      </c>
      <c r="C29">
        <f t="shared" si="0"/>
        <v>16.953252033138188</v>
      </c>
    </row>
    <row r="30" spans="1:11" x14ac:dyDescent="0.3">
      <c r="A30">
        <v>33.593590992521499</v>
      </c>
      <c r="B30">
        <v>31.518277526928198</v>
      </c>
      <c r="C30">
        <f t="shared" si="0"/>
        <v>16.957720738963399</v>
      </c>
    </row>
    <row r="31" spans="1:11" x14ac:dyDescent="0.3">
      <c r="A31">
        <v>33.084127078169402</v>
      </c>
      <c r="B31">
        <v>31.4226223255164</v>
      </c>
      <c r="C31">
        <f t="shared" si="0"/>
        <v>16.941293848776869</v>
      </c>
      <c r="E31">
        <v>1.3120000000000001</v>
      </c>
      <c r="F31">
        <v>0.20899999999999999</v>
      </c>
      <c r="K31">
        <v>0.84699999999999998</v>
      </c>
    </row>
    <row r="32" spans="1:11" x14ac:dyDescent="0.3">
      <c r="A32">
        <v>32.913443425008602</v>
      </c>
      <c r="B32">
        <v>31.374351875247601</v>
      </c>
      <c r="C32">
        <f t="shared" si="0"/>
        <v>16.926265909613679</v>
      </c>
    </row>
    <row r="33" spans="1:11" x14ac:dyDescent="0.3">
      <c r="A33">
        <v>32.822954549833497</v>
      </c>
      <c r="B33">
        <v>31.344859454992299</v>
      </c>
      <c r="C33">
        <f t="shared" si="0"/>
        <v>16.915998223400521</v>
      </c>
    </row>
    <row r="34" spans="1:11" x14ac:dyDescent="0.3">
      <c r="A34">
        <v>32.727565247174397</v>
      </c>
      <c r="B34">
        <v>31.298643350887499</v>
      </c>
      <c r="C34">
        <f t="shared" si="0"/>
        <v>16.896225237321243</v>
      </c>
    </row>
    <row r="35" spans="1:11" x14ac:dyDescent="0.3">
      <c r="A35">
        <v>32.423407649919497</v>
      </c>
      <c r="B35">
        <v>31.233117976226499</v>
      </c>
      <c r="C35">
        <f t="shared" si="0"/>
        <v>16.881659278214993</v>
      </c>
      <c r="E35">
        <v>1.2509999999999999</v>
      </c>
      <c r="F35">
        <v>0.19800000000000001</v>
      </c>
      <c r="K35">
        <v>0.80700000000000005</v>
      </c>
    </row>
    <row r="36" spans="1:11" x14ac:dyDescent="0.3">
      <c r="A36">
        <v>32.188855721569396</v>
      </c>
      <c r="B36">
        <v>31.180023835174602</v>
      </c>
      <c r="C36">
        <f t="shared" si="0"/>
        <v>16.868976313085764</v>
      </c>
    </row>
    <row r="37" spans="1:11" x14ac:dyDescent="0.3">
      <c r="A37">
        <v>31.954684301485699</v>
      </c>
      <c r="B37">
        <v>31.1293167290147</v>
      </c>
      <c r="C37">
        <f t="shared" si="0"/>
        <v>16.857741798621092</v>
      </c>
      <c r="E37">
        <v>1.21</v>
      </c>
      <c r="F37">
        <v>0.189</v>
      </c>
      <c r="J37">
        <v>0.78200000000000003</v>
      </c>
    </row>
    <row r="38" spans="1:11" x14ac:dyDescent="0.3">
      <c r="A38">
        <v>31.721562890487998</v>
      </c>
      <c r="B38">
        <v>31.083599866660901</v>
      </c>
      <c r="C38">
        <f t="shared" si="0"/>
        <v>16.84945735879063</v>
      </c>
    </row>
    <row r="39" spans="1:11" x14ac:dyDescent="0.3">
      <c r="A39">
        <v>31.5574988931935</v>
      </c>
      <c r="B39">
        <v>31.044333418685198</v>
      </c>
      <c r="C39">
        <f t="shared" si="0"/>
        <v>16.839447140330936</v>
      </c>
    </row>
    <row r="40" spans="1:11" x14ac:dyDescent="0.3">
      <c r="A40">
        <v>31.534386351598901</v>
      </c>
      <c r="B40">
        <v>31.0391627272842</v>
      </c>
      <c r="C40">
        <f t="shared" si="0"/>
        <v>16.838254378017684</v>
      </c>
    </row>
    <row r="41" spans="1:11" x14ac:dyDescent="0.3">
      <c r="A41">
        <v>31.512129948601501</v>
      </c>
      <c r="B41">
        <v>31.024426385405601</v>
      </c>
      <c r="C41">
        <f t="shared" si="0"/>
        <v>16.831293412324413</v>
      </c>
      <c r="E41">
        <v>1.171</v>
      </c>
      <c r="F41">
        <v>0.18</v>
      </c>
      <c r="J41">
        <v>0.75900000000000001</v>
      </c>
    </row>
    <row r="42" spans="1:11" x14ac:dyDescent="0.3">
      <c r="A42">
        <v>31.329610288889899</v>
      </c>
      <c r="B42">
        <v>30.9468320057703</v>
      </c>
      <c r="C42">
        <f t="shared" si="0"/>
        <v>16.799975706400335</v>
      </c>
    </row>
    <row r="43" spans="1:11" x14ac:dyDescent="0.3">
      <c r="A43">
        <v>31.1010199938586</v>
      </c>
      <c r="B43">
        <v>30.9003527221127</v>
      </c>
      <c r="C43">
        <f t="shared" si="0"/>
        <v>16.791019890654109</v>
      </c>
    </row>
    <row r="44" spans="1:11" x14ac:dyDescent="0.3">
      <c r="A44">
        <v>31.005937218896101</v>
      </c>
      <c r="B44">
        <v>30.865282046533999</v>
      </c>
      <c r="C44">
        <f t="shared" si="0"/>
        <v>16.777916296804047</v>
      </c>
      <c r="E44">
        <v>1.127</v>
      </c>
      <c r="F44">
        <v>0.17</v>
      </c>
      <c r="J44">
        <v>0.73299999999999998</v>
      </c>
    </row>
    <row r="45" spans="1:11" x14ac:dyDescent="0.3">
      <c r="A45">
        <v>30.988450875896699</v>
      </c>
      <c r="B45">
        <v>30.854157776133999</v>
      </c>
      <c r="C45">
        <f t="shared" si="0"/>
        <v>16.772714612094632</v>
      </c>
    </row>
    <row r="46" spans="1:11" x14ac:dyDescent="0.3">
      <c r="A46">
        <v>30.821620102930702</v>
      </c>
      <c r="B46">
        <v>30.785098342243899</v>
      </c>
      <c r="C46">
        <f t="shared" si="0"/>
        <v>16.745232459880793</v>
      </c>
    </row>
    <row r="47" spans="1:11" x14ac:dyDescent="0.3">
      <c r="A47">
        <v>30.6566042897425</v>
      </c>
      <c r="B47">
        <v>30.739715714534199</v>
      </c>
      <c r="C47">
        <f t="shared" si="0"/>
        <v>16.731769271479802</v>
      </c>
      <c r="E47">
        <v>1.0960000000000001</v>
      </c>
      <c r="F47">
        <v>0.16200000000000001</v>
      </c>
      <c r="J47">
        <v>0.71499999999999997</v>
      </c>
    </row>
    <row r="48" spans="1:11" x14ac:dyDescent="0.3">
      <c r="A48">
        <v>30.4223668676409</v>
      </c>
      <c r="B48">
        <v>30.6904130096007</v>
      </c>
      <c r="C48">
        <f t="shared" si="0"/>
        <v>16.721762631992835</v>
      </c>
    </row>
    <row r="49" spans="1:10" x14ac:dyDescent="0.3">
      <c r="A49">
        <v>30.254428791523299</v>
      </c>
      <c r="B49">
        <v>30.655426562324099</v>
      </c>
      <c r="C49">
        <f t="shared" si="0"/>
        <v>16.714855125423767</v>
      </c>
    </row>
    <row r="50" spans="1:10" x14ac:dyDescent="0.3">
      <c r="A50">
        <v>30.1622444724958</v>
      </c>
      <c r="B50">
        <v>30.622516075026301</v>
      </c>
      <c r="C50">
        <f t="shared" si="0"/>
        <v>16.70285818165393</v>
      </c>
    </row>
    <row r="51" spans="1:10" x14ac:dyDescent="0.3">
      <c r="A51">
        <v>30.000513983799902</v>
      </c>
      <c r="B51">
        <v>30.571031917964302</v>
      </c>
      <c r="C51">
        <f t="shared" si="0"/>
        <v>16.685578256002696</v>
      </c>
      <c r="E51">
        <v>1.042</v>
      </c>
      <c r="F51">
        <v>0.153</v>
      </c>
      <c r="J51">
        <v>0.67900000000000005</v>
      </c>
    </row>
    <row r="52" spans="1:10" x14ac:dyDescent="0.3">
      <c r="A52">
        <v>29.905635801411002</v>
      </c>
      <c r="B52">
        <v>30.544695204176399</v>
      </c>
      <c r="C52">
        <f t="shared" si="0"/>
        <v>16.677774066826558</v>
      </c>
    </row>
    <row r="53" spans="1:10" x14ac:dyDescent="0.3">
      <c r="A53">
        <v>29.6676510537715</v>
      </c>
      <c r="B53">
        <v>30.486551330567401</v>
      </c>
      <c r="C53">
        <f t="shared" si="0"/>
        <v>16.663006366769249</v>
      </c>
    </row>
    <row r="54" spans="1:10" x14ac:dyDescent="0.3">
      <c r="A54">
        <v>29.573911312413902</v>
      </c>
      <c r="B54">
        <v>30.4512815126456</v>
      </c>
      <c r="C54">
        <f t="shared" si="0"/>
        <v>16.649766381888135</v>
      </c>
      <c r="E54">
        <v>1.0069999999999999</v>
      </c>
      <c r="F54">
        <v>0.14499999999999999</v>
      </c>
      <c r="J54">
        <v>0.65800000000000003</v>
      </c>
    </row>
    <row r="55" spans="1:10" x14ac:dyDescent="0.3">
      <c r="A55">
        <v>29.485069460377801</v>
      </c>
      <c r="B55">
        <v>30.409943803060202</v>
      </c>
      <c r="C55">
        <f t="shared" si="0"/>
        <v>16.632458877801799</v>
      </c>
    </row>
    <row r="56" spans="1:10" x14ac:dyDescent="0.3">
      <c r="A56">
        <v>29.468649211845801</v>
      </c>
      <c r="B56">
        <v>30.408197226289399</v>
      </c>
      <c r="C56">
        <f t="shared" si="0"/>
        <v>16.632809354480393</v>
      </c>
    </row>
    <row r="57" spans="1:10" x14ac:dyDescent="0.3">
      <c r="A57">
        <v>29.444544408037</v>
      </c>
      <c r="B57">
        <v>30.386770090695801</v>
      </c>
      <c r="C57">
        <f t="shared" si="0"/>
        <v>16.621963815377391</v>
      </c>
    </row>
    <row r="58" spans="1:10" x14ac:dyDescent="0.3">
      <c r="A58">
        <v>29.3474837043678</v>
      </c>
      <c r="B58">
        <v>30.3168001142271</v>
      </c>
      <c r="C58">
        <f t="shared" si="0"/>
        <v>16.588107886968103</v>
      </c>
    </row>
    <row r="59" spans="1:10" x14ac:dyDescent="0.3">
      <c r="A59">
        <v>29.328739035214699</v>
      </c>
      <c r="B59">
        <v>30.321429174833401</v>
      </c>
      <c r="C59">
        <f t="shared" si="0"/>
        <v>16.592499029308552</v>
      </c>
    </row>
    <row r="60" spans="1:10" x14ac:dyDescent="0.3">
      <c r="A60">
        <v>29.1645327467408</v>
      </c>
      <c r="B60">
        <v>30.2556393741181</v>
      </c>
      <c r="C60">
        <f t="shared" si="0"/>
        <v>16.566905381675085</v>
      </c>
    </row>
    <row r="61" spans="1:10" x14ac:dyDescent="0.3">
      <c r="A61">
        <v>29.149823906073401</v>
      </c>
      <c r="B61">
        <v>30.258569823962901</v>
      </c>
      <c r="C61">
        <f t="shared" si="0"/>
        <v>16.569934886631756</v>
      </c>
    </row>
    <row r="62" spans="1:10" x14ac:dyDescent="0.3">
      <c r="A62">
        <v>28.979157757359001</v>
      </c>
      <c r="B62">
        <v>30.2003053773076</v>
      </c>
      <c r="C62">
        <f t="shared" si="0"/>
        <v>16.549457774480064</v>
      </c>
      <c r="E62">
        <v>0.95699999999999996</v>
      </c>
      <c r="F62">
        <v>0.13500000000000001</v>
      </c>
      <c r="J62">
        <v>0.624</v>
      </c>
    </row>
    <row r="63" spans="1:10" x14ac:dyDescent="0.3">
      <c r="A63">
        <v>28.956725935184799</v>
      </c>
      <c r="B63">
        <v>30.179595999546098</v>
      </c>
      <c r="C63">
        <f t="shared" si="0"/>
        <v>16.538888892616402</v>
      </c>
    </row>
    <row r="64" spans="1:10" x14ac:dyDescent="0.3">
      <c r="A64">
        <v>28.867321756657901</v>
      </c>
      <c r="B64">
        <v>30.1251383234227</v>
      </c>
      <c r="C64">
        <f t="shared" si="0"/>
        <v>16.513713860090945</v>
      </c>
    </row>
    <row r="65" spans="1:10" x14ac:dyDescent="0.3">
      <c r="A65">
        <v>28.854265644604698</v>
      </c>
      <c r="B65">
        <v>30.132928390281499</v>
      </c>
      <c r="C65">
        <f t="shared" si="0"/>
        <v>16.519544961709766</v>
      </c>
    </row>
    <row r="66" spans="1:10" x14ac:dyDescent="0.3">
      <c r="A66">
        <v>28.755279622847102</v>
      </c>
      <c r="B66">
        <v>30.086305264151601</v>
      </c>
      <c r="C66">
        <f t="shared" si="0"/>
        <v>16.499929241151811</v>
      </c>
    </row>
    <row r="67" spans="1:10" x14ac:dyDescent="0.3">
      <c r="A67">
        <v>28.666214548939401</v>
      </c>
      <c r="B67">
        <v>30.041954159552901</v>
      </c>
      <c r="C67">
        <f t="shared" ref="C67:C130" si="1">B67*(1-EXP(-ABS(0.25704+0.11819*(B67/A67)-0.0020625*A67+0.13831*LN($O$2))))</f>
        <v>16.480828911110073</v>
      </c>
    </row>
    <row r="68" spans="1:10" x14ac:dyDescent="0.3">
      <c r="A68">
        <v>28.651604345614199</v>
      </c>
      <c r="B68">
        <v>30.0269505921244</v>
      </c>
      <c r="C68">
        <f t="shared" si="1"/>
        <v>16.47302369163803</v>
      </c>
    </row>
    <row r="69" spans="1:10" x14ac:dyDescent="0.3">
      <c r="A69">
        <v>28.636383412114601</v>
      </c>
      <c r="B69">
        <v>30.028278962937399</v>
      </c>
      <c r="C69">
        <f t="shared" si="1"/>
        <v>16.475144589156219</v>
      </c>
    </row>
    <row r="70" spans="1:10" x14ac:dyDescent="0.3">
      <c r="A70">
        <v>28.462639642627</v>
      </c>
      <c r="B70">
        <v>29.943888028459099</v>
      </c>
      <c r="C70">
        <f t="shared" si="1"/>
        <v>16.439170741360421</v>
      </c>
      <c r="E70">
        <v>0.91400000000000003</v>
      </c>
      <c r="F70">
        <v>0.127</v>
      </c>
      <c r="J70">
        <v>0.59899999999999998</v>
      </c>
    </row>
    <row r="71" spans="1:10" x14ac:dyDescent="0.3">
      <c r="A71">
        <v>28.449939320432598</v>
      </c>
      <c r="B71">
        <v>29.950889794897599</v>
      </c>
      <c r="C71">
        <f t="shared" si="1"/>
        <v>16.444511144991203</v>
      </c>
    </row>
    <row r="72" spans="1:10" x14ac:dyDescent="0.3">
      <c r="A72">
        <v>28.434581850186699</v>
      </c>
      <c r="B72">
        <v>29.9367974902753</v>
      </c>
      <c r="C72">
        <f t="shared" si="1"/>
        <v>16.437317833820465</v>
      </c>
    </row>
    <row r="73" spans="1:10" x14ac:dyDescent="0.3">
      <c r="A73">
        <v>28.419237603862101</v>
      </c>
      <c r="B73">
        <v>29.922679830637801</v>
      </c>
      <c r="C73">
        <f t="shared" si="1"/>
        <v>16.430107620210073</v>
      </c>
    </row>
    <row r="74" spans="1:10" x14ac:dyDescent="0.3">
      <c r="A74">
        <v>28.3166076509115</v>
      </c>
      <c r="B74">
        <v>29.852659756291001</v>
      </c>
      <c r="C74">
        <f t="shared" si="1"/>
        <v>16.396646257984425</v>
      </c>
    </row>
    <row r="75" spans="1:10" x14ac:dyDescent="0.3">
      <c r="A75">
        <v>28.071728157814601</v>
      </c>
      <c r="B75">
        <v>29.792346368714799</v>
      </c>
      <c r="C75">
        <f t="shared" si="1"/>
        <v>16.381475649769435</v>
      </c>
      <c r="E75">
        <v>0.88300000000000001</v>
      </c>
      <c r="F75">
        <v>0.122</v>
      </c>
      <c r="J75">
        <v>0.57799999999999996</v>
      </c>
    </row>
    <row r="76" spans="1:10" x14ac:dyDescent="0.3">
      <c r="A76">
        <v>27.9875282114829</v>
      </c>
      <c r="B76">
        <v>29.764826488967099</v>
      </c>
      <c r="C76">
        <f t="shared" si="1"/>
        <v>16.372168282278086</v>
      </c>
    </row>
    <row r="77" spans="1:10" x14ac:dyDescent="0.3">
      <c r="A77">
        <v>27.895352002067199</v>
      </c>
      <c r="B77">
        <v>29.728095906275598</v>
      </c>
      <c r="C77">
        <f t="shared" si="1"/>
        <v>16.357980253245735</v>
      </c>
    </row>
    <row r="78" spans="1:10" x14ac:dyDescent="0.3">
      <c r="A78">
        <v>27.8097259302045</v>
      </c>
      <c r="B78">
        <v>29.682246299925101</v>
      </c>
      <c r="C78">
        <f t="shared" si="1"/>
        <v>16.337683898137254</v>
      </c>
    </row>
    <row r="79" spans="1:10" x14ac:dyDescent="0.3">
      <c r="A79">
        <v>27.796261817162701</v>
      </c>
      <c r="B79">
        <v>29.6667064110264</v>
      </c>
      <c r="C79">
        <f t="shared" si="1"/>
        <v>16.329434512735236</v>
      </c>
    </row>
    <row r="80" spans="1:10" x14ac:dyDescent="0.3">
      <c r="A80">
        <v>27.698953184035901</v>
      </c>
      <c r="B80">
        <v>29.639885807555199</v>
      </c>
      <c r="C80">
        <f t="shared" si="1"/>
        <v>16.321724264028578</v>
      </c>
    </row>
    <row r="81" spans="1:10" x14ac:dyDescent="0.3">
      <c r="A81">
        <v>27.5353071707247</v>
      </c>
      <c r="B81">
        <v>29.589222899702602</v>
      </c>
      <c r="C81">
        <f t="shared" si="1"/>
        <v>16.305410368304337</v>
      </c>
      <c r="E81">
        <v>0.84199999999999997</v>
      </c>
      <c r="F81">
        <v>0.114</v>
      </c>
      <c r="J81">
        <v>0.55100000000000005</v>
      </c>
    </row>
    <row r="82" spans="1:10" x14ac:dyDescent="0.3">
      <c r="A82">
        <v>27.376783552901699</v>
      </c>
      <c r="B82">
        <v>29.544136572035299</v>
      </c>
      <c r="C82">
        <f t="shared" si="1"/>
        <v>16.292069355064832</v>
      </c>
    </row>
    <row r="83" spans="1:10" x14ac:dyDescent="0.3">
      <c r="A83">
        <v>27.189507059593598</v>
      </c>
      <c r="B83">
        <v>29.043943838098102</v>
      </c>
      <c r="C83">
        <f t="shared" si="1"/>
        <v>16.004384624989097</v>
      </c>
    </row>
    <row r="84" spans="1:10" x14ac:dyDescent="0.3">
      <c r="A84">
        <v>27.126739344413298</v>
      </c>
      <c r="B84">
        <v>29.446538836170902</v>
      </c>
      <c r="C84">
        <f t="shared" si="1"/>
        <v>16.254962539891316</v>
      </c>
    </row>
    <row r="85" spans="1:10" x14ac:dyDescent="0.3">
      <c r="A85">
        <v>27.111990382770099</v>
      </c>
      <c r="B85">
        <v>29.4454906451524</v>
      </c>
      <c r="C85">
        <f t="shared" si="1"/>
        <v>16.255645514421868</v>
      </c>
    </row>
    <row r="86" spans="1:10" x14ac:dyDescent="0.3">
      <c r="A86">
        <v>27.020013256304399</v>
      </c>
      <c r="B86">
        <v>29.3869733240745</v>
      </c>
      <c r="C86">
        <f t="shared" si="1"/>
        <v>16.228219216268016</v>
      </c>
      <c r="E86">
        <v>0.80400000000000005</v>
      </c>
      <c r="F86">
        <v>0.105</v>
      </c>
      <c r="J86">
        <v>0.52800000000000002</v>
      </c>
    </row>
    <row r="87" spans="1:10" x14ac:dyDescent="0.3">
      <c r="A87">
        <v>26.784712765540299</v>
      </c>
      <c r="B87">
        <v>29.316885575336201</v>
      </c>
      <c r="C87">
        <f t="shared" si="1"/>
        <v>16.206638699791117</v>
      </c>
    </row>
    <row r="88" spans="1:10" x14ac:dyDescent="0.3">
      <c r="A88">
        <v>26.773842556605601</v>
      </c>
      <c r="B88">
        <v>29.3266493773855</v>
      </c>
      <c r="C88">
        <f t="shared" si="1"/>
        <v>16.213584210157105</v>
      </c>
    </row>
    <row r="89" spans="1:10" x14ac:dyDescent="0.3">
      <c r="A89">
        <v>26.761740038493802</v>
      </c>
      <c r="B89">
        <v>29.3135632229226</v>
      </c>
      <c r="C89">
        <f t="shared" si="1"/>
        <v>16.206686404104047</v>
      </c>
    </row>
    <row r="90" spans="1:10" x14ac:dyDescent="0.3">
      <c r="A90">
        <v>26.7428311329226</v>
      </c>
      <c r="B90">
        <v>29.244342581539399</v>
      </c>
      <c r="C90">
        <f t="shared" si="1"/>
        <v>16.166122640951972</v>
      </c>
    </row>
    <row r="91" spans="1:10" x14ac:dyDescent="0.3">
      <c r="A91">
        <v>26.6512157221864</v>
      </c>
      <c r="B91">
        <v>29.237802981940799</v>
      </c>
      <c r="C91">
        <f t="shared" si="1"/>
        <v>16.170405890252127</v>
      </c>
    </row>
    <row r="92" spans="1:10" x14ac:dyDescent="0.3">
      <c r="A92">
        <v>26.639038710819399</v>
      </c>
      <c r="B92">
        <v>29.2211369473176</v>
      </c>
      <c r="C92">
        <f t="shared" si="1"/>
        <v>16.161324860072973</v>
      </c>
    </row>
    <row r="93" spans="1:10" x14ac:dyDescent="0.3">
      <c r="A93">
        <v>26.6269056376692</v>
      </c>
      <c r="B93">
        <v>29.204542234820199</v>
      </c>
      <c r="C93">
        <f t="shared" si="1"/>
        <v>16.15228310143268</v>
      </c>
    </row>
    <row r="94" spans="1:10" x14ac:dyDescent="0.3">
      <c r="A94">
        <v>26.6153098388221</v>
      </c>
      <c r="B94">
        <v>29.190405980040801</v>
      </c>
      <c r="C94">
        <f t="shared" si="1"/>
        <v>16.144694566757344</v>
      </c>
    </row>
    <row r="95" spans="1:10" x14ac:dyDescent="0.3">
      <c r="A95">
        <v>26.601366766716001</v>
      </c>
      <c r="B95">
        <v>29.192742926199202</v>
      </c>
      <c r="C95">
        <f t="shared" si="1"/>
        <v>16.147384107807849</v>
      </c>
    </row>
    <row r="96" spans="1:10" x14ac:dyDescent="0.3">
      <c r="A96">
        <v>26.5882490709938</v>
      </c>
      <c r="B96">
        <v>29.1780317602107</v>
      </c>
      <c r="C96">
        <f t="shared" si="1"/>
        <v>16.13958139008334</v>
      </c>
      <c r="E96">
        <v>0.77200000000000002</v>
      </c>
      <c r="F96">
        <v>0.1</v>
      </c>
      <c r="J96">
        <v>0.50700000000000001</v>
      </c>
    </row>
    <row r="97" spans="1:9" x14ac:dyDescent="0.3">
      <c r="A97">
        <v>26.337841929026201</v>
      </c>
      <c r="B97">
        <v>29.0819424766404</v>
      </c>
      <c r="C97">
        <f t="shared" si="1"/>
        <v>16.103552554478114</v>
      </c>
    </row>
    <row r="98" spans="1:9" x14ac:dyDescent="0.3">
      <c r="A98">
        <v>26.326347571460602</v>
      </c>
      <c r="B98">
        <v>29.0688366879772</v>
      </c>
      <c r="C98">
        <f t="shared" si="1"/>
        <v>16.096578918322752</v>
      </c>
    </row>
    <row r="99" spans="1:9" x14ac:dyDescent="0.3">
      <c r="A99">
        <v>26.314386975477699</v>
      </c>
      <c r="B99">
        <v>29.055120403158</v>
      </c>
      <c r="C99">
        <f t="shared" si="1"/>
        <v>16.089273832517009</v>
      </c>
    </row>
    <row r="100" spans="1:9" x14ac:dyDescent="0.3">
      <c r="A100">
        <v>26.2995434969969</v>
      </c>
      <c r="B100">
        <v>29.037794069125201</v>
      </c>
      <c r="C100">
        <f t="shared" si="1"/>
        <v>16.080021521834524</v>
      </c>
    </row>
    <row r="101" spans="1:9" x14ac:dyDescent="0.3">
      <c r="A101">
        <v>26.130834876367601</v>
      </c>
      <c r="B101">
        <v>28.971682606093399</v>
      </c>
      <c r="C101">
        <f t="shared" si="1"/>
        <v>16.054931401363106</v>
      </c>
    </row>
    <row r="102" spans="1:9" x14ac:dyDescent="0.3">
      <c r="A102">
        <v>26.112473837315999</v>
      </c>
      <c r="B102">
        <v>28.949662300714799</v>
      </c>
      <c r="C102">
        <f t="shared" si="1"/>
        <v>16.043120257998371</v>
      </c>
    </row>
    <row r="103" spans="1:9" x14ac:dyDescent="0.3">
      <c r="A103">
        <v>26.029316384262</v>
      </c>
      <c r="B103">
        <v>28.902642065016401</v>
      </c>
      <c r="C103">
        <f t="shared" si="1"/>
        <v>16.021915028005758</v>
      </c>
      <c r="E103">
        <v>0.73099999999999998</v>
      </c>
      <c r="F103">
        <v>9.1999999999999998E-2</v>
      </c>
      <c r="I103">
        <v>0.48099999999999998</v>
      </c>
    </row>
    <row r="104" spans="1:9" x14ac:dyDescent="0.3">
      <c r="A104">
        <v>25.937511034536801</v>
      </c>
      <c r="B104">
        <v>28.877174487507901</v>
      </c>
      <c r="C104">
        <f t="shared" si="1"/>
        <v>16.014716728947988</v>
      </c>
    </row>
    <row r="105" spans="1:9" x14ac:dyDescent="0.3">
      <c r="A105">
        <v>25.8514002179014</v>
      </c>
      <c r="B105">
        <v>28.842821838955299</v>
      </c>
      <c r="C105">
        <f t="shared" si="1"/>
        <v>16.001559064984114</v>
      </c>
    </row>
    <row r="106" spans="1:9" x14ac:dyDescent="0.3">
      <c r="A106">
        <v>25.7671683517246</v>
      </c>
      <c r="B106">
        <v>28.810657157586402</v>
      </c>
      <c r="C106">
        <f t="shared" si="1"/>
        <v>15.989578498173699</v>
      </c>
    </row>
    <row r="107" spans="1:9" x14ac:dyDescent="0.3">
      <c r="A107">
        <v>25.753503281405202</v>
      </c>
      <c r="B107">
        <v>28.793903415295599</v>
      </c>
      <c r="C107">
        <f t="shared" si="1"/>
        <v>15.980554790005881</v>
      </c>
    </row>
    <row r="108" spans="1:9" x14ac:dyDescent="0.3">
      <c r="A108">
        <v>25.5930164092719</v>
      </c>
      <c r="B108">
        <v>28.7209661321649</v>
      </c>
      <c r="C108">
        <f t="shared" si="1"/>
        <v>15.950586675743599</v>
      </c>
    </row>
    <row r="109" spans="1:9" x14ac:dyDescent="0.3">
      <c r="A109">
        <v>25.505062397805101</v>
      </c>
      <c r="B109">
        <v>28.6789959023493</v>
      </c>
      <c r="C109">
        <f t="shared" si="1"/>
        <v>15.932942343434757</v>
      </c>
      <c r="E109">
        <v>0.69499999999999995</v>
      </c>
      <c r="F109">
        <v>8.6999999999999994E-2</v>
      </c>
      <c r="I109">
        <v>0.45600000000000002</v>
      </c>
    </row>
    <row r="110" spans="1:9" x14ac:dyDescent="0.3">
      <c r="A110">
        <v>25.4965550429439</v>
      </c>
      <c r="B110">
        <v>28.690375473384201</v>
      </c>
      <c r="C110">
        <f t="shared" si="1"/>
        <v>15.940726101985616</v>
      </c>
    </row>
    <row r="111" spans="1:9" x14ac:dyDescent="0.3">
      <c r="A111">
        <v>25.486022429754499</v>
      </c>
      <c r="B111">
        <v>28.677234998780001</v>
      </c>
      <c r="C111">
        <f t="shared" si="1"/>
        <v>15.933625782717408</v>
      </c>
    </row>
    <row r="112" spans="1:9" x14ac:dyDescent="0.3">
      <c r="A112">
        <v>25.473559437122699</v>
      </c>
      <c r="B112">
        <v>28.661559847704201</v>
      </c>
      <c r="C112">
        <f t="shared" si="1"/>
        <v>15.925146157195476</v>
      </c>
    </row>
    <row r="113" spans="1:9" x14ac:dyDescent="0.3">
      <c r="A113">
        <v>25.3787182724943</v>
      </c>
      <c r="B113">
        <v>28.6130565321949</v>
      </c>
      <c r="C113">
        <f t="shared" si="1"/>
        <v>15.904128822293119</v>
      </c>
    </row>
    <row r="114" spans="1:9" x14ac:dyDescent="0.3">
      <c r="A114">
        <v>25.292279805364899</v>
      </c>
      <c r="B114">
        <v>28.576715144490802</v>
      </c>
      <c r="C114">
        <f t="shared" si="1"/>
        <v>15.889815312221458</v>
      </c>
    </row>
    <row r="115" spans="1:9" x14ac:dyDescent="0.3">
      <c r="A115">
        <v>25.2818803849805</v>
      </c>
      <c r="B115">
        <v>28.563443220900901</v>
      </c>
      <c r="C115">
        <f t="shared" si="1"/>
        <v>15.882617344119666</v>
      </c>
    </row>
    <row r="116" spans="1:9" x14ac:dyDescent="0.3">
      <c r="A116">
        <v>25.271490645543899</v>
      </c>
      <c r="B116">
        <v>28.550159261064099</v>
      </c>
      <c r="C116">
        <f t="shared" si="1"/>
        <v>15.875410822617242</v>
      </c>
    </row>
    <row r="117" spans="1:9" x14ac:dyDescent="0.3">
      <c r="A117">
        <v>25.179264337446799</v>
      </c>
      <c r="B117">
        <v>28.5052215523142</v>
      </c>
      <c r="C117">
        <f t="shared" si="1"/>
        <v>15.856348558296906</v>
      </c>
    </row>
    <row r="118" spans="1:9" x14ac:dyDescent="0.3">
      <c r="A118">
        <v>25.092722197912099</v>
      </c>
      <c r="B118">
        <v>28.46809552381</v>
      </c>
      <c r="C118">
        <f t="shared" si="1"/>
        <v>15.841570665012849</v>
      </c>
    </row>
    <row r="119" spans="1:9" x14ac:dyDescent="0.3">
      <c r="A119">
        <v>25.083324358261901</v>
      </c>
      <c r="B119">
        <v>28.455857697725602</v>
      </c>
      <c r="C119">
        <f t="shared" si="1"/>
        <v>15.834911633323374</v>
      </c>
    </row>
    <row r="120" spans="1:9" x14ac:dyDescent="0.3">
      <c r="A120">
        <v>25.0731787865952</v>
      </c>
      <c r="B120">
        <v>28.442609178843899</v>
      </c>
      <c r="C120">
        <f t="shared" si="1"/>
        <v>15.827699764732802</v>
      </c>
    </row>
    <row r="121" spans="1:9" x14ac:dyDescent="0.3">
      <c r="A121">
        <v>24.975825190071099</v>
      </c>
      <c r="B121">
        <v>28.390460157976001</v>
      </c>
      <c r="C121">
        <f t="shared" si="1"/>
        <v>15.80467999227548</v>
      </c>
      <c r="E121">
        <v>0.65800000000000003</v>
      </c>
      <c r="F121">
        <v>0.08</v>
      </c>
      <c r="I121">
        <v>0.443</v>
      </c>
    </row>
    <row r="122" spans="1:9" x14ac:dyDescent="0.3">
      <c r="A122">
        <v>24.895706952053299</v>
      </c>
      <c r="B122">
        <v>28.347226488083599</v>
      </c>
      <c r="C122">
        <f t="shared" si="1"/>
        <v>15.785541803793953</v>
      </c>
    </row>
    <row r="123" spans="1:9" x14ac:dyDescent="0.3">
      <c r="A123">
        <v>24.884084305010202</v>
      </c>
      <c r="B123">
        <v>28.345727973074698</v>
      </c>
      <c r="C123">
        <f t="shared" si="1"/>
        <v>15.785708544690751</v>
      </c>
    </row>
    <row r="124" spans="1:9" x14ac:dyDescent="0.3">
      <c r="A124">
        <v>24.8746374180791</v>
      </c>
      <c r="B124">
        <v>28.333131413201901</v>
      </c>
      <c r="C124">
        <f t="shared" si="1"/>
        <v>15.778828654304991</v>
      </c>
    </row>
    <row r="125" spans="1:9" x14ac:dyDescent="0.3">
      <c r="A125">
        <v>24.8595507923649</v>
      </c>
      <c r="B125">
        <v>28.312953142891399</v>
      </c>
      <c r="C125">
        <f t="shared" si="1"/>
        <v>15.767803082107591</v>
      </c>
    </row>
    <row r="126" spans="1:9" x14ac:dyDescent="0.3">
      <c r="A126">
        <v>24.767214308698701</v>
      </c>
      <c r="B126">
        <v>28.2669933595235</v>
      </c>
      <c r="C126">
        <f t="shared" si="1"/>
        <v>15.748129962302514</v>
      </c>
    </row>
    <row r="127" spans="1:9" x14ac:dyDescent="0.3">
      <c r="A127">
        <v>24.756805493822</v>
      </c>
      <c r="B127">
        <v>28.252933151656499</v>
      </c>
      <c r="C127">
        <f t="shared" si="1"/>
        <v>15.740435093521734</v>
      </c>
    </row>
    <row r="128" spans="1:9" x14ac:dyDescent="0.3">
      <c r="A128">
        <v>24.599202304556201</v>
      </c>
      <c r="B128">
        <v>28.174708214416501</v>
      </c>
      <c r="C128">
        <f t="shared" si="1"/>
        <v>15.706999005166647</v>
      </c>
    </row>
    <row r="129" spans="1:9" x14ac:dyDescent="0.3">
      <c r="A129">
        <v>24.5166715015345</v>
      </c>
      <c r="B129">
        <v>28.151392135262299</v>
      </c>
      <c r="C129">
        <f t="shared" si="1"/>
        <v>15.70039600064702</v>
      </c>
    </row>
    <row r="130" spans="1:9" x14ac:dyDescent="0.3">
      <c r="A130">
        <v>24.505870786270702</v>
      </c>
      <c r="B130">
        <v>28.1479155123806</v>
      </c>
      <c r="C130">
        <f t="shared" si="1"/>
        <v>15.699270249865547</v>
      </c>
      <c r="E130">
        <v>0.627</v>
      </c>
      <c r="F130">
        <v>7.1999999999999995E-2</v>
      </c>
      <c r="I130">
        <v>0.42499999999999999</v>
      </c>
    </row>
    <row r="131" spans="1:9" x14ac:dyDescent="0.3">
      <c r="A131">
        <v>24.419212399379099</v>
      </c>
      <c r="B131">
        <v>28.096214793578898</v>
      </c>
      <c r="C131">
        <f t="shared" ref="C131:C194" si="2">B131*(1-EXP(-ABS(0.25704+0.11819*(B131/A131)-0.0020625*A131+0.13831*LN($O$2))))</f>
        <v>15.675531411532321</v>
      </c>
    </row>
    <row r="132" spans="1:9" x14ac:dyDescent="0.3">
      <c r="A132">
        <v>24.408587157543401</v>
      </c>
      <c r="B132">
        <v>28.073343411809098</v>
      </c>
      <c r="C132">
        <f t="shared" si="2"/>
        <v>15.662403131192701</v>
      </c>
    </row>
    <row r="133" spans="1:9" x14ac:dyDescent="0.3">
      <c r="A133">
        <v>24.400461170178499</v>
      </c>
      <c r="B133">
        <v>28.0823832860858</v>
      </c>
      <c r="C133">
        <f t="shared" si="2"/>
        <v>15.668760208420645</v>
      </c>
    </row>
    <row r="134" spans="1:9" x14ac:dyDescent="0.3">
      <c r="A134">
        <v>24.308270361407502</v>
      </c>
      <c r="B134">
        <v>28.014987403968998</v>
      </c>
      <c r="C134">
        <f t="shared" si="2"/>
        <v>15.635840593905</v>
      </c>
    </row>
    <row r="135" spans="1:9" x14ac:dyDescent="0.3">
      <c r="A135">
        <v>24.300446151720699</v>
      </c>
      <c r="B135">
        <v>28.024317354258802</v>
      </c>
      <c r="C135">
        <f t="shared" si="2"/>
        <v>15.642352656943242</v>
      </c>
    </row>
    <row r="136" spans="1:9" x14ac:dyDescent="0.3">
      <c r="A136">
        <v>24.289520556526501</v>
      </c>
      <c r="B136">
        <v>28.0089021923235</v>
      </c>
      <c r="C136">
        <f t="shared" si="2"/>
        <v>15.633857700944613</v>
      </c>
    </row>
    <row r="137" spans="1:9" x14ac:dyDescent="0.3">
      <c r="A137">
        <v>24.276334747123499</v>
      </c>
      <c r="B137">
        <v>27.990330821308401</v>
      </c>
      <c r="C137">
        <f t="shared" si="2"/>
        <v>15.623625269228896</v>
      </c>
    </row>
    <row r="138" spans="1:9" x14ac:dyDescent="0.3">
      <c r="A138">
        <v>24.1894540424206</v>
      </c>
      <c r="B138">
        <v>27.935981799964999</v>
      </c>
      <c r="C138">
        <f t="shared" si="2"/>
        <v>15.598262922121005</v>
      </c>
    </row>
    <row r="139" spans="1:9" x14ac:dyDescent="0.3">
      <c r="A139">
        <v>24.174295005331999</v>
      </c>
      <c r="B139">
        <v>27.929346405624599</v>
      </c>
      <c r="C139">
        <f t="shared" si="2"/>
        <v>15.595599224681182</v>
      </c>
    </row>
    <row r="140" spans="1:9" x14ac:dyDescent="0.3">
      <c r="A140">
        <v>24.020676988511301</v>
      </c>
      <c r="B140">
        <v>27.860149498866502</v>
      </c>
      <c r="C140">
        <f t="shared" si="2"/>
        <v>15.567408716188234</v>
      </c>
      <c r="E140">
        <v>0.59399999999999997</v>
      </c>
      <c r="F140">
        <v>6.8000000000000005E-2</v>
      </c>
      <c r="I140">
        <v>0.40200000000000002</v>
      </c>
    </row>
    <row r="141" spans="1:9" x14ac:dyDescent="0.3">
      <c r="A141">
        <v>24.012121561007401</v>
      </c>
      <c r="B141">
        <v>27.846128794075302</v>
      </c>
      <c r="C141">
        <f t="shared" si="2"/>
        <v>15.559543358235457</v>
      </c>
    </row>
    <row r="142" spans="1:9" x14ac:dyDescent="0.3">
      <c r="A142">
        <v>23.987687225802599</v>
      </c>
      <c r="B142">
        <v>27.748348588986499</v>
      </c>
      <c r="C142">
        <f t="shared" si="2"/>
        <v>15.501334121366313</v>
      </c>
    </row>
    <row r="143" spans="1:9" x14ac:dyDescent="0.3">
      <c r="A143">
        <v>23.9124210767521</v>
      </c>
      <c r="B143">
        <v>27.803625992946099</v>
      </c>
      <c r="C143">
        <f t="shared" si="2"/>
        <v>15.542748271391945</v>
      </c>
    </row>
    <row r="144" spans="1:9" x14ac:dyDescent="0.3">
      <c r="A144">
        <v>23.684213128477101</v>
      </c>
      <c r="B144">
        <v>27.722501369637701</v>
      </c>
      <c r="C144">
        <f t="shared" si="2"/>
        <v>15.514378889501078</v>
      </c>
    </row>
    <row r="145" spans="1:9" x14ac:dyDescent="0.3">
      <c r="A145">
        <v>23.596808575256201</v>
      </c>
      <c r="B145">
        <v>27.6788973860764</v>
      </c>
      <c r="C145">
        <f t="shared" si="2"/>
        <v>15.495756593752253</v>
      </c>
    </row>
    <row r="146" spans="1:9" x14ac:dyDescent="0.3">
      <c r="A146">
        <v>23.516933631740201</v>
      </c>
      <c r="B146">
        <v>27.630424409939</v>
      </c>
      <c r="C146">
        <f t="shared" si="2"/>
        <v>15.473386032251208</v>
      </c>
      <c r="E146">
        <v>0.56399999999999995</v>
      </c>
      <c r="F146">
        <v>6.2E-2</v>
      </c>
      <c r="I146">
        <v>0.38100000000000001</v>
      </c>
    </row>
    <row r="147" spans="1:9" x14ac:dyDescent="0.3">
      <c r="A147">
        <v>23.431736085956899</v>
      </c>
      <c r="B147">
        <v>27.604910307726399</v>
      </c>
      <c r="C147">
        <f t="shared" si="2"/>
        <v>15.465799627284795</v>
      </c>
    </row>
    <row r="148" spans="1:9" x14ac:dyDescent="0.3">
      <c r="A148">
        <v>23.349859077129501</v>
      </c>
      <c r="B148">
        <v>27.5684919815318</v>
      </c>
      <c r="C148">
        <f t="shared" si="2"/>
        <v>15.451126272361961</v>
      </c>
    </row>
    <row r="149" spans="1:9" x14ac:dyDescent="0.3">
      <c r="A149">
        <v>23.267028585411001</v>
      </c>
      <c r="B149">
        <v>27.516202131782698</v>
      </c>
      <c r="C149">
        <f t="shared" si="2"/>
        <v>15.426680625954068</v>
      </c>
    </row>
    <row r="150" spans="1:9" x14ac:dyDescent="0.3">
      <c r="A150">
        <v>23.258507080442499</v>
      </c>
      <c r="B150">
        <v>27.4983880482188</v>
      </c>
      <c r="C150">
        <f t="shared" si="2"/>
        <v>15.416430715319549</v>
      </c>
    </row>
    <row r="151" spans="1:9" x14ac:dyDescent="0.3">
      <c r="A151">
        <v>23.1721900193949</v>
      </c>
      <c r="B151">
        <v>27.4743894406541</v>
      </c>
      <c r="C151">
        <f t="shared" si="2"/>
        <v>15.409929209343602</v>
      </c>
    </row>
    <row r="152" spans="1:9" x14ac:dyDescent="0.3">
      <c r="A152">
        <v>23.0181103325511</v>
      </c>
      <c r="B152">
        <v>27.401650193898401</v>
      </c>
      <c r="C152">
        <f t="shared" si="2"/>
        <v>15.379742944085248</v>
      </c>
    </row>
    <row r="153" spans="1:9" x14ac:dyDescent="0.3">
      <c r="A153">
        <v>23.0089842410075</v>
      </c>
      <c r="B153">
        <v>27.3790425301505</v>
      </c>
      <c r="C153">
        <f t="shared" si="2"/>
        <v>15.366555408734552</v>
      </c>
    </row>
    <row r="154" spans="1:9" x14ac:dyDescent="0.3">
      <c r="A154">
        <v>23.002973559152501</v>
      </c>
      <c r="B154">
        <v>27.389644936961101</v>
      </c>
      <c r="C154">
        <f t="shared" si="2"/>
        <v>15.373751201322593</v>
      </c>
      <c r="E154">
        <v>0.53300000000000003</v>
      </c>
      <c r="F154">
        <v>5.7000000000000002E-2</v>
      </c>
      <c r="I154">
        <v>0.36099999999999999</v>
      </c>
    </row>
    <row r="155" spans="1:9" x14ac:dyDescent="0.3">
      <c r="A155">
        <v>22.993778701187399</v>
      </c>
      <c r="B155">
        <v>27.375041744346898</v>
      </c>
      <c r="C155">
        <f t="shared" si="2"/>
        <v>15.365556597486632</v>
      </c>
    </row>
    <row r="156" spans="1:9" x14ac:dyDescent="0.3">
      <c r="A156">
        <v>22.905136130232101</v>
      </c>
      <c r="B156">
        <v>27.3181229430039</v>
      </c>
      <c r="C156">
        <f t="shared" si="2"/>
        <v>15.338804404428995</v>
      </c>
    </row>
    <row r="157" spans="1:9" x14ac:dyDescent="0.3">
      <c r="A157">
        <v>22.896722130214801</v>
      </c>
      <c r="B157">
        <v>27.316108954661601</v>
      </c>
      <c r="C157">
        <f t="shared" si="2"/>
        <v>15.338377378313929</v>
      </c>
    </row>
    <row r="158" spans="1:9" x14ac:dyDescent="0.3">
      <c r="A158">
        <v>22.8865256691833</v>
      </c>
      <c r="B158">
        <v>27.299846314624101</v>
      </c>
      <c r="C158">
        <f t="shared" si="2"/>
        <v>15.329244083875677</v>
      </c>
    </row>
    <row r="159" spans="1:9" x14ac:dyDescent="0.3">
      <c r="A159">
        <v>22.8794170962388</v>
      </c>
      <c r="B159">
        <v>27.288248376734099</v>
      </c>
      <c r="C159">
        <f t="shared" si="2"/>
        <v>15.322714348295809</v>
      </c>
    </row>
    <row r="160" spans="1:9" x14ac:dyDescent="0.3">
      <c r="A160">
        <v>22.870065853794699</v>
      </c>
      <c r="B160">
        <v>27.273231668425101</v>
      </c>
      <c r="C160">
        <f t="shared" si="2"/>
        <v>15.314274144595727</v>
      </c>
    </row>
    <row r="161" spans="1:9" x14ac:dyDescent="0.3">
      <c r="A161">
        <v>22.709769426821399</v>
      </c>
      <c r="B161">
        <v>27.1914262971985</v>
      </c>
      <c r="C161">
        <f t="shared" si="2"/>
        <v>15.279062027892042</v>
      </c>
    </row>
    <row r="162" spans="1:9" x14ac:dyDescent="0.3">
      <c r="A162">
        <v>22.7026285426854</v>
      </c>
      <c r="B162">
        <v>27.178563181837902</v>
      </c>
      <c r="C162">
        <f t="shared" si="2"/>
        <v>15.271742163154027</v>
      </c>
    </row>
    <row r="163" spans="1:9" x14ac:dyDescent="0.3">
      <c r="A163">
        <v>22.616185639510899</v>
      </c>
      <c r="B163">
        <v>27.1480749626859</v>
      </c>
      <c r="C163">
        <f t="shared" si="2"/>
        <v>15.261266399718115</v>
      </c>
    </row>
    <row r="164" spans="1:9" x14ac:dyDescent="0.3">
      <c r="A164">
        <v>22.6034422293822</v>
      </c>
      <c r="B164">
        <v>27.127501945385301</v>
      </c>
      <c r="C164">
        <f t="shared" si="2"/>
        <v>15.249685802910825</v>
      </c>
    </row>
    <row r="165" spans="1:9" x14ac:dyDescent="0.3">
      <c r="A165">
        <v>22.5235652932585</v>
      </c>
      <c r="B165">
        <v>27.092143802270801</v>
      </c>
      <c r="C165">
        <f t="shared" si="2"/>
        <v>15.235528451693874</v>
      </c>
    </row>
    <row r="166" spans="1:9" x14ac:dyDescent="0.3">
      <c r="A166">
        <v>22.512791020702998</v>
      </c>
      <c r="B166">
        <v>27.074482870587801</v>
      </c>
      <c r="C166">
        <f t="shared" si="2"/>
        <v>15.225567517577028</v>
      </c>
      <c r="E166">
        <v>0.503</v>
      </c>
      <c r="F166">
        <v>0.51</v>
      </c>
      <c r="I166">
        <v>0.34200000000000003</v>
      </c>
    </row>
    <row r="167" spans="1:9" x14ac:dyDescent="0.3">
      <c r="A167">
        <v>22.432891838170899</v>
      </c>
      <c r="B167">
        <v>27.0175352032084</v>
      </c>
      <c r="C167">
        <f t="shared" si="2"/>
        <v>15.19792853360144</v>
      </c>
    </row>
    <row r="168" spans="1:9" x14ac:dyDescent="0.3">
      <c r="A168">
        <v>22.426894954116801</v>
      </c>
      <c r="B168">
        <v>27.028437109306498</v>
      </c>
      <c r="C168">
        <f t="shared" si="2"/>
        <v>15.205336679252245</v>
      </c>
    </row>
    <row r="169" spans="1:9" x14ac:dyDescent="0.3">
      <c r="A169">
        <v>22.418852731977601</v>
      </c>
      <c r="B169">
        <v>27.014910934665799</v>
      </c>
      <c r="C169">
        <f t="shared" si="2"/>
        <v>15.197684452024872</v>
      </c>
    </row>
    <row r="170" spans="1:9" x14ac:dyDescent="0.3">
      <c r="A170">
        <v>22.333688285563401</v>
      </c>
      <c r="B170">
        <v>26.971775411450999</v>
      </c>
      <c r="C170">
        <f t="shared" si="2"/>
        <v>15.179203106860074</v>
      </c>
    </row>
    <row r="171" spans="1:9" x14ac:dyDescent="0.3">
      <c r="A171">
        <v>22.2520721448148</v>
      </c>
      <c r="B171">
        <v>26.931487640052101</v>
      </c>
      <c r="C171">
        <f t="shared" si="2"/>
        <v>15.162155477922699</v>
      </c>
    </row>
    <row r="172" spans="1:9" x14ac:dyDescent="0.3">
      <c r="A172">
        <v>22.171414106261</v>
      </c>
      <c r="B172">
        <v>26.881027546882201</v>
      </c>
      <c r="C172">
        <f t="shared" si="2"/>
        <v>15.138653389667532</v>
      </c>
    </row>
    <row r="173" spans="1:9" x14ac:dyDescent="0.3">
      <c r="A173">
        <v>22.084347429387201</v>
      </c>
      <c r="B173">
        <v>26.8428322410691</v>
      </c>
      <c r="C173">
        <f t="shared" si="2"/>
        <v>15.123474192129288</v>
      </c>
    </row>
    <row r="174" spans="1:9" x14ac:dyDescent="0.3">
      <c r="A174">
        <v>22.007033937054299</v>
      </c>
      <c r="B174">
        <v>26.808510875983799</v>
      </c>
      <c r="C174">
        <f t="shared" si="2"/>
        <v>15.109751858703955</v>
      </c>
      <c r="E174">
        <v>0.47499999999999998</v>
      </c>
      <c r="F174">
        <v>4.5999999999999999E-2</v>
      </c>
      <c r="I174">
        <v>0.32300000000000001</v>
      </c>
    </row>
    <row r="175" spans="1:9" x14ac:dyDescent="0.3">
      <c r="A175">
        <v>21.855348867121801</v>
      </c>
      <c r="B175">
        <v>26.734503955406701</v>
      </c>
      <c r="C175">
        <f t="shared" si="2"/>
        <v>15.078673931433224</v>
      </c>
    </row>
    <row r="176" spans="1:9" x14ac:dyDescent="0.3">
      <c r="A176">
        <v>21.846769674366801</v>
      </c>
      <c r="B176">
        <v>26.728670860032999</v>
      </c>
      <c r="C176">
        <f t="shared" si="2"/>
        <v>15.07588403565641</v>
      </c>
    </row>
    <row r="177" spans="1:9" x14ac:dyDescent="0.3">
      <c r="A177">
        <v>21.838152601484001</v>
      </c>
      <c r="B177">
        <v>26.713552269071499</v>
      </c>
      <c r="C177">
        <f t="shared" si="2"/>
        <v>15.067275195299274</v>
      </c>
    </row>
    <row r="178" spans="1:9" x14ac:dyDescent="0.3">
      <c r="A178">
        <v>21.8306559882678</v>
      </c>
      <c r="B178">
        <v>26.700252169875601</v>
      </c>
      <c r="C178">
        <f t="shared" si="2"/>
        <v>15.059693239969167</v>
      </c>
    </row>
    <row r="179" spans="1:9" x14ac:dyDescent="0.3">
      <c r="A179">
        <v>21.7449411197946</v>
      </c>
      <c r="B179">
        <v>26.655288432469799</v>
      </c>
      <c r="C179">
        <f t="shared" si="2"/>
        <v>15.040167033877479</v>
      </c>
    </row>
    <row r="180" spans="1:9" x14ac:dyDescent="0.3">
      <c r="A180">
        <v>21.593395720135302</v>
      </c>
      <c r="B180">
        <v>26.588771395825098</v>
      </c>
      <c r="C180">
        <f t="shared" si="2"/>
        <v>15.013813319267523</v>
      </c>
    </row>
    <row r="181" spans="1:9" x14ac:dyDescent="0.3">
      <c r="A181">
        <v>21.585419555927899</v>
      </c>
      <c r="B181">
        <v>26.574427555871701</v>
      </c>
      <c r="C181">
        <f t="shared" si="2"/>
        <v>15.005617662441248</v>
      </c>
    </row>
    <row r="182" spans="1:9" x14ac:dyDescent="0.3">
      <c r="A182">
        <v>21.5045517255409</v>
      </c>
      <c r="B182">
        <v>26.517741411335699</v>
      </c>
      <c r="C182">
        <f t="shared" si="2"/>
        <v>14.978253696254965</v>
      </c>
      <c r="E182">
        <v>0.44700000000000001</v>
      </c>
      <c r="F182">
        <v>4.8000000000000001E-2</v>
      </c>
      <c r="I182">
        <v>0.29799999999999999</v>
      </c>
    </row>
    <row r="183" spans="1:9" x14ac:dyDescent="0.3">
      <c r="A183">
        <v>21.496364475868699</v>
      </c>
      <c r="B183">
        <v>26.518991540494799</v>
      </c>
      <c r="C183">
        <f t="shared" si="2"/>
        <v>14.979874538479544</v>
      </c>
    </row>
    <row r="184" spans="1:9" x14ac:dyDescent="0.3">
      <c r="A184">
        <v>21.414833672167799</v>
      </c>
      <c r="B184">
        <v>26.456623527646101</v>
      </c>
      <c r="C184">
        <f t="shared" si="2"/>
        <v>14.949007345255856</v>
      </c>
    </row>
    <row r="185" spans="1:9" x14ac:dyDescent="0.3">
      <c r="A185">
        <v>21.337064435338799</v>
      </c>
      <c r="B185">
        <v>26.431220758464399</v>
      </c>
      <c r="C185">
        <f t="shared" si="2"/>
        <v>14.94099685921849</v>
      </c>
    </row>
    <row r="186" spans="1:9" x14ac:dyDescent="0.3">
      <c r="A186">
        <v>21.329578169099101</v>
      </c>
      <c r="B186">
        <v>26.4093872466532</v>
      </c>
      <c r="C186">
        <f t="shared" si="2"/>
        <v>14.928033083016617</v>
      </c>
    </row>
    <row r="187" spans="1:9" x14ac:dyDescent="0.3">
      <c r="A187">
        <v>21.323181304566301</v>
      </c>
      <c r="B187">
        <v>26.394209556723599</v>
      </c>
      <c r="C187">
        <f t="shared" si="2"/>
        <v>14.9191436250262</v>
      </c>
    </row>
    <row r="188" spans="1:9" x14ac:dyDescent="0.3">
      <c r="A188">
        <v>21.314595909187801</v>
      </c>
      <c r="B188">
        <v>26.397846379133501</v>
      </c>
      <c r="C188">
        <f t="shared" si="2"/>
        <v>14.922310216560087</v>
      </c>
    </row>
    <row r="189" spans="1:9" x14ac:dyDescent="0.3">
      <c r="A189">
        <v>21.232522895350399</v>
      </c>
      <c r="B189">
        <v>26.3479957942581</v>
      </c>
      <c r="C189">
        <f t="shared" si="2"/>
        <v>14.899370450415592</v>
      </c>
    </row>
    <row r="190" spans="1:9" x14ac:dyDescent="0.3">
      <c r="A190">
        <v>21.226001002878299</v>
      </c>
      <c r="B190">
        <v>26.331610624582499</v>
      </c>
      <c r="C190">
        <f t="shared" si="2"/>
        <v>14.88973052933701</v>
      </c>
    </row>
    <row r="191" spans="1:9" x14ac:dyDescent="0.3">
      <c r="A191">
        <v>21.2191003534933</v>
      </c>
      <c r="B191">
        <v>26.312762130513899</v>
      </c>
      <c r="C191">
        <f t="shared" si="2"/>
        <v>14.878579800252956</v>
      </c>
    </row>
    <row r="192" spans="1:9" x14ac:dyDescent="0.3">
      <c r="A192">
        <v>21.213800877971</v>
      </c>
      <c r="B192">
        <v>26.321459936865299</v>
      </c>
      <c r="C192">
        <f t="shared" si="2"/>
        <v>14.884595996868082</v>
      </c>
    </row>
    <row r="193" spans="1:9" x14ac:dyDescent="0.3">
      <c r="A193">
        <v>21.207116636313</v>
      </c>
      <c r="B193">
        <v>26.308892333309</v>
      </c>
      <c r="C193">
        <f t="shared" si="2"/>
        <v>14.8773744126804</v>
      </c>
    </row>
    <row r="194" spans="1:9" x14ac:dyDescent="0.3">
      <c r="A194">
        <v>21.199922910386601</v>
      </c>
      <c r="B194">
        <v>26.2954349273246</v>
      </c>
      <c r="C194">
        <f t="shared" si="2"/>
        <v>14.869645177456725</v>
      </c>
    </row>
    <row r="195" spans="1:9" x14ac:dyDescent="0.3">
      <c r="A195">
        <v>21.110850563705299</v>
      </c>
      <c r="B195">
        <v>26.2259395562258</v>
      </c>
      <c r="C195">
        <f t="shared" ref="C195:C258" si="3">B195*(1-EXP(-ABS(0.25704+0.11819*(B195/A195)-0.0020625*A195+0.13831*LN($O$2))))</f>
        <v>14.835054047859046</v>
      </c>
    </row>
    <row r="196" spans="1:9" x14ac:dyDescent="0.3">
      <c r="A196">
        <v>21.106322404849799</v>
      </c>
      <c r="B196">
        <v>26.231952533416401</v>
      </c>
      <c r="C196">
        <f t="shared" si="3"/>
        <v>14.839304275840439</v>
      </c>
    </row>
    <row r="197" spans="1:9" x14ac:dyDescent="0.3">
      <c r="A197">
        <v>21.024742849016299</v>
      </c>
      <c r="B197">
        <v>26.179681840789499</v>
      </c>
      <c r="C197">
        <f t="shared" si="3"/>
        <v>14.814786492105531</v>
      </c>
    </row>
    <row r="198" spans="1:9" x14ac:dyDescent="0.3">
      <c r="A198">
        <v>20.943862670322101</v>
      </c>
      <c r="B198">
        <v>26.129621980382499</v>
      </c>
      <c r="C198">
        <f t="shared" si="3"/>
        <v>14.791591473951458</v>
      </c>
      <c r="E198">
        <v>0.41599999999999998</v>
      </c>
      <c r="F198">
        <v>5.2999999999999999E-2</v>
      </c>
      <c r="I198">
        <v>0.26700000000000002</v>
      </c>
    </row>
    <row r="199" spans="1:9" x14ac:dyDescent="0.3">
      <c r="A199">
        <v>20.790804560313699</v>
      </c>
      <c r="B199">
        <v>26.071248854153001</v>
      </c>
      <c r="C199">
        <f t="shared" si="3"/>
        <v>14.770638400328433</v>
      </c>
    </row>
    <row r="200" spans="1:9" x14ac:dyDescent="0.3">
      <c r="A200">
        <v>20.7130999061662</v>
      </c>
      <c r="B200">
        <v>26.031008888995299</v>
      </c>
      <c r="C200">
        <f t="shared" si="3"/>
        <v>14.753330137306545</v>
      </c>
    </row>
    <row r="201" spans="1:9" x14ac:dyDescent="0.3">
      <c r="A201">
        <v>20.705908054968798</v>
      </c>
      <c r="B201">
        <v>26.017068012273199</v>
      </c>
      <c r="C201">
        <f t="shared" si="3"/>
        <v>14.74528077530057</v>
      </c>
    </row>
    <row r="202" spans="1:9" x14ac:dyDescent="0.3">
      <c r="A202">
        <v>20.619990422417001</v>
      </c>
      <c r="B202">
        <v>25.963479279832899</v>
      </c>
      <c r="C202">
        <f t="shared" si="3"/>
        <v>14.720406409074563</v>
      </c>
    </row>
    <row r="203" spans="1:9" x14ac:dyDescent="0.3">
      <c r="A203">
        <v>20.543142824956</v>
      </c>
      <c r="B203">
        <v>25.924007325897499</v>
      </c>
      <c r="C203">
        <f t="shared" si="3"/>
        <v>14.703505249971702</v>
      </c>
      <c r="E203">
        <v>0.39600000000000002</v>
      </c>
      <c r="F203">
        <v>5.8000000000000003E-2</v>
      </c>
      <c r="I203">
        <v>0.248</v>
      </c>
    </row>
    <row r="204" spans="1:9" x14ac:dyDescent="0.3">
      <c r="A204">
        <v>20.467774346376199</v>
      </c>
      <c r="B204">
        <v>25.870518348647298</v>
      </c>
      <c r="C204">
        <f t="shared" si="3"/>
        <v>14.677598380832981</v>
      </c>
    </row>
    <row r="205" spans="1:9" x14ac:dyDescent="0.3">
      <c r="A205">
        <v>20.462644038369</v>
      </c>
      <c r="B205">
        <v>25.876392958300102</v>
      </c>
      <c r="C205">
        <f t="shared" si="3"/>
        <v>14.681848943945822</v>
      </c>
    </row>
    <row r="206" spans="1:9" x14ac:dyDescent="0.3">
      <c r="A206">
        <v>20.455824960831301</v>
      </c>
      <c r="B206">
        <v>25.862853184199</v>
      </c>
      <c r="C206">
        <f t="shared" si="3"/>
        <v>14.674006215640928</v>
      </c>
    </row>
    <row r="207" spans="1:9" x14ac:dyDescent="0.3">
      <c r="A207">
        <v>20.449850768960999</v>
      </c>
      <c r="B207">
        <v>25.850813324940599</v>
      </c>
      <c r="C207">
        <f t="shared" si="3"/>
        <v>14.667022878520363</v>
      </c>
    </row>
    <row r="208" spans="1:9" x14ac:dyDescent="0.3">
      <c r="A208">
        <v>20.367164877762502</v>
      </c>
      <c r="B208">
        <v>25.804896267861</v>
      </c>
      <c r="C208">
        <f t="shared" si="3"/>
        <v>14.646670049031798</v>
      </c>
    </row>
    <row r="209" spans="1:9" x14ac:dyDescent="0.3">
      <c r="A209">
        <v>20.3614378633686</v>
      </c>
      <c r="B209">
        <v>25.793240899231201</v>
      </c>
      <c r="C209">
        <f t="shared" si="3"/>
        <v>14.639901475787582</v>
      </c>
    </row>
    <row r="210" spans="1:9" x14ac:dyDescent="0.3">
      <c r="A210">
        <v>20.2828615079193</v>
      </c>
      <c r="B210">
        <v>25.7397575009403</v>
      </c>
      <c r="C210">
        <f t="shared" si="3"/>
        <v>14.614334737939867</v>
      </c>
    </row>
    <row r="211" spans="1:9" x14ac:dyDescent="0.3">
      <c r="A211">
        <v>20.276818908486302</v>
      </c>
      <c r="B211">
        <v>25.721914947412198</v>
      </c>
      <c r="C211">
        <f t="shared" si="3"/>
        <v>14.603683443274836</v>
      </c>
    </row>
    <row r="212" spans="1:9" x14ac:dyDescent="0.3">
      <c r="A212">
        <v>20.2714424762348</v>
      </c>
      <c r="B212">
        <v>25.708354887292099</v>
      </c>
      <c r="C212">
        <f t="shared" si="3"/>
        <v>14.595671233915269</v>
      </c>
    </row>
    <row r="213" spans="1:9" x14ac:dyDescent="0.3">
      <c r="A213">
        <v>20.266556986339499</v>
      </c>
      <c r="B213">
        <v>25.717454800043502</v>
      </c>
      <c r="C213">
        <f t="shared" si="3"/>
        <v>14.601941197130053</v>
      </c>
    </row>
    <row r="214" spans="1:9" x14ac:dyDescent="0.3">
      <c r="A214">
        <v>20.181776846804802</v>
      </c>
      <c r="B214">
        <v>25.666750327867099</v>
      </c>
      <c r="C214">
        <f t="shared" si="3"/>
        <v>14.578785641005242</v>
      </c>
    </row>
    <row r="215" spans="1:9" x14ac:dyDescent="0.3">
      <c r="A215">
        <v>20.175749443878601</v>
      </c>
      <c r="B215">
        <v>25.654381046531</v>
      </c>
      <c r="C215">
        <f t="shared" si="3"/>
        <v>14.571592248659636</v>
      </c>
    </row>
    <row r="216" spans="1:9" x14ac:dyDescent="0.3">
      <c r="A216">
        <v>20.025108389609699</v>
      </c>
      <c r="B216">
        <v>25.5597109289134</v>
      </c>
      <c r="C216">
        <f t="shared" si="3"/>
        <v>14.527559848332244</v>
      </c>
    </row>
    <row r="217" spans="1:9" x14ac:dyDescent="0.3">
      <c r="A217">
        <v>20.019247360694699</v>
      </c>
      <c r="B217">
        <v>25.5655967740758</v>
      </c>
      <c r="C217">
        <f t="shared" si="3"/>
        <v>14.531909377039561</v>
      </c>
      <c r="E217">
        <v>0.37</v>
      </c>
      <c r="F217">
        <v>0.06</v>
      </c>
      <c r="I217">
        <v>0.223</v>
      </c>
    </row>
    <row r="218" spans="1:9" x14ac:dyDescent="0.3">
      <c r="A218">
        <v>19.797115617003499</v>
      </c>
      <c r="B218">
        <v>25.4545373077768</v>
      </c>
      <c r="C218">
        <f t="shared" si="3"/>
        <v>14.485123258929725</v>
      </c>
    </row>
    <row r="219" spans="1:9" x14ac:dyDescent="0.3">
      <c r="A219">
        <v>19.791054370166101</v>
      </c>
      <c r="B219">
        <v>25.441766466396398</v>
      </c>
      <c r="C219">
        <f t="shared" si="3"/>
        <v>14.47766706229506</v>
      </c>
    </row>
    <row r="220" spans="1:9" x14ac:dyDescent="0.3">
      <c r="A220">
        <v>19.708214441044301</v>
      </c>
      <c r="B220">
        <v>25.388793122138399</v>
      </c>
      <c r="C220">
        <f t="shared" si="3"/>
        <v>14.452902220328436</v>
      </c>
    </row>
    <row r="221" spans="1:9" x14ac:dyDescent="0.3">
      <c r="A221">
        <v>19.635506219762298</v>
      </c>
      <c r="B221">
        <v>25.341294826178</v>
      </c>
      <c r="C221">
        <f t="shared" si="3"/>
        <v>14.430532346716904</v>
      </c>
    </row>
    <row r="222" spans="1:9" x14ac:dyDescent="0.3">
      <c r="A222">
        <v>19.6294791529549</v>
      </c>
      <c r="B222">
        <v>25.320601152131701</v>
      </c>
      <c r="C222">
        <f t="shared" si="3"/>
        <v>14.418036122369227</v>
      </c>
    </row>
    <row r="223" spans="1:9" x14ac:dyDescent="0.3">
      <c r="A223">
        <v>19.549604190457099</v>
      </c>
      <c r="B223">
        <v>25.2919727707257</v>
      </c>
      <c r="C223">
        <f t="shared" si="3"/>
        <v>14.408425281377861</v>
      </c>
    </row>
    <row r="224" spans="1:9" x14ac:dyDescent="0.3">
      <c r="A224">
        <v>19.544328340545501</v>
      </c>
      <c r="B224">
        <v>25.280472718869898</v>
      </c>
      <c r="C224">
        <f t="shared" si="3"/>
        <v>14.401684745271382</v>
      </c>
      <c r="E224">
        <v>0.34699999999999998</v>
      </c>
      <c r="F224">
        <v>6.5000000000000002E-2</v>
      </c>
      <c r="I224">
        <v>0.2</v>
      </c>
    </row>
    <row r="225" spans="1:9" x14ac:dyDescent="0.3">
      <c r="A225">
        <v>19.4678240731673</v>
      </c>
      <c r="B225">
        <v>25.228299198181801</v>
      </c>
      <c r="C225">
        <f t="shared" si="3"/>
        <v>14.376758211954915</v>
      </c>
    </row>
    <row r="226" spans="1:9" x14ac:dyDescent="0.3">
      <c r="A226">
        <v>19.462799146272999</v>
      </c>
      <c r="B226">
        <v>25.2272381060654</v>
      </c>
      <c r="C226">
        <f t="shared" si="3"/>
        <v>14.376625151169467</v>
      </c>
    </row>
    <row r="227" spans="1:9" x14ac:dyDescent="0.3">
      <c r="A227">
        <v>19.382909960223198</v>
      </c>
      <c r="B227">
        <v>25.178130311017501</v>
      </c>
      <c r="C227">
        <f t="shared" si="3"/>
        <v>14.354017500186135</v>
      </c>
    </row>
    <row r="228" spans="1:9" x14ac:dyDescent="0.3">
      <c r="A228">
        <v>19.377105865567898</v>
      </c>
      <c r="B228">
        <v>25.165483471661599</v>
      </c>
      <c r="C228">
        <f t="shared" si="3"/>
        <v>14.346600034292308</v>
      </c>
    </row>
    <row r="229" spans="1:9" x14ac:dyDescent="0.3">
      <c r="A229">
        <v>19.299041519660001</v>
      </c>
      <c r="B229">
        <v>25.101822038482599</v>
      </c>
      <c r="C229">
        <f t="shared" si="3"/>
        <v>14.314536983058931</v>
      </c>
    </row>
    <row r="230" spans="1:9" x14ac:dyDescent="0.3">
      <c r="A230">
        <v>19.295460518737599</v>
      </c>
      <c r="B230">
        <v>25.111044668147699</v>
      </c>
      <c r="C230">
        <f t="shared" si="3"/>
        <v>14.320793408299384</v>
      </c>
    </row>
    <row r="231" spans="1:9" x14ac:dyDescent="0.3">
      <c r="A231">
        <v>19.290115416953299</v>
      </c>
      <c r="B231">
        <v>25.099232303606701</v>
      </c>
      <c r="C231">
        <f t="shared" si="3"/>
        <v>14.313854825799918</v>
      </c>
    </row>
    <row r="232" spans="1:9" x14ac:dyDescent="0.3">
      <c r="A232">
        <v>19.2854911434431</v>
      </c>
      <c r="B232">
        <v>25.0888109420825</v>
      </c>
      <c r="C232">
        <f t="shared" si="3"/>
        <v>14.307723437142572</v>
      </c>
    </row>
    <row r="233" spans="1:9" x14ac:dyDescent="0.3">
      <c r="A233">
        <v>19.205603762845399</v>
      </c>
      <c r="B233">
        <v>25.032374355118101</v>
      </c>
      <c r="C233">
        <f t="shared" si="3"/>
        <v>14.280453567144981</v>
      </c>
    </row>
    <row r="234" spans="1:9" x14ac:dyDescent="0.3">
      <c r="A234">
        <v>19.1264556139527</v>
      </c>
      <c r="B234">
        <v>24.991198015972302</v>
      </c>
      <c r="C234">
        <f t="shared" si="3"/>
        <v>14.262825503280467</v>
      </c>
    </row>
    <row r="235" spans="1:9" x14ac:dyDescent="0.3">
      <c r="A235">
        <v>19.121345438994201</v>
      </c>
      <c r="B235">
        <v>24.979697881386301</v>
      </c>
      <c r="C235">
        <f t="shared" si="3"/>
        <v>14.256055555789136</v>
      </c>
    </row>
    <row r="236" spans="1:9" x14ac:dyDescent="0.3">
      <c r="A236">
        <v>19.1162664477758</v>
      </c>
      <c r="B236">
        <v>24.968248895511401</v>
      </c>
      <c r="C236">
        <f t="shared" si="3"/>
        <v>14.249314815267232</v>
      </c>
    </row>
    <row r="237" spans="1:9" x14ac:dyDescent="0.3">
      <c r="A237">
        <v>19.037828157578499</v>
      </c>
      <c r="B237">
        <v>24.921711416153698</v>
      </c>
      <c r="C237">
        <f t="shared" si="3"/>
        <v>14.228199255308331</v>
      </c>
    </row>
    <row r="238" spans="1:9" x14ac:dyDescent="0.3">
      <c r="A238">
        <v>19.035276441768598</v>
      </c>
      <c r="B238">
        <v>24.915676124115599</v>
      </c>
      <c r="C238">
        <f t="shared" si="3"/>
        <v>14.224630986685508</v>
      </c>
      <c r="E238">
        <v>0.32300000000000001</v>
      </c>
      <c r="F238">
        <v>7.0000000000000007E-2</v>
      </c>
      <c r="I238">
        <v>0.17699999999999999</v>
      </c>
    </row>
    <row r="239" spans="1:9" x14ac:dyDescent="0.3">
      <c r="A239">
        <v>18.956916788737299</v>
      </c>
      <c r="B239">
        <v>24.856084766629898</v>
      </c>
      <c r="C239">
        <f t="shared" si="3"/>
        <v>14.195190034555667</v>
      </c>
    </row>
    <row r="240" spans="1:9" x14ac:dyDescent="0.3">
      <c r="A240">
        <v>18.9513473043875</v>
      </c>
      <c r="B240">
        <v>24.854118759455901</v>
      </c>
      <c r="C240">
        <f t="shared" si="3"/>
        <v>14.194544486108457</v>
      </c>
    </row>
    <row r="241" spans="1:8" x14ac:dyDescent="0.3">
      <c r="A241">
        <v>18.869847682910201</v>
      </c>
      <c r="B241">
        <v>24.798708226239398</v>
      </c>
      <c r="C241">
        <f t="shared" si="3"/>
        <v>14.168114269604358</v>
      </c>
    </row>
    <row r="242" spans="1:8" x14ac:dyDescent="0.3">
      <c r="A242">
        <v>18.799379034847401</v>
      </c>
      <c r="B242">
        <v>24.761234526842699</v>
      </c>
      <c r="C242">
        <f t="shared" si="3"/>
        <v>14.151925438226376</v>
      </c>
    </row>
    <row r="243" spans="1:8" x14ac:dyDescent="0.3">
      <c r="A243">
        <v>18.793324378455999</v>
      </c>
      <c r="B243">
        <v>24.736770120926</v>
      </c>
      <c r="C243">
        <f t="shared" si="3"/>
        <v>14.136976349993882</v>
      </c>
    </row>
    <row r="244" spans="1:8" x14ac:dyDescent="0.3">
      <c r="A244">
        <v>18.788958680478899</v>
      </c>
      <c r="B244">
        <v>24.7290758001045</v>
      </c>
      <c r="C244">
        <f t="shared" si="3"/>
        <v>14.132544643030371</v>
      </c>
    </row>
    <row r="245" spans="1:8" x14ac:dyDescent="0.3">
      <c r="A245">
        <v>18.708710793446599</v>
      </c>
      <c r="B245">
        <v>24.669763446209501</v>
      </c>
      <c r="C245">
        <f t="shared" si="3"/>
        <v>14.103488840774641</v>
      </c>
    </row>
    <row r="246" spans="1:8" x14ac:dyDescent="0.3">
      <c r="A246">
        <v>18.705135788769201</v>
      </c>
      <c r="B246">
        <v>24.678743675148102</v>
      </c>
      <c r="C246">
        <f t="shared" si="3"/>
        <v>14.10961527004441</v>
      </c>
    </row>
    <row r="247" spans="1:8" x14ac:dyDescent="0.3">
      <c r="A247">
        <v>18.701325321281299</v>
      </c>
      <c r="B247">
        <v>24.669579693283001</v>
      </c>
      <c r="C247">
        <f t="shared" si="3"/>
        <v>14.104182759038665</v>
      </c>
    </row>
    <row r="248" spans="1:8" x14ac:dyDescent="0.3">
      <c r="A248">
        <v>18.6217575998621</v>
      </c>
      <c r="B248">
        <v>24.6020011741624</v>
      </c>
      <c r="C248">
        <f t="shared" si="3"/>
        <v>14.069774665393036</v>
      </c>
    </row>
    <row r="249" spans="1:8" x14ac:dyDescent="0.3">
      <c r="A249">
        <v>18.617676238375299</v>
      </c>
      <c r="B249">
        <v>24.590487537406901</v>
      </c>
      <c r="C249">
        <f t="shared" si="3"/>
        <v>14.062869574277869</v>
      </c>
    </row>
    <row r="250" spans="1:8" x14ac:dyDescent="0.3">
      <c r="A250">
        <v>18.614438661027801</v>
      </c>
      <c r="B250">
        <v>24.600498704443499</v>
      </c>
      <c r="C250">
        <f t="shared" si="3"/>
        <v>14.069620475139198</v>
      </c>
    </row>
    <row r="251" spans="1:8" x14ac:dyDescent="0.3">
      <c r="A251">
        <v>18.605938500146301</v>
      </c>
      <c r="B251">
        <v>24.581668496629501</v>
      </c>
      <c r="C251">
        <f t="shared" si="3"/>
        <v>14.058527717847543</v>
      </c>
    </row>
    <row r="252" spans="1:8" x14ac:dyDescent="0.3">
      <c r="A252">
        <v>18.530107170200001</v>
      </c>
      <c r="B252">
        <v>24.525510309189201</v>
      </c>
      <c r="C252">
        <f t="shared" si="3"/>
        <v>14.030999700109597</v>
      </c>
    </row>
    <row r="253" spans="1:8" x14ac:dyDescent="0.3">
      <c r="A253">
        <v>18.526071057482699</v>
      </c>
      <c r="B253">
        <v>24.513967997655602</v>
      </c>
      <c r="C253">
        <f t="shared" si="3"/>
        <v>14.024068755378202</v>
      </c>
    </row>
    <row r="254" spans="1:8" x14ac:dyDescent="0.3">
      <c r="A254">
        <v>18.517284961425101</v>
      </c>
      <c r="B254">
        <v>24.5099458307823</v>
      </c>
      <c r="C254">
        <f t="shared" si="3"/>
        <v>14.022466785267294</v>
      </c>
      <c r="E254">
        <v>0.3</v>
      </c>
      <c r="F254">
        <v>7.3999999999999996E-2</v>
      </c>
      <c r="H254">
        <v>0.154</v>
      </c>
    </row>
    <row r="255" spans="1:8" x14ac:dyDescent="0.3">
      <c r="A255">
        <v>18.443137152487498</v>
      </c>
      <c r="B255">
        <v>24.453079046197299</v>
      </c>
      <c r="C255">
        <f t="shared" si="3"/>
        <v>13.994299447250803</v>
      </c>
    </row>
    <row r="256" spans="1:8" x14ac:dyDescent="0.3">
      <c r="A256">
        <v>18.4387497404832</v>
      </c>
      <c r="B256">
        <v>24.432599816554202</v>
      </c>
      <c r="C256">
        <f t="shared" si="3"/>
        <v>13.981691757680235</v>
      </c>
    </row>
    <row r="257" spans="1:8" x14ac:dyDescent="0.3">
      <c r="A257">
        <v>18.360997511070401</v>
      </c>
      <c r="B257">
        <v>24.374765297059799</v>
      </c>
      <c r="C257">
        <f t="shared" si="3"/>
        <v>13.953299572511584</v>
      </c>
    </row>
    <row r="258" spans="1:8" x14ac:dyDescent="0.3">
      <c r="A258">
        <v>18.284189300731502</v>
      </c>
      <c r="B258">
        <v>24.304512440011901</v>
      </c>
      <c r="C258">
        <f t="shared" si="3"/>
        <v>13.916859056950525</v>
      </c>
    </row>
    <row r="259" spans="1:8" x14ac:dyDescent="0.3">
      <c r="A259">
        <v>18.277876199794601</v>
      </c>
      <c r="B259">
        <v>24.2512102931024</v>
      </c>
      <c r="C259">
        <f t="shared" ref="C259:C322" si="4">B259*(1-EXP(-ABS(0.25704+0.11819*(B259/A259)-0.0020625*A259+0.13831*LN($O$2))))</f>
        <v>13.883462604917975</v>
      </c>
    </row>
    <row r="260" spans="1:8" x14ac:dyDescent="0.3">
      <c r="A260">
        <v>18.2698868338362</v>
      </c>
      <c r="B260">
        <v>24.2132603982473</v>
      </c>
      <c r="C260">
        <f t="shared" si="4"/>
        <v>13.860075817952183</v>
      </c>
    </row>
    <row r="261" spans="1:8" x14ac:dyDescent="0.3">
      <c r="A261">
        <v>18.262456944678998</v>
      </c>
      <c r="B261">
        <v>24.159445431067301</v>
      </c>
      <c r="C261">
        <f t="shared" si="4"/>
        <v>13.826489703194992</v>
      </c>
    </row>
    <row r="262" spans="1:8" x14ac:dyDescent="0.3">
      <c r="A262">
        <v>18.112321465160701</v>
      </c>
      <c r="B262">
        <v>24.031136539616099</v>
      </c>
      <c r="C262">
        <f t="shared" si="4"/>
        <v>13.760953231104018</v>
      </c>
    </row>
    <row r="263" spans="1:8" x14ac:dyDescent="0.3">
      <c r="A263">
        <v>18.0354371993241</v>
      </c>
      <c r="B263">
        <v>23.932462204210701</v>
      </c>
      <c r="C263">
        <f t="shared" si="4"/>
        <v>13.706294557652194</v>
      </c>
    </row>
    <row r="264" spans="1:8" x14ac:dyDescent="0.3">
      <c r="A264">
        <v>18.028827256994798</v>
      </c>
      <c r="B264">
        <v>23.8783235880985</v>
      </c>
      <c r="C264">
        <f t="shared" si="4"/>
        <v>13.672393169505836</v>
      </c>
    </row>
    <row r="265" spans="1:8" x14ac:dyDescent="0.3">
      <c r="A265">
        <v>18.022421151545899</v>
      </c>
      <c r="B265">
        <v>23.8427992482139</v>
      </c>
      <c r="C265">
        <f t="shared" si="4"/>
        <v>13.650379863716898</v>
      </c>
    </row>
    <row r="266" spans="1:8" x14ac:dyDescent="0.3">
      <c r="A266">
        <v>18.013253882202999</v>
      </c>
      <c r="B266">
        <v>23.787880778258099</v>
      </c>
      <c r="C266">
        <f t="shared" si="4"/>
        <v>13.616275046836959</v>
      </c>
      <c r="E266">
        <v>0.27400000000000002</v>
      </c>
      <c r="F266">
        <v>8.3000000000000004E-2</v>
      </c>
      <c r="H266">
        <v>0.126</v>
      </c>
    </row>
    <row r="267" spans="1:8" x14ac:dyDescent="0.3">
      <c r="A267">
        <v>17.933263820679802</v>
      </c>
      <c r="B267">
        <v>23.699079391809502</v>
      </c>
      <c r="C267">
        <f t="shared" si="4"/>
        <v>13.568240365022143</v>
      </c>
    </row>
    <row r="268" spans="1:8" x14ac:dyDescent="0.3">
      <c r="A268">
        <v>17.857536674288099</v>
      </c>
      <c r="B268">
        <v>23.601338520029302</v>
      </c>
      <c r="C268">
        <f t="shared" si="4"/>
        <v>13.514013046518267</v>
      </c>
    </row>
    <row r="269" spans="1:8" x14ac:dyDescent="0.3">
      <c r="A269">
        <v>17.851042770361602</v>
      </c>
      <c r="B269">
        <v>23.566415100571401</v>
      </c>
      <c r="C269">
        <f t="shared" si="4"/>
        <v>13.492394216786552</v>
      </c>
    </row>
    <row r="270" spans="1:8" x14ac:dyDescent="0.3">
      <c r="A270">
        <v>17.8447332400698</v>
      </c>
      <c r="B270">
        <v>23.5191761472392</v>
      </c>
      <c r="C270">
        <f t="shared" si="4"/>
        <v>13.462888274599946</v>
      </c>
    </row>
    <row r="271" spans="1:8" x14ac:dyDescent="0.3">
      <c r="A271">
        <v>17.765799805267601</v>
      </c>
      <c r="B271">
        <v>23.418007579975299</v>
      </c>
      <c r="C271">
        <f t="shared" si="4"/>
        <v>13.406797983100223</v>
      </c>
    </row>
    <row r="272" spans="1:8" x14ac:dyDescent="0.3">
      <c r="A272">
        <v>17.757842521029598</v>
      </c>
      <c r="B272">
        <v>23.382097290515201</v>
      </c>
      <c r="C272">
        <f t="shared" si="4"/>
        <v>13.384712036195985</v>
      </c>
    </row>
    <row r="273" spans="1:8" x14ac:dyDescent="0.3">
      <c r="A273">
        <v>17.752048453490001</v>
      </c>
      <c r="B273">
        <v>23.337123462912398</v>
      </c>
      <c r="C273">
        <f t="shared" si="4"/>
        <v>13.356605530833324</v>
      </c>
    </row>
    <row r="274" spans="1:8" x14ac:dyDescent="0.3">
      <c r="A274">
        <v>17.674702615147499</v>
      </c>
      <c r="B274">
        <v>23.240058493361602</v>
      </c>
      <c r="C274">
        <f t="shared" si="4"/>
        <v>13.302944121791045</v>
      </c>
    </row>
    <row r="275" spans="1:8" x14ac:dyDescent="0.3">
      <c r="A275">
        <v>17.667664177376601</v>
      </c>
      <c r="B275">
        <v>23.207022893906601</v>
      </c>
      <c r="C275">
        <f t="shared" si="4"/>
        <v>13.282599412719684</v>
      </c>
    </row>
    <row r="276" spans="1:8" x14ac:dyDescent="0.3">
      <c r="A276">
        <v>17.590925666713598</v>
      </c>
      <c r="B276">
        <v>23.110989464865501</v>
      </c>
      <c r="C276">
        <f t="shared" si="4"/>
        <v>13.229514938070924</v>
      </c>
    </row>
    <row r="277" spans="1:8" x14ac:dyDescent="0.3">
      <c r="A277">
        <v>17.5143656854382</v>
      </c>
      <c r="B277">
        <v>23.029003407041898</v>
      </c>
      <c r="C277">
        <f t="shared" si="4"/>
        <v>13.185373528027336</v>
      </c>
    </row>
    <row r="278" spans="1:8" x14ac:dyDescent="0.3">
      <c r="A278">
        <v>17.508741341385001</v>
      </c>
      <c r="B278">
        <v>22.996918216686201</v>
      </c>
      <c r="C278">
        <f t="shared" si="4"/>
        <v>13.165478590758774</v>
      </c>
    </row>
    <row r="279" spans="1:8" x14ac:dyDescent="0.3">
      <c r="A279">
        <v>17.5034089811199</v>
      </c>
      <c r="B279">
        <v>22.9553606174319</v>
      </c>
      <c r="C279">
        <f t="shared" si="4"/>
        <v>13.139505281993642</v>
      </c>
      <c r="E279">
        <v>0.248</v>
      </c>
      <c r="F279">
        <v>8.3000000000000004E-2</v>
      </c>
      <c r="H279">
        <v>0.105</v>
      </c>
    </row>
    <row r="280" spans="1:8" x14ac:dyDescent="0.3">
      <c r="A280">
        <v>17.4975594021783</v>
      </c>
      <c r="B280">
        <v>22.913087083819001</v>
      </c>
      <c r="C280">
        <f t="shared" si="4"/>
        <v>13.113136164470891</v>
      </c>
    </row>
    <row r="281" spans="1:8" x14ac:dyDescent="0.3">
      <c r="A281">
        <v>17.488173401711499</v>
      </c>
      <c r="B281">
        <v>22.864162578726901</v>
      </c>
      <c r="C281">
        <f t="shared" si="4"/>
        <v>13.082904686641244</v>
      </c>
    </row>
    <row r="282" spans="1:8" x14ac:dyDescent="0.3">
      <c r="A282">
        <v>17.411350391708101</v>
      </c>
      <c r="B282">
        <v>22.776114159877999</v>
      </c>
      <c r="C282">
        <f t="shared" si="4"/>
        <v>13.03488633884491</v>
      </c>
    </row>
    <row r="283" spans="1:8" x14ac:dyDescent="0.3">
      <c r="A283">
        <v>17.405508251917901</v>
      </c>
      <c r="B283">
        <v>22.7450211700335</v>
      </c>
      <c r="C283">
        <f t="shared" si="4"/>
        <v>13.015659700315442</v>
      </c>
    </row>
    <row r="284" spans="1:8" x14ac:dyDescent="0.3">
      <c r="A284">
        <v>17.400282551900901</v>
      </c>
      <c r="B284">
        <v>22.705353888524499</v>
      </c>
      <c r="C284">
        <f t="shared" si="4"/>
        <v>12.99089849550991</v>
      </c>
    </row>
    <row r="285" spans="1:8" x14ac:dyDescent="0.3">
      <c r="A285">
        <v>17.393681369126199</v>
      </c>
      <c r="B285">
        <v>22.663312112756</v>
      </c>
      <c r="C285">
        <f t="shared" si="4"/>
        <v>12.96477354732275</v>
      </c>
    </row>
    <row r="286" spans="1:8" x14ac:dyDescent="0.3">
      <c r="A286">
        <v>17.3877300048111</v>
      </c>
      <c r="B286">
        <v>22.622822894521899</v>
      </c>
      <c r="C286">
        <f t="shared" si="4"/>
        <v>12.939575748985133</v>
      </c>
    </row>
    <row r="287" spans="1:8" x14ac:dyDescent="0.3">
      <c r="A287">
        <v>17.308627555640399</v>
      </c>
      <c r="B287">
        <v>22.529417652953299</v>
      </c>
      <c r="C287">
        <f t="shared" si="4"/>
        <v>12.888350225307004</v>
      </c>
    </row>
    <row r="288" spans="1:8" x14ac:dyDescent="0.3">
      <c r="A288">
        <v>17.3039477064364</v>
      </c>
      <c r="B288">
        <v>22.504150673033401</v>
      </c>
      <c r="C288">
        <f t="shared" si="4"/>
        <v>12.872727378476823</v>
      </c>
    </row>
    <row r="289" spans="1:8" x14ac:dyDescent="0.3">
      <c r="A289">
        <v>17.226186319397101</v>
      </c>
      <c r="B289">
        <v>22.4217185204087</v>
      </c>
      <c r="C289">
        <f t="shared" si="4"/>
        <v>12.82834463449332</v>
      </c>
    </row>
    <row r="290" spans="1:8" x14ac:dyDescent="0.3">
      <c r="A290">
        <v>17.220785991370299</v>
      </c>
      <c r="B290">
        <v>22.383823259693699</v>
      </c>
      <c r="C290">
        <f t="shared" si="4"/>
        <v>12.804740911991752</v>
      </c>
    </row>
    <row r="291" spans="1:8" x14ac:dyDescent="0.3">
      <c r="A291">
        <v>17.1439717407501</v>
      </c>
      <c r="B291">
        <v>22.303557080185101</v>
      </c>
      <c r="C291">
        <f t="shared" si="4"/>
        <v>12.761624390001014</v>
      </c>
    </row>
    <row r="292" spans="1:8" x14ac:dyDescent="0.3">
      <c r="A292">
        <v>17.136705546569502</v>
      </c>
      <c r="B292">
        <v>22.2628791070291</v>
      </c>
      <c r="C292">
        <f t="shared" si="4"/>
        <v>12.736440703647769</v>
      </c>
    </row>
    <row r="293" spans="1:8" x14ac:dyDescent="0.3">
      <c r="A293">
        <v>17.0622154509601</v>
      </c>
      <c r="B293">
        <v>22.1792700169078</v>
      </c>
      <c r="C293">
        <f t="shared" si="4"/>
        <v>12.690931731782177</v>
      </c>
    </row>
    <row r="294" spans="1:8" x14ac:dyDescent="0.3">
      <c r="A294">
        <v>16.985081636284601</v>
      </c>
      <c r="B294">
        <v>22.092621451795999</v>
      </c>
      <c r="C294">
        <f t="shared" si="4"/>
        <v>12.643750501291919</v>
      </c>
      <c r="E294">
        <v>0.223</v>
      </c>
      <c r="F294">
        <v>8.5000000000000006E-2</v>
      </c>
      <c r="H294">
        <v>8.2000000000000003E-2</v>
      </c>
    </row>
    <row r="295" spans="1:8" x14ac:dyDescent="0.3">
      <c r="A295">
        <v>16.979648799862002</v>
      </c>
      <c r="B295">
        <v>22.0697103765966</v>
      </c>
      <c r="C295">
        <f t="shared" si="4"/>
        <v>12.629703040156057</v>
      </c>
    </row>
    <row r="296" spans="1:8" x14ac:dyDescent="0.3">
      <c r="A296">
        <v>16.903945506924</v>
      </c>
      <c r="B296">
        <v>21.9923395137791</v>
      </c>
      <c r="C296">
        <f t="shared" si="4"/>
        <v>12.588277757049584</v>
      </c>
    </row>
    <row r="297" spans="1:8" x14ac:dyDescent="0.3">
      <c r="A297">
        <v>16.8984356102624</v>
      </c>
      <c r="B297">
        <v>21.9568686138734</v>
      </c>
      <c r="C297">
        <f t="shared" si="4"/>
        <v>12.566222427263234</v>
      </c>
    </row>
    <row r="298" spans="1:8" x14ac:dyDescent="0.3">
      <c r="A298">
        <v>16.888972806015001</v>
      </c>
      <c r="B298">
        <v>21.8815652936532</v>
      </c>
      <c r="C298">
        <f t="shared" si="4"/>
        <v>12.519180660392548</v>
      </c>
    </row>
    <row r="299" spans="1:8" x14ac:dyDescent="0.3">
      <c r="A299">
        <v>16.8168382459626</v>
      </c>
      <c r="B299">
        <v>21.8357195755354</v>
      </c>
      <c r="C299">
        <f t="shared" si="4"/>
        <v>12.497466014643569</v>
      </c>
    </row>
    <row r="300" spans="1:8" x14ac:dyDescent="0.3">
      <c r="A300">
        <v>16.741454999220998</v>
      </c>
      <c r="B300">
        <v>21.767975630759299</v>
      </c>
      <c r="C300">
        <f t="shared" si="4"/>
        <v>12.462120799954146</v>
      </c>
    </row>
    <row r="301" spans="1:8" x14ac:dyDescent="0.3">
      <c r="A301">
        <v>16.734474496075201</v>
      </c>
      <c r="B301">
        <v>21.731143762641899</v>
      </c>
      <c r="C301">
        <f t="shared" si="4"/>
        <v>12.4393471105804</v>
      </c>
    </row>
    <row r="302" spans="1:8" x14ac:dyDescent="0.3">
      <c r="A302">
        <v>16.590735815244301</v>
      </c>
      <c r="B302">
        <v>21.611073115358199</v>
      </c>
      <c r="C302">
        <f t="shared" si="4"/>
        <v>12.377736151074377</v>
      </c>
    </row>
    <row r="303" spans="1:8" x14ac:dyDescent="0.3">
      <c r="A303">
        <v>16.5850285536869</v>
      </c>
      <c r="B303">
        <v>21.579874653646002</v>
      </c>
      <c r="C303">
        <f t="shared" si="4"/>
        <v>12.358414240500554</v>
      </c>
    </row>
    <row r="304" spans="1:8" x14ac:dyDescent="0.3">
      <c r="A304">
        <v>16.579830309570902</v>
      </c>
      <c r="B304">
        <v>21.5474039141471</v>
      </c>
      <c r="C304">
        <f t="shared" si="4"/>
        <v>12.338230081925026</v>
      </c>
    </row>
    <row r="305" spans="1:8" x14ac:dyDescent="0.3">
      <c r="A305">
        <v>16.5043056672368</v>
      </c>
      <c r="B305">
        <v>21.4623560282437</v>
      </c>
      <c r="C305">
        <f t="shared" si="4"/>
        <v>12.291820336640447</v>
      </c>
      <c r="E305">
        <v>0.20300000000000001</v>
      </c>
      <c r="F305">
        <v>8.6999999999999994E-2</v>
      </c>
      <c r="H305">
        <v>6.5000000000000002E-2</v>
      </c>
    </row>
    <row r="306" spans="1:8" x14ac:dyDescent="0.3">
      <c r="A306">
        <v>16.499607545311399</v>
      </c>
      <c r="B306">
        <v>21.430097946581299</v>
      </c>
      <c r="C306">
        <f t="shared" si="4"/>
        <v>12.271719092191891</v>
      </c>
    </row>
    <row r="307" spans="1:8" x14ac:dyDescent="0.3">
      <c r="A307">
        <v>16.424076205145401</v>
      </c>
      <c r="B307">
        <v>21.356523218337401</v>
      </c>
      <c r="C307">
        <f t="shared" si="4"/>
        <v>12.232619541155103</v>
      </c>
    </row>
    <row r="308" spans="1:8" x14ac:dyDescent="0.3">
      <c r="A308">
        <v>16.4185231566528</v>
      </c>
      <c r="B308">
        <v>21.334433898020698</v>
      </c>
      <c r="C308">
        <f t="shared" si="4"/>
        <v>12.219095990964281</v>
      </c>
    </row>
    <row r="309" spans="1:8" x14ac:dyDescent="0.3">
      <c r="A309">
        <v>16.4126786238776</v>
      </c>
      <c r="B309">
        <v>21.302256577757799</v>
      </c>
      <c r="C309">
        <f t="shared" si="4"/>
        <v>12.199165118264318</v>
      </c>
    </row>
    <row r="310" spans="1:8" x14ac:dyDescent="0.3">
      <c r="A310">
        <v>16.2697422357178</v>
      </c>
      <c r="B310">
        <v>21.1792142363898</v>
      </c>
      <c r="C310">
        <f t="shared" si="4"/>
        <v>12.135475704635592</v>
      </c>
    </row>
    <row r="311" spans="1:8" x14ac:dyDescent="0.3">
      <c r="A311">
        <v>16.265401627244</v>
      </c>
      <c r="B311">
        <v>21.158146375422401</v>
      </c>
      <c r="C311">
        <f t="shared" si="4"/>
        <v>12.122472720032775</v>
      </c>
    </row>
    <row r="312" spans="1:8" x14ac:dyDescent="0.3">
      <c r="A312">
        <v>16.260870018490301</v>
      </c>
      <c r="B312">
        <v>21.129321579452</v>
      </c>
      <c r="C312">
        <f t="shared" si="4"/>
        <v>12.104538026396675</v>
      </c>
    </row>
    <row r="313" spans="1:8" x14ac:dyDescent="0.3">
      <c r="A313">
        <v>16.1846724653447</v>
      </c>
      <c r="B313">
        <v>21.046105828489701</v>
      </c>
      <c r="C313">
        <f t="shared" si="4"/>
        <v>12.059314753590836</v>
      </c>
    </row>
    <row r="314" spans="1:8" x14ac:dyDescent="0.3">
      <c r="A314">
        <v>16.179841316305701</v>
      </c>
      <c r="B314">
        <v>21.014503788087001</v>
      </c>
      <c r="C314">
        <f t="shared" si="4"/>
        <v>12.03963656001231</v>
      </c>
    </row>
    <row r="315" spans="1:8" x14ac:dyDescent="0.3">
      <c r="A315">
        <v>16.176392129405698</v>
      </c>
      <c r="B315">
        <v>20.9994221141434</v>
      </c>
      <c r="C315">
        <f t="shared" si="4"/>
        <v>12.030365042035731</v>
      </c>
    </row>
    <row r="316" spans="1:8" x14ac:dyDescent="0.3">
      <c r="A316">
        <v>16.1674495080401</v>
      </c>
      <c r="B316">
        <v>20.963744230279101</v>
      </c>
      <c r="C316">
        <f t="shared" si="4"/>
        <v>12.008515110023689</v>
      </c>
    </row>
    <row r="317" spans="1:8" x14ac:dyDescent="0.3">
      <c r="A317">
        <v>16.0951532578976</v>
      </c>
      <c r="B317">
        <v>20.897278323297702</v>
      </c>
      <c r="C317">
        <f t="shared" si="4"/>
        <v>11.973560570739592</v>
      </c>
    </row>
    <row r="318" spans="1:8" x14ac:dyDescent="0.3">
      <c r="A318">
        <v>16.089949676454701</v>
      </c>
      <c r="B318">
        <v>20.8687973173434</v>
      </c>
      <c r="C318">
        <f t="shared" si="4"/>
        <v>11.955915165115455</v>
      </c>
    </row>
    <row r="319" spans="1:8" x14ac:dyDescent="0.3">
      <c r="A319">
        <v>16.085524546764599</v>
      </c>
      <c r="B319">
        <v>20.841862623722001</v>
      </c>
      <c r="C319">
        <f t="shared" si="4"/>
        <v>11.939178940845643</v>
      </c>
    </row>
    <row r="320" spans="1:8" x14ac:dyDescent="0.3">
      <c r="A320">
        <v>16.008462760343001</v>
      </c>
      <c r="B320">
        <v>20.766370991473099</v>
      </c>
      <c r="C320">
        <f t="shared" si="4"/>
        <v>11.898938332119135</v>
      </c>
    </row>
    <row r="321" spans="1:8" x14ac:dyDescent="0.3">
      <c r="A321">
        <v>16.004076809369899</v>
      </c>
      <c r="B321">
        <v>20.740061717861401</v>
      </c>
      <c r="C321">
        <f t="shared" si="4"/>
        <v>11.882594790648049</v>
      </c>
      <c r="E321">
        <v>0.183</v>
      </c>
      <c r="F321">
        <v>8.5000000000000006E-2</v>
      </c>
      <c r="H321">
        <v>5.1999999999999998E-2</v>
      </c>
    </row>
    <row r="322" spans="1:8" x14ac:dyDescent="0.3">
      <c r="A322">
        <v>15.8628989503756</v>
      </c>
      <c r="B322">
        <v>20.618331661411901</v>
      </c>
      <c r="C322">
        <f t="shared" si="4"/>
        <v>11.819430398012527</v>
      </c>
    </row>
    <row r="323" spans="1:8" x14ac:dyDescent="0.3">
      <c r="A323">
        <v>15.7892031544846</v>
      </c>
      <c r="B323">
        <v>20.554876640892701</v>
      </c>
      <c r="C323">
        <f t="shared" ref="C323:C386" si="5">B323*(1-EXP(-ABS(0.25704+0.11819*(B323/A323)-0.0020625*A323+0.13831*LN($O$2))))</f>
        <v>11.78651057599145</v>
      </c>
    </row>
    <row r="324" spans="1:8" x14ac:dyDescent="0.3">
      <c r="A324">
        <v>15.7846140906345</v>
      </c>
      <c r="B324">
        <v>20.529223419713301</v>
      </c>
      <c r="C324">
        <f t="shared" si="5"/>
        <v>11.770592987021312</v>
      </c>
    </row>
    <row r="325" spans="1:8" x14ac:dyDescent="0.3">
      <c r="A325">
        <v>15.778932332446701</v>
      </c>
      <c r="B325">
        <v>20.501835631199199</v>
      </c>
      <c r="C325">
        <f t="shared" si="5"/>
        <v>11.753682162540663</v>
      </c>
    </row>
    <row r="326" spans="1:8" x14ac:dyDescent="0.3">
      <c r="A326">
        <v>15.7543964958584</v>
      </c>
      <c r="B326">
        <v>20.354905184650899</v>
      </c>
      <c r="C326">
        <f t="shared" si="5"/>
        <v>11.66238720749851</v>
      </c>
    </row>
    <row r="327" spans="1:8" x14ac:dyDescent="0.3">
      <c r="A327">
        <v>15.7006009760062</v>
      </c>
      <c r="B327">
        <v>20.408195739679002</v>
      </c>
      <c r="C327">
        <f t="shared" si="5"/>
        <v>11.701938600964745</v>
      </c>
    </row>
    <row r="328" spans="1:8" x14ac:dyDescent="0.3">
      <c r="A328">
        <v>15.696695422586799</v>
      </c>
      <c r="B328">
        <v>20.384549276584</v>
      </c>
      <c r="C328">
        <f t="shared" si="5"/>
        <v>11.687233899661997</v>
      </c>
    </row>
    <row r="329" spans="1:8" x14ac:dyDescent="0.3">
      <c r="A329">
        <v>15.6925026815639</v>
      </c>
      <c r="B329">
        <v>20.360566999246899</v>
      </c>
      <c r="C329">
        <f t="shared" si="5"/>
        <v>11.672346139856396</v>
      </c>
    </row>
    <row r="330" spans="1:8" x14ac:dyDescent="0.3">
      <c r="A330">
        <v>15.6182853663652</v>
      </c>
      <c r="B330">
        <v>20.281840533543701</v>
      </c>
      <c r="C330">
        <f t="shared" si="5"/>
        <v>11.629688719407</v>
      </c>
    </row>
    <row r="331" spans="1:8" x14ac:dyDescent="0.3">
      <c r="A331">
        <v>15.612703831540101</v>
      </c>
      <c r="B331">
        <v>20.2649094828149</v>
      </c>
      <c r="C331">
        <f t="shared" si="5"/>
        <v>11.619446211405771</v>
      </c>
    </row>
    <row r="332" spans="1:8" x14ac:dyDescent="0.3">
      <c r="A332">
        <v>15.541162347332801</v>
      </c>
      <c r="B332">
        <v>20.192683358921698</v>
      </c>
      <c r="C332">
        <f t="shared" si="5"/>
        <v>11.580655847057425</v>
      </c>
    </row>
    <row r="333" spans="1:8" x14ac:dyDescent="0.3">
      <c r="A333">
        <v>15.536804894641699</v>
      </c>
      <c r="B333">
        <v>20.1755814660903</v>
      </c>
      <c r="C333">
        <f t="shared" si="5"/>
        <v>11.570176245072137</v>
      </c>
    </row>
    <row r="334" spans="1:8" x14ac:dyDescent="0.3">
      <c r="A334">
        <v>15.532164046755801</v>
      </c>
      <c r="B334">
        <v>20.1519463098134</v>
      </c>
      <c r="C334">
        <f t="shared" si="5"/>
        <v>11.555552600019377</v>
      </c>
      <c r="E334">
        <v>0.16700000000000001</v>
      </c>
      <c r="F334">
        <v>8.5999999999999993E-2</v>
      </c>
      <c r="H334">
        <v>3.6999999999999998E-2</v>
      </c>
    </row>
    <row r="335" spans="1:8" x14ac:dyDescent="0.3">
      <c r="A335">
        <v>15.4589495280294</v>
      </c>
      <c r="B335">
        <v>20.077780566169601</v>
      </c>
      <c r="C335">
        <f t="shared" si="5"/>
        <v>11.515680957986307</v>
      </c>
    </row>
    <row r="336" spans="1:8" x14ac:dyDescent="0.3">
      <c r="A336">
        <v>15.4536252511441</v>
      </c>
      <c r="B336">
        <v>20.059889007953998</v>
      </c>
      <c r="C336">
        <f t="shared" si="5"/>
        <v>11.504794972559374</v>
      </c>
    </row>
    <row r="337" spans="1:6" x14ac:dyDescent="0.3">
      <c r="A337">
        <v>15.306254317655201</v>
      </c>
      <c r="B337">
        <v>19.910739544647999</v>
      </c>
      <c r="C337">
        <f t="shared" si="5"/>
        <v>11.424597351465817</v>
      </c>
    </row>
    <row r="338" spans="1:6" x14ac:dyDescent="0.3">
      <c r="A338">
        <v>15.2318614133649</v>
      </c>
      <c r="B338">
        <v>19.8304008512705</v>
      </c>
      <c r="C338">
        <f t="shared" si="5"/>
        <v>11.380873969432955</v>
      </c>
    </row>
    <row r="339" spans="1:6" x14ac:dyDescent="0.3">
      <c r="A339">
        <v>15.227905737774099</v>
      </c>
      <c r="B339">
        <v>19.807553179276098</v>
      </c>
      <c r="C339">
        <f t="shared" si="5"/>
        <v>11.366670951882414</v>
      </c>
    </row>
    <row r="340" spans="1:6" x14ac:dyDescent="0.3">
      <c r="A340">
        <v>15.224627977053901</v>
      </c>
      <c r="B340">
        <v>19.794954600135199</v>
      </c>
      <c r="C340">
        <f t="shared" si="5"/>
        <v>11.358952376291739</v>
      </c>
    </row>
    <row r="341" spans="1:6" x14ac:dyDescent="0.3">
      <c r="A341">
        <v>15.150000729124301</v>
      </c>
      <c r="B341">
        <v>19.725202736416399</v>
      </c>
      <c r="C341">
        <f t="shared" si="5"/>
        <v>11.322008824372602</v>
      </c>
    </row>
    <row r="342" spans="1:6" x14ac:dyDescent="0.3">
      <c r="A342">
        <v>15.077273231528901</v>
      </c>
      <c r="B342">
        <v>19.6488352119664</v>
      </c>
      <c r="C342">
        <f t="shared" si="5"/>
        <v>11.280632421891385</v>
      </c>
    </row>
    <row r="343" spans="1:6" x14ac:dyDescent="0.3">
      <c r="A343">
        <v>15.003714624069399</v>
      </c>
      <c r="B343">
        <v>19.5872419915137</v>
      </c>
      <c r="C343">
        <f t="shared" si="5"/>
        <v>11.248787786910352</v>
      </c>
      <c r="E343">
        <v>0.15</v>
      </c>
      <c r="F343">
        <v>0.111</v>
      </c>
    </row>
    <row r="344" spans="1:6" x14ac:dyDescent="0.3">
      <c r="A344">
        <v>14.9330645927622</v>
      </c>
      <c r="B344">
        <v>19.516170509199799</v>
      </c>
      <c r="C344">
        <f t="shared" si="5"/>
        <v>11.210573776218938</v>
      </c>
    </row>
    <row r="345" spans="1:6" x14ac:dyDescent="0.3">
      <c r="A345">
        <v>14.929396078335699</v>
      </c>
      <c r="B345">
        <v>19.503115940376901</v>
      </c>
      <c r="C345">
        <f t="shared" si="5"/>
        <v>11.202594935391323</v>
      </c>
    </row>
    <row r="346" spans="1:6" x14ac:dyDescent="0.3">
      <c r="A346">
        <v>14.9256751937234</v>
      </c>
      <c r="B346">
        <v>19.4840783140639</v>
      </c>
      <c r="C346">
        <f t="shared" si="5"/>
        <v>11.190792402864675</v>
      </c>
    </row>
    <row r="347" spans="1:6" x14ac:dyDescent="0.3">
      <c r="A347">
        <v>14.8516943774613</v>
      </c>
      <c r="B347">
        <v>19.415262844642601</v>
      </c>
      <c r="C347">
        <f t="shared" si="5"/>
        <v>11.154353840713362</v>
      </c>
    </row>
    <row r="348" spans="1:6" x14ac:dyDescent="0.3">
      <c r="A348">
        <v>14.8453781333021</v>
      </c>
      <c r="B348">
        <v>19.392440982136598</v>
      </c>
      <c r="C348">
        <f t="shared" si="5"/>
        <v>11.140393015127511</v>
      </c>
    </row>
    <row r="349" spans="1:6" x14ac:dyDescent="0.3">
      <c r="A349">
        <v>14.7763569465966</v>
      </c>
      <c r="B349">
        <v>19.323094519390999</v>
      </c>
      <c r="C349">
        <f t="shared" si="5"/>
        <v>11.103094639879915</v>
      </c>
    </row>
    <row r="350" spans="1:6" x14ac:dyDescent="0.3">
      <c r="A350">
        <v>14.771044111732399</v>
      </c>
      <c r="B350">
        <v>19.3100588802135</v>
      </c>
      <c r="C350">
        <f t="shared" si="5"/>
        <v>11.095294185620693</v>
      </c>
    </row>
    <row r="351" spans="1:6" x14ac:dyDescent="0.3">
      <c r="A351">
        <v>14.7671053141587</v>
      </c>
      <c r="B351">
        <v>19.2915553091578</v>
      </c>
      <c r="C351">
        <f t="shared" si="5"/>
        <v>11.083851738574088</v>
      </c>
    </row>
    <row r="352" spans="1:6" x14ac:dyDescent="0.3">
      <c r="A352">
        <v>14.6292357112392</v>
      </c>
      <c r="B352">
        <v>19.174145099448801</v>
      </c>
      <c r="C352">
        <f t="shared" si="5"/>
        <v>11.022843941395411</v>
      </c>
    </row>
    <row r="353" spans="1:6" x14ac:dyDescent="0.3">
      <c r="A353">
        <v>14.557154164377801</v>
      </c>
      <c r="B353">
        <v>19.105888970736999</v>
      </c>
      <c r="C353">
        <f t="shared" si="5"/>
        <v>10.986540840224507</v>
      </c>
    </row>
    <row r="354" spans="1:6" x14ac:dyDescent="0.3">
      <c r="A354">
        <v>14.553526931332</v>
      </c>
      <c r="B354">
        <v>19.0953570242776</v>
      </c>
      <c r="C354">
        <f t="shared" si="5"/>
        <v>10.980164976426074</v>
      </c>
      <c r="E354">
        <v>0.13700000000000001</v>
      </c>
      <c r="F354">
        <v>9.9000000000000005E-2</v>
      </c>
    </row>
    <row r="355" spans="1:6" x14ac:dyDescent="0.3">
      <c r="A355">
        <v>14.4816864810516</v>
      </c>
      <c r="B355">
        <v>19.0218415385309</v>
      </c>
      <c r="C355">
        <f t="shared" si="5"/>
        <v>10.940458336348842</v>
      </c>
    </row>
    <row r="356" spans="1:6" x14ac:dyDescent="0.3">
      <c r="A356">
        <v>14.479314052661699</v>
      </c>
      <c r="B356">
        <v>19.014020690509501</v>
      </c>
      <c r="C356">
        <f t="shared" si="5"/>
        <v>10.935689461695274</v>
      </c>
    </row>
    <row r="357" spans="1:6" x14ac:dyDescent="0.3">
      <c r="A357">
        <v>14.407036960805399</v>
      </c>
      <c r="B357">
        <v>18.946989857236201</v>
      </c>
      <c r="C357">
        <f t="shared" si="5"/>
        <v>10.900178195082367</v>
      </c>
    </row>
    <row r="358" spans="1:6" x14ac:dyDescent="0.3">
      <c r="A358">
        <v>14.267666734674901</v>
      </c>
      <c r="B358">
        <v>18.823702473435901</v>
      </c>
      <c r="C358">
        <f t="shared" si="5"/>
        <v>10.835520213595709</v>
      </c>
    </row>
    <row r="359" spans="1:6" x14ac:dyDescent="0.3">
      <c r="A359">
        <v>14.264481206996001</v>
      </c>
      <c r="B359">
        <v>18.813827255483002</v>
      </c>
      <c r="C359">
        <f t="shared" si="5"/>
        <v>10.829512927671393</v>
      </c>
    </row>
    <row r="360" spans="1:6" x14ac:dyDescent="0.3">
      <c r="A360">
        <v>14.260382146809199</v>
      </c>
      <c r="B360">
        <v>18.796884678857499</v>
      </c>
      <c r="C360">
        <f t="shared" si="5"/>
        <v>10.819065235271475</v>
      </c>
    </row>
    <row r="361" spans="1:6" x14ac:dyDescent="0.3">
      <c r="A361">
        <v>14.2574318947023</v>
      </c>
      <c r="B361">
        <v>18.781831616700401</v>
      </c>
      <c r="C361">
        <f t="shared" si="5"/>
        <v>10.809711760726254</v>
      </c>
    </row>
    <row r="362" spans="1:6" x14ac:dyDescent="0.3">
      <c r="A362">
        <v>14.186484528165</v>
      </c>
      <c r="B362">
        <v>18.713149039228899</v>
      </c>
      <c r="C362">
        <f t="shared" si="5"/>
        <v>10.772983649713813</v>
      </c>
    </row>
    <row r="363" spans="1:6" x14ac:dyDescent="0.3">
      <c r="A363">
        <v>14.182842428733</v>
      </c>
      <c r="B363">
        <v>18.694547634187298</v>
      </c>
      <c r="C363">
        <f t="shared" si="5"/>
        <v>10.761422514291088</v>
      </c>
    </row>
    <row r="364" spans="1:6" x14ac:dyDescent="0.3">
      <c r="A364">
        <v>14.1798152114256</v>
      </c>
      <c r="B364">
        <v>18.687257117247</v>
      </c>
      <c r="C364">
        <f t="shared" si="5"/>
        <v>10.757057132899741</v>
      </c>
    </row>
    <row r="365" spans="1:6" x14ac:dyDescent="0.3">
      <c r="A365">
        <v>14.0395547497825</v>
      </c>
      <c r="B365">
        <v>18.5685316619006</v>
      </c>
      <c r="C365">
        <f t="shared" si="5"/>
        <v>10.695377323591927</v>
      </c>
    </row>
    <row r="366" spans="1:6" x14ac:dyDescent="0.3">
      <c r="A366">
        <v>14.035930063505999</v>
      </c>
      <c r="B366">
        <v>18.553244626062099</v>
      </c>
      <c r="C366">
        <f t="shared" si="5"/>
        <v>10.685935777955262</v>
      </c>
      <c r="E366">
        <v>0.122</v>
      </c>
      <c r="F366">
        <v>8.5999999999999993E-2</v>
      </c>
    </row>
    <row r="367" spans="1:6" x14ac:dyDescent="0.3">
      <c r="A367">
        <v>13.9671174885132</v>
      </c>
      <c r="B367">
        <v>18.487250894938501</v>
      </c>
      <c r="C367">
        <f t="shared" si="5"/>
        <v>10.6506942311964</v>
      </c>
    </row>
    <row r="368" spans="1:6" x14ac:dyDescent="0.3">
      <c r="A368">
        <v>13.963844117021001</v>
      </c>
      <c r="B368">
        <v>18.470773135830299</v>
      </c>
      <c r="C368">
        <f t="shared" si="5"/>
        <v>10.640449203984733</v>
      </c>
    </row>
    <row r="369" spans="1:6" x14ac:dyDescent="0.3">
      <c r="A369">
        <v>13.9615508097791</v>
      </c>
      <c r="B369">
        <v>18.463646238987799</v>
      </c>
      <c r="C369">
        <f t="shared" si="5"/>
        <v>10.636109401139535</v>
      </c>
    </row>
    <row r="370" spans="1:6" x14ac:dyDescent="0.3">
      <c r="A370">
        <v>13.889664153526001</v>
      </c>
      <c r="B370">
        <v>18.392822865093699</v>
      </c>
      <c r="C370">
        <f t="shared" si="5"/>
        <v>10.598075344159032</v>
      </c>
    </row>
    <row r="371" spans="1:6" x14ac:dyDescent="0.3">
      <c r="A371">
        <v>13.886355447401</v>
      </c>
      <c r="B371">
        <v>18.383149679463202</v>
      </c>
      <c r="C371">
        <f t="shared" si="5"/>
        <v>10.592203858585849</v>
      </c>
    </row>
    <row r="372" spans="1:6" x14ac:dyDescent="0.3">
      <c r="A372">
        <v>13.815551327898</v>
      </c>
      <c r="B372">
        <v>18.312498138715998</v>
      </c>
      <c r="C372">
        <f t="shared" si="5"/>
        <v>10.554160433420202</v>
      </c>
    </row>
    <row r="373" spans="1:6" x14ac:dyDescent="0.3">
      <c r="A373">
        <v>13.806381563739</v>
      </c>
      <c r="B373">
        <v>18.2722974143025</v>
      </c>
      <c r="C373">
        <f t="shared" si="5"/>
        <v>10.52927889472145</v>
      </c>
    </row>
    <row r="374" spans="1:6" x14ac:dyDescent="0.3">
      <c r="A374">
        <v>13.665699327698301</v>
      </c>
      <c r="B374">
        <v>18.144486059819901</v>
      </c>
      <c r="C374">
        <f t="shared" si="5"/>
        <v>10.461739049226511</v>
      </c>
    </row>
    <row r="375" spans="1:6" x14ac:dyDescent="0.3">
      <c r="A375">
        <v>13.5945308374158</v>
      </c>
      <c r="B375">
        <v>18.075505314346302</v>
      </c>
      <c r="C375">
        <f t="shared" si="5"/>
        <v>10.424786652427464</v>
      </c>
    </row>
    <row r="376" spans="1:6" x14ac:dyDescent="0.3">
      <c r="A376">
        <v>13.592580666244199</v>
      </c>
      <c r="B376">
        <v>18.070798571814301</v>
      </c>
      <c r="C376">
        <f t="shared" si="5"/>
        <v>10.421962290500018</v>
      </c>
    </row>
    <row r="377" spans="1:6" x14ac:dyDescent="0.3">
      <c r="A377">
        <v>13.521288873710001</v>
      </c>
      <c r="B377">
        <v>17.997742060596298</v>
      </c>
      <c r="C377">
        <f t="shared" si="5"/>
        <v>10.382394654558865</v>
      </c>
      <c r="E377">
        <v>0.109</v>
      </c>
      <c r="F377">
        <v>7.2999999999999995E-2</v>
      </c>
    </row>
    <row r="378" spans="1:6" x14ac:dyDescent="0.3">
      <c r="A378">
        <v>13.3847814970716</v>
      </c>
      <c r="B378">
        <v>17.8857918811321</v>
      </c>
      <c r="C378">
        <f t="shared" si="5"/>
        <v>10.32460258817178</v>
      </c>
    </row>
    <row r="379" spans="1:6" x14ac:dyDescent="0.3">
      <c r="A379">
        <v>13.381449215932101</v>
      </c>
      <c r="B379">
        <v>17.8731895746104</v>
      </c>
      <c r="C379">
        <f t="shared" si="5"/>
        <v>10.31683593669486</v>
      </c>
    </row>
    <row r="380" spans="1:6" x14ac:dyDescent="0.3">
      <c r="A380">
        <v>13.377640072587299</v>
      </c>
      <c r="B380">
        <v>17.859949143155099</v>
      </c>
      <c r="C380">
        <f t="shared" si="5"/>
        <v>10.308708680420569</v>
      </c>
    </row>
    <row r="381" spans="1:6" x14ac:dyDescent="0.3">
      <c r="A381">
        <v>13.3075811717991</v>
      </c>
      <c r="B381">
        <v>17.795123208953299</v>
      </c>
      <c r="C381">
        <f t="shared" si="5"/>
        <v>10.274296171066336</v>
      </c>
    </row>
    <row r="382" spans="1:6" x14ac:dyDescent="0.3">
      <c r="A382">
        <v>13.30401267365</v>
      </c>
      <c r="B382">
        <v>17.782480980874801</v>
      </c>
      <c r="C382">
        <f t="shared" si="5"/>
        <v>10.266526807098867</v>
      </c>
    </row>
    <row r="383" spans="1:6" x14ac:dyDescent="0.3">
      <c r="A383">
        <v>13.168906797324899</v>
      </c>
      <c r="B383">
        <v>17.664856683355602</v>
      </c>
      <c r="C383">
        <f t="shared" si="5"/>
        <v>10.204914515472719</v>
      </c>
    </row>
    <row r="384" spans="1:6" x14ac:dyDescent="0.3">
      <c r="A384">
        <v>12.965927956601901</v>
      </c>
      <c r="B384">
        <v>17.483301841108101</v>
      </c>
      <c r="C384">
        <f t="shared" si="5"/>
        <v>10.109222033492758</v>
      </c>
      <c r="E384">
        <v>9.6000000000000002E-2</v>
      </c>
      <c r="F384">
        <v>0.06</v>
      </c>
    </row>
    <row r="385" spans="1:6" x14ac:dyDescent="0.3">
      <c r="A385">
        <v>12.963997804410001</v>
      </c>
      <c r="B385">
        <v>17.478212518004</v>
      </c>
      <c r="C385">
        <f t="shared" si="5"/>
        <v>10.106141496153283</v>
      </c>
    </row>
    <row r="386" spans="1:6" x14ac:dyDescent="0.3">
      <c r="A386">
        <v>12.961106800585799</v>
      </c>
      <c r="B386">
        <v>17.461093069324601</v>
      </c>
      <c r="C386">
        <f t="shared" si="5"/>
        <v>10.095398705761102</v>
      </c>
    </row>
    <row r="387" spans="1:6" x14ac:dyDescent="0.3">
      <c r="A387">
        <v>12.8913561892592</v>
      </c>
      <c r="B387">
        <v>17.4012944532364</v>
      </c>
      <c r="C387">
        <f t="shared" ref="C387:C410" si="6">B387*(1-EXP(-ABS(0.25704+0.11819*(B387/A387)-0.0020625*A387+0.13831*LN($O$2))))</f>
        <v>10.064179969668603</v>
      </c>
    </row>
    <row r="388" spans="1:6" x14ac:dyDescent="0.3">
      <c r="A388">
        <v>12.8462082091082</v>
      </c>
      <c r="B388">
        <v>17.227260692680499</v>
      </c>
      <c r="C388">
        <f t="shared" si="6"/>
        <v>9.9566414725960275</v>
      </c>
    </row>
    <row r="389" spans="1:6" x14ac:dyDescent="0.3">
      <c r="A389">
        <v>12.8186124377424</v>
      </c>
      <c r="B389">
        <v>17.323821023746198</v>
      </c>
      <c r="C389">
        <f t="shared" si="6"/>
        <v>10.021863474000595</v>
      </c>
    </row>
    <row r="390" spans="1:6" x14ac:dyDescent="0.3">
      <c r="A390">
        <v>12.6145641465388</v>
      </c>
      <c r="B390">
        <v>17.139855734843199</v>
      </c>
      <c r="C390">
        <f t="shared" si="6"/>
        <v>9.9246872541972788</v>
      </c>
    </row>
    <row r="391" spans="1:6" x14ac:dyDescent="0.3">
      <c r="A391">
        <v>12.585608958631401</v>
      </c>
      <c r="B391">
        <v>17.021516739181401</v>
      </c>
      <c r="C391">
        <f t="shared" si="6"/>
        <v>9.8512747171201731</v>
      </c>
    </row>
    <row r="392" spans="1:6" x14ac:dyDescent="0.3">
      <c r="A392">
        <v>12.544352018251301</v>
      </c>
      <c r="B392">
        <v>17.065303345659601</v>
      </c>
      <c r="C392">
        <f t="shared" si="6"/>
        <v>9.8839692423667707</v>
      </c>
      <c r="E392">
        <v>8.6999999999999994E-2</v>
      </c>
      <c r="F392">
        <v>5.0999999999999997E-2</v>
      </c>
    </row>
    <row r="393" spans="1:6" x14ac:dyDescent="0.3">
      <c r="A393">
        <v>12.476939715506299</v>
      </c>
      <c r="B393">
        <v>16.996259027206499</v>
      </c>
      <c r="C393">
        <f t="shared" si="6"/>
        <v>9.8465092523796756</v>
      </c>
    </row>
    <row r="394" spans="1:6" x14ac:dyDescent="0.3">
      <c r="A394">
        <v>12.403399672826801</v>
      </c>
      <c r="B394">
        <v>16.922398281159701</v>
      </c>
      <c r="C394">
        <f t="shared" si="6"/>
        <v>9.8065834974588277</v>
      </c>
    </row>
    <row r="395" spans="1:6" x14ac:dyDescent="0.3">
      <c r="A395">
        <v>12.304246934447301</v>
      </c>
      <c r="B395">
        <v>16.7335402643523</v>
      </c>
      <c r="C395">
        <f t="shared" si="6"/>
        <v>9.6949568518920586</v>
      </c>
    </row>
    <row r="396" spans="1:6" x14ac:dyDescent="0.3">
      <c r="A396">
        <v>12.1033637199805</v>
      </c>
      <c r="B396">
        <v>16.547701252145401</v>
      </c>
      <c r="C396">
        <f t="shared" si="6"/>
        <v>9.5961027009110875</v>
      </c>
    </row>
    <row r="397" spans="1:6" x14ac:dyDescent="0.3">
      <c r="A397">
        <v>12.0349390398403</v>
      </c>
      <c r="B397">
        <v>16.479583412796401</v>
      </c>
      <c r="C397">
        <f t="shared" si="6"/>
        <v>9.5593063570790981</v>
      </c>
      <c r="E397">
        <v>7.5999999999999998E-2</v>
      </c>
      <c r="F397">
        <v>4.2000000000000003E-2</v>
      </c>
    </row>
    <row r="398" spans="1:6" x14ac:dyDescent="0.3">
      <c r="A398">
        <v>11.966544526548001</v>
      </c>
      <c r="B398">
        <v>16.4110562342718</v>
      </c>
      <c r="C398">
        <f t="shared" si="6"/>
        <v>9.5222376628679104</v>
      </c>
    </row>
    <row r="399" spans="1:6" x14ac:dyDescent="0.3">
      <c r="A399">
        <v>11.8317073137198</v>
      </c>
      <c r="B399">
        <v>16.284871385671099</v>
      </c>
      <c r="C399">
        <f t="shared" si="6"/>
        <v>9.4549300967347047</v>
      </c>
    </row>
    <row r="400" spans="1:6" x14ac:dyDescent="0.3">
      <c r="A400">
        <v>11.5668923677928</v>
      </c>
      <c r="B400">
        <v>16.0292258814349</v>
      </c>
      <c r="C400">
        <f t="shared" si="6"/>
        <v>9.3176423812007787</v>
      </c>
    </row>
    <row r="401" spans="1:6" x14ac:dyDescent="0.3">
      <c r="A401">
        <v>11.4344230412333</v>
      </c>
      <c r="B401">
        <v>15.894645507358399</v>
      </c>
      <c r="C401">
        <f t="shared" si="6"/>
        <v>9.244598654693446</v>
      </c>
      <c r="E401">
        <v>6.4000000000000001E-2</v>
      </c>
      <c r="F401">
        <v>0.03</v>
      </c>
    </row>
    <row r="402" spans="1:6" x14ac:dyDescent="0.3">
      <c r="A402">
        <v>11.034573524194601</v>
      </c>
      <c r="B402">
        <v>15.4906029090172</v>
      </c>
      <c r="C402">
        <f t="shared" si="6"/>
        <v>9.0254617985203733</v>
      </c>
      <c r="E402">
        <v>5.7000000000000002E-2</v>
      </c>
      <c r="F402">
        <v>2.4E-2</v>
      </c>
    </row>
    <row r="403" spans="1:6" x14ac:dyDescent="0.3">
      <c r="A403">
        <v>10.829250232762501</v>
      </c>
      <c r="B403">
        <v>15.1211919996256</v>
      </c>
      <c r="C403">
        <f t="shared" si="6"/>
        <v>8.8073087032258179</v>
      </c>
    </row>
    <row r="404" spans="1:6" x14ac:dyDescent="0.3">
      <c r="A404">
        <v>9.6747418121427398</v>
      </c>
      <c r="B404">
        <v>13.8724467946407</v>
      </c>
      <c r="C404">
        <f t="shared" si="6"/>
        <v>8.1193480759215682</v>
      </c>
      <c r="E404">
        <v>3.4000000000000002E-2</v>
      </c>
      <c r="F404">
        <v>2.3E-2</v>
      </c>
    </row>
    <row r="405" spans="1:6" x14ac:dyDescent="0.3">
      <c r="A405">
        <v>8.3397182942655697</v>
      </c>
      <c r="B405">
        <v>12.094074091264</v>
      </c>
      <c r="C405">
        <f t="shared" si="6"/>
        <v>7.101906512511869</v>
      </c>
      <c r="E405">
        <v>1.7000000000000001E-2</v>
      </c>
      <c r="F405">
        <v>1.0999999999999999E-2</v>
      </c>
    </row>
    <row r="406" spans="1:6" x14ac:dyDescent="0.3">
      <c r="A406">
        <v>7.0439981788435899</v>
      </c>
      <c r="B406">
        <v>10.1249055052728</v>
      </c>
      <c r="C406">
        <f t="shared" si="6"/>
        <v>5.950412225722026</v>
      </c>
      <c r="E406">
        <v>6.0000000000000001E-3</v>
      </c>
      <c r="F406">
        <v>4.0000000000000001E-3</v>
      </c>
    </row>
    <row r="407" spans="1:6" x14ac:dyDescent="0.3">
      <c r="A407">
        <v>5.7859192060561098</v>
      </c>
      <c r="B407">
        <v>7.8813415973200103</v>
      </c>
      <c r="C407">
        <f t="shared" si="6"/>
        <v>4.6113464880498256</v>
      </c>
    </row>
    <row r="408" spans="1:6" x14ac:dyDescent="0.3">
      <c r="A408">
        <v>4.5621505351056104</v>
      </c>
      <c r="B408">
        <v>5.3379522325453603</v>
      </c>
      <c r="C408">
        <f t="shared" si="6"/>
        <v>3.0780680285209137</v>
      </c>
    </row>
    <row r="409" spans="1:6" x14ac:dyDescent="0.3">
      <c r="A409">
        <v>3.3663018713658199</v>
      </c>
      <c r="B409">
        <v>2.7695486824630802</v>
      </c>
      <c r="C409">
        <f t="shared" si="6"/>
        <v>1.5509035677059668</v>
      </c>
    </row>
    <row r="410" spans="1:6" x14ac:dyDescent="0.3">
      <c r="A410">
        <v>2.1914057029309801</v>
      </c>
      <c r="B410">
        <v>1.3477687505767799</v>
      </c>
      <c r="C410">
        <f t="shared" si="6"/>
        <v>0.74146191991104748</v>
      </c>
    </row>
  </sheetData>
  <sortState ref="A2:N410">
    <sortCondition descending="1" ref="A2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0"/>
  <sheetViews>
    <sheetView workbookViewId="0">
      <pane ySplit="1" topLeftCell="A370" activePane="bottomLeft" state="frozen"/>
      <selection pane="bottomLeft" activeCell="E397" sqref="E397"/>
    </sheetView>
  </sheetViews>
  <sheetFormatPr baseColWidth="10" defaultRowHeight="14.4" x14ac:dyDescent="0.3"/>
  <sheetData>
    <row r="1" spans="1:15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K1" t="s">
        <v>1</v>
      </c>
      <c r="L1" t="s">
        <v>2</v>
      </c>
      <c r="M1" t="s">
        <v>3</v>
      </c>
      <c r="N1">
        <v>4</v>
      </c>
      <c r="O1" t="s">
        <v>24</v>
      </c>
    </row>
    <row r="2" spans="1:15" x14ac:dyDescent="0.3">
      <c r="A2">
        <v>49.871605828331901</v>
      </c>
      <c r="B2">
        <v>35.869688924775097</v>
      </c>
      <c r="C2">
        <f>B2*(1-EXP(-ABS(0.25704+0.11819*(B2/A2)-0.0020625*A2+0.13831*LN($O$2))))</f>
        <v>18.514083292083132</v>
      </c>
      <c r="O2">
        <f>AVERAGE(B2:B101)</f>
        <v>33.76953198847049</v>
      </c>
    </row>
    <row r="3" spans="1:15" x14ac:dyDescent="0.3">
      <c r="A3">
        <v>47.324960286783401</v>
      </c>
      <c r="B3">
        <v>35.669266602459402</v>
      </c>
      <c r="C3">
        <f t="shared" ref="C3:C66" si="0">B3*(1-EXP(-ABS(0.25704+0.11819*(B3/A3)-0.0020625*A3+0.13831*LN($O$2))))</f>
        <v>18.570846710073436</v>
      </c>
    </row>
    <row r="4" spans="1:15" x14ac:dyDescent="0.3">
      <c r="A4">
        <v>46.820686021362903</v>
      </c>
      <c r="B4">
        <v>35.497210753968197</v>
      </c>
      <c r="C4">
        <f t="shared" si="0"/>
        <v>18.507879633999284</v>
      </c>
    </row>
    <row r="5" spans="1:15" x14ac:dyDescent="0.3">
      <c r="A5">
        <v>45.890825635838198</v>
      </c>
      <c r="B5">
        <v>35.402043117438403</v>
      </c>
      <c r="C5">
        <f t="shared" si="0"/>
        <v>18.517263484456695</v>
      </c>
    </row>
    <row r="6" spans="1:15" x14ac:dyDescent="0.3">
      <c r="A6">
        <v>45.470588752195098</v>
      </c>
      <c r="B6">
        <v>35.351607326280799</v>
      </c>
      <c r="C6">
        <f t="shared" si="0"/>
        <v>18.517472878603183</v>
      </c>
    </row>
    <row r="7" spans="1:15" x14ac:dyDescent="0.3">
      <c r="A7">
        <v>45.199744777760401</v>
      </c>
      <c r="B7">
        <v>35.3025518895153</v>
      </c>
      <c r="C7">
        <f t="shared" si="0"/>
        <v>18.508259695372967</v>
      </c>
    </row>
    <row r="8" spans="1:15" x14ac:dyDescent="0.3">
      <c r="A8">
        <v>44.368765535848702</v>
      </c>
      <c r="B8">
        <v>35.224274535715203</v>
      </c>
      <c r="C8">
        <f t="shared" si="0"/>
        <v>18.521329823064413</v>
      </c>
    </row>
    <row r="9" spans="1:15" x14ac:dyDescent="0.3">
      <c r="A9">
        <v>44.328431756095199</v>
      </c>
      <c r="B9">
        <v>35.2328563048519</v>
      </c>
      <c r="C9">
        <f t="shared" si="0"/>
        <v>18.529040379128904</v>
      </c>
    </row>
    <row r="10" spans="1:15" x14ac:dyDescent="0.3">
      <c r="A10">
        <v>44.212817724444598</v>
      </c>
      <c r="B10">
        <v>35.1710152790005</v>
      </c>
      <c r="C10">
        <f t="shared" si="0"/>
        <v>18.501832781110956</v>
      </c>
    </row>
    <row r="11" spans="1:15" x14ac:dyDescent="0.3">
      <c r="A11">
        <v>44.099089350362398</v>
      </c>
      <c r="B11">
        <v>35.126502990712403</v>
      </c>
      <c r="C11">
        <f t="shared" si="0"/>
        <v>18.484371504258291</v>
      </c>
    </row>
    <row r="12" spans="1:15" x14ac:dyDescent="0.3">
      <c r="A12">
        <v>43.990546091597203</v>
      </c>
      <c r="B12">
        <v>35.094471508115397</v>
      </c>
      <c r="C12">
        <f t="shared" si="0"/>
        <v>18.473668309893633</v>
      </c>
    </row>
    <row r="13" spans="1:15" x14ac:dyDescent="0.3">
      <c r="A13">
        <v>42.996490409467</v>
      </c>
      <c r="B13">
        <v>35.022117194279701</v>
      </c>
      <c r="C13">
        <f t="shared" si="0"/>
        <v>18.502311111130663</v>
      </c>
    </row>
    <row r="14" spans="1:15" x14ac:dyDescent="0.3">
      <c r="A14">
        <v>42.955903125639701</v>
      </c>
      <c r="B14">
        <v>35.0091467354207</v>
      </c>
      <c r="C14">
        <f t="shared" si="0"/>
        <v>18.497753773477147</v>
      </c>
    </row>
    <row r="15" spans="1:15" x14ac:dyDescent="0.3">
      <c r="A15">
        <v>42.283032755215601</v>
      </c>
      <c r="B15">
        <v>34.928265455324102</v>
      </c>
      <c r="C15">
        <f t="shared" si="0"/>
        <v>18.499347372708201</v>
      </c>
    </row>
    <row r="16" spans="1:15" x14ac:dyDescent="0.3">
      <c r="A16">
        <v>42.2463964518832</v>
      </c>
      <c r="B16">
        <v>34.941482104259798</v>
      </c>
      <c r="C16">
        <f t="shared" si="0"/>
        <v>18.509588181274285</v>
      </c>
    </row>
    <row r="17" spans="1:12" x14ac:dyDescent="0.3">
      <c r="A17">
        <v>42.128954992780301</v>
      </c>
      <c r="B17">
        <v>34.894543240660703</v>
      </c>
      <c r="C17">
        <f t="shared" si="0"/>
        <v>18.491007675277181</v>
      </c>
    </row>
    <row r="18" spans="1:12" x14ac:dyDescent="0.3">
      <c r="A18">
        <v>41.828043976997002</v>
      </c>
      <c r="B18">
        <v>34.828858137393397</v>
      </c>
      <c r="C18">
        <f t="shared" si="0"/>
        <v>18.474842827818701</v>
      </c>
    </row>
    <row r="19" spans="1:12" x14ac:dyDescent="0.3">
      <c r="A19">
        <v>41.793953986199703</v>
      </c>
      <c r="B19">
        <v>34.844016968981897</v>
      </c>
      <c r="C19">
        <f t="shared" si="0"/>
        <v>18.486048545594198</v>
      </c>
    </row>
    <row r="20" spans="1:12" x14ac:dyDescent="0.3">
      <c r="A20">
        <v>41.754486961021101</v>
      </c>
      <c r="B20">
        <v>34.832853519712202</v>
      </c>
      <c r="C20">
        <f t="shared" si="0"/>
        <v>18.482463203846681</v>
      </c>
    </row>
    <row r="21" spans="1:12" x14ac:dyDescent="0.3">
      <c r="A21">
        <v>41.627072768545702</v>
      </c>
      <c r="B21">
        <v>34.770485085007401</v>
      </c>
      <c r="C21">
        <f t="shared" si="0"/>
        <v>18.455693518445383</v>
      </c>
    </row>
    <row r="22" spans="1:12" x14ac:dyDescent="0.3">
      <c r="A22">
        <v>41.387730615947099</v>
      </c>
      <c r="B22">
        <v>34.731504196316799</v>
      </c>
      <c r="C22">
        <f t="shared" si="0"/>
        <v>18.450529921073745</v>
      </c>
    </row>
    <row r="23" spans="1:12" x14ac:dyDescent="0.3">
      <c r="A23">
        <v>41.287066672304398</v>
      </c>
      <c r="B23">
        <v>34.706606405003399</v>
      </c>
      <c r="C23">
        <f t="shared" si="0"/>
        <v>18.443454723771694</v>
      </c>
    </row>
    <row r="24" spans="1:12" s="2" customFormat="1" x14ac:dyDescent="0.3">
      <c r="A24" s="2">
        <v>40.979075510320897</v>
      </c>
      <c r="B24" s="2">
        <v>34.661924538978603</v>
      </c>
      <c r="C24" s="2">
        <f t="shared" si="0"/>
        <v>18.440050317897875</v>
      </c>
    </row>
    <row r="25" spans="1:12" x14ac:dyDescent="0.3">
      <c r="A25">
        <v>40.868413895774097</v>
      </c>
      <c r="B25">
        <v>34.608075347696499</v>
      </c>
      <c r="C25">
        <f t="shared" si="0"/>
        <v>18.416960515119818</v>
      </c>
      <c r="E25">
        <v>2.2469999999999999</v>
      </c>
      <c r="F25">
        <v>0.39600000000000002</v>
      </c>
      <c r="L25">
        <v>1.4359999999999999</v>
      </c>
    </row>
    <row r="26" spans="1:12" x14ac:dyDescent="0.3">
      <c r="A26">
        <v>40.699739639041297</v>
      </c>
      <c r="B26">
        <v>34.589492621171601</v>
      </c>
      <c r="C26">
        <f t="shared" si="0"/>
        <v>18.418536259053141</v>
      </c>
    </row>
    <row r="27" spans="1:12" x14ac:dyDescent="0.3">
      <c r="A27">
        <v>40.4528688144744</v>
      </c>
      <c r="B27">
        <v>34.559836996363302</v>
      </c>
      <c r="C27">
        <f t="shared" si="0"/>
        <v>18.419467247822467</v>
      </c>
      <c r="E27">
        <v>2.1789999999999998</v>
      </c>
      <c r="F27">
        <v>0.38400000000000001</v>
      </c>
      <c r="L27">
        <v>1.4059999999999999</v>
      </c>
    </row>
    <row r="28" spans="1:12" x14ac:dyDescent="0.3">
      <c r="A28">
        <v>39.941308251468797</v>
      </c>
      <c r="B28">
        <v>34.002261770028497</v>
      </c>
      <c r="C28">
        <f t="shared" si="0"/>
        <v>18.133381502481097</v>
      </c>
    </row>
    <row r="29" spans="1:12" x14ac:dyDescent="0.3">
      <c r="A29">
        <v>39.898870070386103</v>
      </c>
      <c r="B29">
        <v>34.458107120418497</v>
      </c>
      <c r="C29">
        <f t="shared" si="0"/>
        <v>18.401308352175786</v>
      </c>
    </row>
    <row r="30" spans="1:12" x14ac:dyDescent="0.3">
      <c r="A30">
        <v>39.864672648457699</v>
      </c>
      <c r="B30">
        <v>34.465659217847197</v>
      </c>
      <c r="C30">
        <f t="shared" si="0"/>
        <v>18.408239701203314</v>
      </c>
    </row>
    <row r="31" spans="1:12" x14ac:dyDescent="0.3">
      <c r="A31">
        <v>39.338335446925001</v>
      </c>
      <c r="B31">
        <v>34.394486846629498</v>
      </c>
      <c r="C31">
        <f t="shared" si="0"/>
        <v>18.406063195778181</v>
      </c>
      <c r="E31">
        <v>2.0640000000000001</v>
      </c>
      <c r="F31">
        <v>0.35199999999999998</v>
      </c>
      <c r="L31">
        <v>1.3280000000000001</v>
      </c>
    </row>
    <row r="32" spans="1:12" x14ac:dyDescent="0.3">
      <c r="A32">
        <v>39.151042029698502</v>
      </c>
      <c r="B32">
        <v>34.355348754801099</v>
      </c>
      <c r="C32">
        <f t="shared" si="0"/>
        <v>18.397291108241621</v>
      </c>
    </row>
    <row r="33" spans="1:12" x14ac:dyDescent="0.3">
      <c r="A33">
        <v>39.050360167962303</v>
      </c>
      <c r="B33">
        <v>34.331438658784201</v>
      </c>
      <c r="C33">
        <f t="shared" si="0"/>
        <v>18.390907600766432</v>
      </c>
      <c r="E33">
        <v>2.0299999999999998</v>
      </c>
      <c r="F33">
        <v>0.34899999999999998</v>
      </c>
      <c r="L33">
        <v>1.3069999999999999</v>
      </c>
    </row>
    <row r="34" spans="1:12" x14ac:dyDescent="0.3">
      <c r="A34">
        <v>38.940802596254798</v>
      </c>
      <c r="B34">
        <v>34.288140298559803</v>
      </c>
      <c r="C34">
        <f t="shared" si="0"/>
        <v>18.373871408044053</v>
      </c>
    </row>
    <row r="35" spans="1:12" x14ac:dyDescent="0.3">
      <c r="A35">
        <v>38.616220335517397</v>
      </c>
      <c r="B35">
        <v>34.233648527918803</v>
      </c>
      <c r="C35">
        <f t="shared" si="0"/>
        <v>18.366541548000352</v>
      </c>
    </row>
    <row r="36" spans="1:12" x14ac:dyDescent="0.3">
      <c r="A36">
        <v>38.363208598121197</v>
      </c>
      <c r="B36">
        <v>34.190512154340503</v>
      </c>
      <c r="C36">
        <f t="shared" si="0"/>
        <v>18.360503661116521</v>
      </c>
      <c r="E36">
        <v>1.9510000000000001</v>
      </c>
      <c r="F36">
        <v>0.33100000000000002</v>
      </c>
      <c r="L36">
        <v>1.26</v>
      </c>
    </row>
    <row r="37" spans="1:12" x14ac:dyDescent="0.3">
      <c r="A37">
        <v>38.110325483733703</v>
      </c>
      <c r="B37">
        <v>34.150447167621898</v>
      </c>
      <c r="C37">
        <f t="shared" si="0"/>
        <v>18.356312715883284</v>
      </c>
      <c r="E37">
        <v>1.92</v>
      </c>
      <c r="F37">
        <v>0.32300000000000001</v>
      </c>
      <c r="K37">
        <v>1.2430000000000001</v>
      </c>
    </row>
    <row r="38" spans="1:12" x14ac:dyDescent="0.3">
      <c r="A38">
        <v>37.858804829224297</v>
      </c>
      <c r="B38">
        <v>34.116607839744397</v>
      </c>
      <c r="C38">
        <f t="shared" si="0"/>
        <v>18.355734334881081</v>
      </c>
    </row>
    <row r="39" spans="1:12" x14ac:dyDescent="0.3">
      <c r="A39">
        <v>37.6782433514717</v>
      </c>
      <c r="B39">
        <v>34.086347760119601</v>
      </c>
      <c r="C39">
        <f t="shared" si="0"/>
        <v>18.351855484882648</v>
      </c>
    </row>
    <row r="40" spans="1:12" x14ac:dyDescent="0.3">
      <c r="A40">
        <v>37.643581677541299</v>
      </c>
      <c r="B40">
        <v>34.082941450825501</v>
      </c>
      <c r="C40">
        <f t="shared" si="0"/>
        <v>18.352526786601299</v>
      </c>
    </row>
    <row r="41" spans="1:12" x14ac:dyDescent="0.3">
      <c r="A41">
        <v>37.608682729326297</v>
      </c>
      <c r="B41">
        <v>34.067070653335897</v>
      </c>
      <c r="C41">
        <f t="shared" si="0"/>
        <v>18.345889614397205</v>
      </c>
      <c r="E41">
        <v>1.8640000000000001</v>
      </c>
      <c r="F41">
        <v>0.315</v>
      </c>
      <c r="K41">
        <v>1.204</v>
      </c>
    </row>
    <row r="42" spans="1:12" x14ac:dyDescent="0.3">
      <c r="A42">
        <v>37.406052111330801</v>
      </c>
      <c r="B42">
        <v>34.0082035197333</v>
      </c>
      <c r="C42">
        <f t="shared" si="0"/>
        <v>18.326924755665651</v>
      </c>
    </row>
    <row r="43" spans="1:12" x14ac:dyDescent="0.3">
      <c r="A43">
        <v>37.158358974602201</v>
      </c>
      <c r="B43">
        <v>33.971405934982002</v>
      </c>
      <c r="C43">
        <f t="shared" si="0"/>
        <v>18.324473944225133</v>
      </c>
    </row>
    <row r="44" spans="1:12" x14ac:dyDescent="0.3">
      <c r="A44">
        <v>37.048227001264898</v>
      </c>
      <c r="B44">
        <v>33.942048424338999</v>
      </c>
      <c r="C44">
        <f t="shared" si="0"/>
        <v>18.315745108893967</v>
      </c>
    </row>
    <row r="45" spans="1:12" x14ac:dyDescent="0.3">
      <c r="A45">
        <v>37.020224761296497</v>
      </c>
      <c r="B45">
        <v>33.929418839933099</v>
      </c>
      <c r="C45">
        <f t="shared" si="0"/>
        <v>18.310481581831475</v>
      </c>
      <c r="E45">
        <v>1.7969999999999999</v>
      </c>
      <c r="F45">
        <v>0.29799999999999999</v>
      </c>
      <c r="K45">
        <v>1.165</v>
      </c>
    </row>
    <row r="46" spans="1:12" x14ac:dyDescent="0.3">
      <c r="A46">
        <v>36.8341392740844</v>
      </c>
      <c r="B46">
        <v>33.868135582521802</v>
      </c>
      <c r="C46">
        <f t="shared" si="0"/>
        <v>18.288854911203355</v>
      </c>
    </row>
    <row r="47" spans="1:12" x14ac:dyDescent="0.3">
      <c r="A47">
        <v>36.649392755083298</v>
      </c>
      <c r="B47">
        <v>33.830436321868802</v>
      </c>
      <c r="C47">
        <f t="shared" si="0"/>
        <v>18.281054941108227</v>
      </c>
      <c r="E47">
        <v>1.7549999999999999</v>
      </c>
      <c r="F47">
        <v>0.28699999999999998</v>
      </c>
      <c r="K47">
        <v>1.1399999999999999</v>
      </c>
    </row>
    <row r="48" spans="1:12" x14ac:dyDescent="0.3">
      <c r="A48">
        <v>36.391694690484897</v>
      </c>
      <c r="B48">
        <v>33.792728199777201</v>
      </c>
      <c r="C48">
        <f t="shared" si="0"/>
        <v>18.279020222839208</v>
      </c>
    </row>
    <row r="49" spans="1:11" x14ac:dyDescent="0.3">
      <c r="A49">
        <v>36.203468042085298</v>
      </c>
      <c r="B49">
        <v>33.769622764857402</v>
      </c>
      <c r="C49">
        <f t="shared" si="0"/>
        <v>18.280211341883923</v>
      </c>
    </row>
    <row r="50" spans="1:11" x14ac:dyDescent="0.3">
      <c r="A50">
        <v>36.096352432320401</v>
      </c>
      <c r="B50">
        <v>33.7419582484061</v>
      </c>
      <c r="C50">
        <f t="shared" si="0"/>
        <v>18.272314837360955</v>
      </c>
      <c r="E50">
        <v>1.6879999999999999</v>
      </c>
      <c r="F50">
        <v>0.27200000000000002</v>
      </c>
      <c r="K50">
        <v>1.099</v>
      </c>
    </row>
    <row r="51" spans="1:11" x14ac:dyDescent="0.3">
      <c r="A51">
        <v>35.913763867899902</v>
      </c>
      <c r="B51">
        <v>33.695545104267303</v>
      </c>
      <c r="C51">
        <f t="shared" si="0"/>
        <v>18.259311238941272</v>
      </c>
    </row>
    <row r="52" spans="1:11" x14ac:dyDescent="0.3">
      <c r="A52">
        <v>35.803385283127497</v>
      </c>
      <c r="B52">
        <v>33.675674984702603</v>
      </c>
      <c r="C52">
        <f t="shared" si="0"/>
        <v>18.256315984354025</v>
      </c>
    </row>
    <row r="53" spans="1:11" x14ac:dyDescent="0.3">
      <c r="A53">
        <v>35.537213653289101</v>
      </c>
      <c r="B53">
        <v>33.629952129138097</v>
      </c>
      <c r="C53">
        <f t="shared" si="0"/>
        <v>18.25045000518416</v>
      </c>
      <c r="E53">
        <v>1.637</v>
      </c>
      <c r="F53">
        <v>0.26</v>
      </c>
      <c r="K53">
        <v>1.069</v>
      </c>
    </row>
    <row r="54" spans="1:11" x14ac:dyDescent="0.3">
      <c r="A54">
        <v>35.426888347999501</v>
      </c>
      <c r="B54">
        <v>33.600009196905702</v>
      </c>
      <c r="C54">
        <f t="shared" si="0"/>
        <v>18.241512231401614</v>
      </c>
    </row>
    <row r="55" spans="1:11" x14ac:dyDescent="0.3">
      <c r="A55">
        <v>35.322393168368201</v>
      </c>
      <c r="B55">
        <v>33.560486782126098</v>
      </c>
      <c r="C55">
        <f t="shared" si="0"/>
        <v>18.226418738345075</v>
      </c>
    </row>
    <row r="56" spans="1:11" x14ac:dyDescent="0.3">
      <c r="A56">
        <v>35.297026251035803</v>
      </c>
      <c r="B56">
        <v>33.560489844445499</v>
      </c>
      <c r="C56">
        <f t="shared" si="0"/>
        <v>18.228460192165638</v>
      </c>
    </row>
    <row r="57" spans="1:11" x14ac:dyDescent="0.3">
      <c r="A57">
        <v>35.258560877018702</v>
      </c>
      <c r="B57">
        <v>33.538484808782101</v>
      </c>
      <c r="C57">
        <f t="shared" si="0"/>
        <v>18.218471764048662</v>
      </c>
    </row>
    <row r="58" spans="1:11" x14ac:dyDescent="0.3">
      <c r="A58">
        <v>35.145265432961601</v>
      </c>
      <c r="B58">
        <v>33.474144713281198</v>
      </c>
      <c r="C58">
        <f t="shared" si="0"/>
        <v>18.189326524348395</v>
      </c>
    </row>
    <row r="59" spans="1:11" x14ac:dyDescent="0.3">
      <c r="A59">
        <v>35.1175613142983</v>
      </c>
      <c r="B59">
        <v>33.484132095055898</v>
      </c>
      <c r="C59">
        <f t="shared" si="0"/>
        <v>18.197498610772836</v>
      </c>
    </row>
    <row r="60" spans="1:11" x14ac:dyDescent="0.3">
      <c r="A60">
        <v>34.9312098759763</v>
      </c>
      <c r="B60">
        <v>33.425192605429601</v>
      </c>
      <c r="C60">
        <f t="shared" si="0"/>
        <v>18.177458267248774</v>
      </c>
      <c r="E60">
        <v>1.57</v>
      </c>
      <c r="F60">
        <v>0.248</v>
      </c>
      <c r="K60">
        <v>1.026</v>
      </c>
    </row>
    <row r="61" spans="1:11" x14ac:dyDescent="0.3">
      <c r="A61">
        <v>34.9088070787597</v>
      </c>
      <c r="B61">
        <v>33.430970628756903</v>
      </c>
      <c r="C61">
        <f t="shared" si="0"/>
        <v>18.182710195937833</v>
      </c>
    </row>
    <row r="62" spans="1:11" x14ac:dyDescent="0.3">
      <c r="A62">
        <v>34.713928266370701</v>
      </c>
      <c r="B62">
        <v>33.384170744162198</v>
      </c>
      <c r="C62">
        <f t="shared" si="0"/>
        <v>18.170619820755761</v>
      </c>
    </row>
    <row r="63" spans="1:11" x14ac:dyDescent="0.3">
      <c r="A63">
        <v>34.677806354923902</v>
      </c>
      <c r="B63">
        <v>33.362701309625201</v>
      </c>
      <c r="C63">
        <f t="shared" si="0"/>
        <v>18.1607544096906</v>
      </c>
    </row>
    <row r="64" spans="1:11" x14ac:dyDescent="0.3">
      <c r="A64">
        <v>34.573142132880797</v>
      </c>
      <c r="B64">
        <v>33.310372548908397</v>
      </c>
      <c r="C64">
        <f t="shared" si="0"/>
        <v>18.138054589439015</v>
      </c>
    </row>
    <row r="65" spans="1:11" x14ac:dyDescent="0.3">
      <c r="A65">
        <v>34.5530378019251</v>
      </c>
      <c r="B65">
        <v>33.316601067033702</v>
      </c>
      <c r="C65">
        <f t="shared" si="0"/>
        <v>18.143403984895656</v>
      </c>
      <c r="E65">
        <v>1.53</v>
      </c>
      <c r="F65">
        <v>0.23799999999999999</v>
      </c>
      <c r="K65">
        <v>1.002</v>
      </c>
    </row>
    <row r="66" spans="1:11" x14ac:dyDescent="0.3">
      <c r="A66">
        <v>34.436527274253599</v>
      </c>
      <c r="B66">
        <v>33.284062084647204</v>
      </c>
      <c r="C66">
        <f t="shared" si="0"/>
        <v>18.13347638993217</v>
      </c>
    </row>
    <row r="67" spans="1:11" x14ac:dyDescent="0.3">
      <c r="A67">
        <v>34.3303630082033</v>
      </c>
      <c r="B67">
        <v>33.240781464984998</v>
      </c>
      <c r="C67">
        <f t="shared" ref="C67:C130" si="1">B67*(1-EXP(-ABS(0.25704+0.11819*(B67/A67)-0.0020625*A67+0.13831*LN($O$2))))</f>
        <v>18.116299078645163</v>
      </c>
    </row>
    <row r="68" spans="1:11" x14ac:dyDescent="0.3">
      <c r="A68">
        <v>34.305913062358002</v>
      </c>
      <c r="B68">
        <v>33.223714232359299</v>
      </c>
      <c r="C68">
        <f t="shared" si="1"/>
        <v>18.108103741271592</v>
      </c>
    </row>
    <row r="69" spans="1:11" x14ac:dyDescent="0.3">
      <c r="A69">
        <v>34.282640814848499</v>
      </c>
      <c r="B69">
        <v>33.228102057711197</v>
      </c>
      <c r="C69">
        <f t="shared" si="1"/>
        <v>18.112624073828812</v>
      </c>
    </row>
    <row r="70" spans="1:11" x14ac:dyDescent="0.3">
      <c r="A70">
        <v>34.081628871440302</v>
      </c>
      <c r="B70">
        <v>33.152164598336398</v>
      </c>
      <c r="C70">
        <f t="shared" si="1"/>
        <v>18.083695633970294</v>
      </c>
    </row>
    <row r="71" spans="1:11" x14ac:dyDescent="0.3">
      <c r="A71">
        <v>34.062480311948903</v>
      </c>
      <c r="B71">
        <v>33.161705238553402</v>
      </c>
      <c r="C71">
        <f t="shared" si="1"/>
        <v>18.090968084805457</v>
      </c>
    </row>
    <row r="72" spans="1:11" x14ac:dyDescent="0.3">
      <c r="A72">
        <v>34.037276286451601</v>
      </c>
      <c r="B72">
        <v>33.147995322175298</v>
      </c>
      <c r="C72">
        <f t="shared" si="1"/>
        <v>18.084838234125552</v>
      </c>
    </row>
    <row r="73" spans="1:11" x14ac:dyDescent="0.3">
      <c r="A73">
        <v>34.011905636543403</v>
      </c>
      <c r="B73">
        <v>33.132611578180999</v>
      </c>
      <c r="C73">
        <f t="shared" si="1"/>
        <v>18.077720812004838</v>
      </c>
      <c r="E73">
        <v>1.472</v>
      </c>
      <c r="F73">
        <v>0.22700000000000001</v>
      </c>
      <c r="K73">
        <v>0.96399999999999997</v>
      </c>
    </row>
    <row r="74" spans="1:11" x14ac:dyDescent="0.3">
      <c r="A74">
        <v>33.891499103320598</v>
      </c>
      <c r="B74">
        <v>33.0725696518912</v>
      </c>
      <c r="C74">
        <f t="shared" si="1"/>
        <v>18.051691662773578</v>
      </c>
    </row>
    <row r="75" spans="1:11" x14ac:dyDescent="0.3">
      <c r="A75">
        <v>33.610172728185802</v>
      </c>
      <c r="B75">
        <v>33.026828025108401</v>
      </c>
      <c r="C75">
        <f t="shared" si="1"/>
        <v>18.047482164062664</v>
      </c>
    </row>
    <row r="76" spans="1:11" x14ac:dyDescent="0.3">
      <c r="A76">
        <v>33.512169212731699</v>
      </c>
      <c r="B76">
        <v>33.003515851268297</v>
      </c>
      <c r="C76">
        <f t="shared" si="1"/>
        <v>18.041620612442291</v>
      </c>
      <c r="E76">
        <v>1.4219999999999999</v>
      </c>
      <c r="F76">
        <v>0.216</v>
      </c>
      <c r="K76">
        <v>0.93400000000000005</v>
      </c>
    </row>
    <row r="77" spans="1:11" x14ac:dyDescent="0.3">
      <c r="A77">
        <v>33.401622812210199</v>
      </c>
      <c r="B77">
        <v>32.971353410355</v>
      </c>
      <c r="C77">
        <f t="shared" si="1"/>
        <v>18.031501934730645</v>
      </c>
    </row>
    <row r="78" spans="1:11" x14ac:dyDescent="0.3">
      <c r="A78">
        <v>33.299258695120201</v>
      </c>
      <c r="B78">
        <v>32.9248107810674</v>
      </c>
      <c r="C78">
        <f t="shared" si="1"/>
        <v>18.012083051420298</v>
      </c>
    </row>
    <row r="79" spans="1:11" x14ac:dyDescent="0.3">
      <c r="A79">
        <v>33.2763866341501</v>
      </c>
      <c r="B79">
        <v>32.906951234212201</v>
      </c>
      <c r="C79">
        <f t="shared" si="1"/>
        <v>18.00326749114388</v>
      </c>
    </row>
    <row r="80" spans="1:11" x14ac:dyDescent="0.3">
      <c r="A80">
        <v>33.162176524231803</v>
      </c>
      <c r="B80">
        <v>32.8934220053847</v>
      </c>
      <c r="C80">
        <f t="shared" si="1"/>
        <v>18.004650672332861</v>
      </c>
    </row>
    <row r="81" spans="1:11" x14ac:dyDescent="0.3">
      <c r="A81">
        <v>32.971847330841399</v>
      </c>
      <c r="B81">
        <v>32.850307633115598</v>
      </c>
      <c r="C81">
        <f t="shared" si="1"/>
        <v>17.994646542461684</v>
      </c>
      <c r="E81">
        <v>1.369</v>
      </c>
      <c r="F81">
        <v>0.21099999999999999</v>
      </c>
      <c r="K81">
        <v>0.89500000000000002</v>
      </c>
    </row>
    <row r="82" spans="1:11" x14ac:dyDescent="0.3">
      <c r="A82">
        <v>32.789278573681003</v>
      </c>
      <c r="B82">
        <v>32.812674265782697</v>
      </c>
      <c r="C82">
        <f t="shared" si="1"/>
        <v>17.987329416719437</v>
      </c>
    </row>
    <row r="83" spans="1:11" x14ac:dyDescent="0.3">
      <c r="A83">
        <v>32.499613839670801</v>
      </c>
      <c r="B83">
        <v>32.228076944736401</v>
      </c>
      <c r="C83">
        <f t="shared" si="1"/>
        <v>17.659954228869683</v>
      </c>
    </row>
    <row r="84" spans="1:11" x14ac:dyDescent="0.3">
      <c r="A84">
        <v>32.494080576382601</v>
      </c>
      <c r="B84">
        <v>32.722554476640603</v>
      </c>
      <c r="C84">
        <f t="shared" si="1"/>
        <v>17.957954890334999</v>
      </c>
      <c r="E84">
        <v>1.3220000000000001</v>
      </c>
      <c r="F84">
        <v>0.2</v>
      </c>
      <c r="K84">
        <v>0.86699999999999999</v>
      </c>
    </row>
    <row r="85" spans="1:11" x14ac:dyDescent="0.3">
      <c r="A85">
        <v>32.4711712728284</v>
      </c>
      <c r="B85">
        <v>32.724755419473297</v>
      </c>
      <c r="C85">
        <f t="shared" si="1"/>
        <v>17.961218486775284</v>
      </c>
    </row>
    <row r="86" spans="1:11" x14ac:dyDescent="0.3">
      <c r="A86">
        <v>32.359721402134802</v>
      </c>
      <c r="B86">
        <v>32.667132614928597</v>
      </c>
      <c r="C86">
        <f t="shared" si="1"/>
        <v>17.935922288518313</v>
      </c>
    </row>
    <row r="87" spans="1:11" x14ac:dyDescent="0.3">
      <c r="A87">
        <v>32.087112990600801</v>
      </c>
      <c r="B87">
        <v>32.606412298843203</v>
      </c>
      <c r="C87">
        <f t="shared" si="1"/>
        <v>17.922453767284267</v>
      </c>
    </row>
    <row r="88" spans="1:11" x14ac:dyDescent="0.3">
      <c r="A88">
        <v>32.071174778010601</v>
      </c>
      <c r="B88">
        <v>32.622181326528903</v>
      </c>
      <c r="C88">
        <f t="shared" si="1"/>
        <v>17.93333474154911</v>
      </c>
    </row>
    <row r="89" spans="1:11" x14ac:dyDescent="0.3">
      <c r="A89">
        <v>32.0506582594722</v>
      </c>
      <c r="B89">
        <v>32.6078029278966</v>
      </c>
      <c r="C89">
        <f t="shared" si="1"/>
        <v>17.926403205825359</v>
      </c>
    </row>
    <row r="90" spans="1:11" x14ac:dyDescent="0.3">
      <c r="A90">
        <v>32.014540557468102</v>
      </c>
      <c r="B90">
        <v>32.522988042447601</v>
      </c>
      <c r="C90">
        <f t="shared" si="1"/>
        <v>17.878267681404822</v>
      </c>
      <c r="E90">
        <v>1.274</v>
      </c>
      <c r="F90">
        <v>0.191</v>
      </c>
      <c r="J90">
        <v>0.83599999999999997</v>
      </c>
    </row>
    <row r="91" spans="1:11" x14ac:dyDescent="0.3">
      <c r="A91">
        <v>31.913009269750699</v>
      </c>
      <c r="B91">
        <v>32.538801707670203</v>
      </c>
      <c r="C91">
        <f t="shared" si="1"/>
        <v>17.89648076960458</v>
      </c>
    </row>
    <row r="92" spans="1:11" x14ac:dyDescent="0.3">
      <c r="A92">
        <v>31.892021345065899</v>
      </c>
      <c r="B92">
        <v>32.519722621216197</v>
      </c>
      <c r="C92">
        <f t="shared" si="1"/>
        <v>17.886746468851804</v>
      </c>
    </row>
    <row r="93" spans="1:11" x14ac:dyDescent="0.3">
      <c r="A93">
        <v>31.871070944659898</v>
      </c>
      <c r="B93">
        <v>32.500596600924297</v>
      </c>
      <c r="C93">
        <f t="shared" si="1"/>
        <v>17.876979835285539</v>
      </c>
    </row>
    <row r="94" spans="1:11" x14ac:dyDescent="0.3">
      <c r="A94">
        <v>31.8511773303834</v>
      </c>
      <c r="B94">
        <v>32.484554122540999</v>
      </c>
      <c r="C94">
        <f t="shared" si="1"/>
        <v>17.868985538751264</v>
      </c>
    </row>
    <row r="95" spans="1:11" x14ac:dyDescent="0.3">
      <c r="A95">
        <v>31.829849429082302</v>
      </c>
      <c r="B95">
        <v>32.491542813384697</v>
      </c>
      <c r="C95">
        <f t="shared" si="1"/>
        <v>17.875032847143142</v>
      </c>
    </row>
    <row r="96" spans="1:11" x14ac:dyDescent="0.3">
      <c r="A96">
        <v>31.8076861094207</v>
      </c>
      <c r="B96">
        <v>32.475493977229902</v>
      </c>
      <c r="C96">
        <f t="shared" si="1"/>
        <v>17.86722838957364</v>
      </c>
    </row>
    <row r="97" spans="1:10" x14ac:dyDescent="0.3">
      <c r="A97">
        <v>31.520151406288502</v>
      </c>
      <c r="B97">
        <v>32.399372545622398</v>
      </c>
      <c r="C97">
        <f t="shared" si="1"/>
        <v>17.845859911806766</v>
      </c>
    </row>
    <row r="98" spans="1:10" x14ac:dyDescent="0.3">
      <c r="A98">
        <v>31.500719861844502</v>
      </c>
      <c r="B98">
        <v>32.386552490503099</v>
      </c>
      <c r="C98">
        <f t="shared" si="1"/>
        <v>17.839771977436243</v>
      </c>
      <c r="E98">
        <v>1.2270000000000001</v>
      </c>
      <c r="F98">
        <v>0.18099999999999999</v>
      </c>
      <c r="J98">
        <v>0.80800000000000005</v>
      </c>
    </row>
    <row r="99" spans="1:10" x14ac:dyDescent="0.3">
      <c r="A99">
        <v>31.480413047043001</v>
      </c>
      <c r="B99">
        <v>32.371514919263397</v>
      </c>
      <c r="C99">
        <f t="shared" si="1"/>
        <v>17.832416462146416</v>
      </c>
    </row>
    <row r="100" spans="1:10" x14ac:dyDescent="0.3">
      <c r="A100">
        <v>31.4554362979407</v>
      </c>
      <c r="B100">
        <v>32.352804337630403</v>
      </c>
      <c r="C100">
        <f t="shared" si="1"/>
        <v>17.82323862514831</v>
      </c>
    </row>
    <row r="101" spans="1:10" x14ac:dyDescent="0.3">
      <c r="A101">
        <v>31.259837249775501</v>
      </c>
      <c r="B101">
        <v>32.3001668250173</v>
      </c>
      <c r="C101">
        <f t="shared" si="1"/>
        <v>17.808232575318009</v>
      </c>
    </row>
    <row r="102" spans="1:10" x14ac:dyDescent="0.3">
      <c r="A102">
        <v>31.229294228100901</v>
      </c>
      <c r="B102">
        <v>32.276796796410601</v>
      </c>
      <c r="C102">
        <f t="shared" si="1"/>
        <v>17.796708875195407</v>
      </c>
    </row>
    <row r="103" spans="1:10" x14ac:dyDescent="0.3">
      <c r="A103">
        <v>31.130711194452498</v>
      </c>
      <c r="B103">
        <v>32.230493621069598</v>
      </c>
      <c r="C103">
        <f t="shared" si="1"/>
        <v>17.777168538917099</v>
      </c>
    </row>
    <row r="104" spans="1:10" x14ac:dyDescent="0.3">
      <c r="A104">
        <v>31.019812631419502</v>
      </c>
      <c r="B104">
        <v>32.214068532099901</v>
      </c>
      <c r="C104">
        <f t="shared" si="1"/>
        <v>17.776826200617506</v>
      </c>
      <c r="E104">
        <v>1.1819999999999999</v>
      </c>
      <c r="F104">
        <v>0.17</v>
      </c>
      <c r="J104">
        <v>0.78100000000000003</v>
      </c>
    </row>
    <row r="105" spans="1:10" x14ac:dyDescent="0.3">
      <c r="A105">
        <v>30.9161982394718</v>
      </c>
      <c r="B105">
        <v>32.1836706365116</v>
      </c>
      <c r="C105">
        <f t="shared" si="1"/>
        <v>17.767389267900654</v>
      </c>
    </row>
    <row r="106" spans="1:10" x14ac:dyDescent="0.3">
      <c r="A106">
        <v>30.8154854649162</v>
      </c>
      <c r="B106">
        <v>32.155464215012799</v>
      </c>
      <c r="C106">
        <f t="shared" si="1"/>
        <v>17.75904131268452</v>
      </c>
    </row>
    <row r="107" spans="1:10" x14ac:dyDescent="0.3">
      <c r="A107">
        <v>30.792356199451401</v>
      </c>
      <c r="B107">
        <v>32.137278928730197</v>
      </c>
      <c r="C107">
        <f t="shared" si="1"/>
        <v>17.750012744041989</v>
      </c>
    </row>
    <row r="108" spans="1:10" x14ac:dyDescent="0.3">
      <c r="A108">
        <v>30.602600798098301</v>
      </c>
      <c r="B108">
        <v>32.067527818434897</v>
      </c>
      <c r="C108">
        <f t="shared" si="1"/>
        <v>17.724213881833588</v>
      </c>
    </row>
    <row r="109" spans="1:10" x14ac:dyDescent="0.3">
      <c r="A109">
        <v>30.494974130774999</v>
      </c>
      <c r="B109">
        <v>32.027259569482098</v>
      </c>
      <c r="C109">
        <f t="shared" si="1"/>
        <v>17.709160965111604</v>
      </c>
      <c r="E109">
        <v>1.1339999999999999</v>
      </c>
      <c r="F109">
        <v>0.159</v>
      </c>
      <c r="J109">
        <v>0.749</v>
      </c>
    </row>
    <row r="110" spans="1:10" x14ac:dyDescent="0.3">
      <c r="A110">
        <v>30.4827512028386</v>
      </c>
      <c r="B110">
        <v>32.045454865253703</v>
      </c>
      <c r="C110">
        <f t="shared" si="1"/>
        <v>17.721306634314882</v>
      </c>
    </row>
    <row r="111" spans="1:10" x14ac:dyDescent="0.3">
      <c r="A111">
        <v>30.464681044793501</v>
      </c>
      <c r="B111">
        <v>32.030947837307799</v>
      </c>
      <c r="C111">
        <f t="shared" si="1"/>
        <v>17.714067140246993</v>
      </c>
    </row>
    <row r="112" spans="1:10" x14ac:dyDescent="0.3">
      <c r="A112">
        <v>30.443453739349501</v>
      </c>
      <c r="B112">
        <v>32.013808305810898</v>
      </c>
      <c r="C112">
        <f t="shared" si="1"/>
        <v>17.705502629402822</v>
      </c>
    </row>
    <row r="113" spans="1:10" x14ac:dyDescent="0.3">
      <c r="A113">
        <v>30.330735220931999</v>
      </c>
      <c r="B113">
        <v>31.974293288817901</v>
      </c>
      <c r="C113">
        <f t="shared" si="1"/>
        <v>17.691368974594393</v>
      </c>
    </row>
    <row r="114" spans="1:10" x14ac:dyDescent="0.3">
      <c r="A114">
        <v>30.225893134112901</v>
      </c>
      <c r="B114">
        <v>31.941701242402399</v>
      </c>
      <c r="C114">
        <f t="shared" si="1"/>
        <v>17.680767189751958</v>
      </c>
    </row>
    <row r="115" spans="1:10" x14ac:dyDescent="0.3">
      <c r="A115">
        <v>30.208036714495599</v>
      </c>
      <c r="B115">
        <v>31.9270431584888</v>
      </c>
      <c r="C115">
        <f t="shared" si="1"/>
        <v>17.673413323111273</v>
      </c>
    </row>
    <row r="116" spans="1:10" x14ac:dyDescent="0.3">
      <c r="A116">
        <v>30.190184859905902</v>
      </c>
      <c r="B116">
        <v>31.912354103162901</v>
      </c>
      <c r="C116">
        <f t="shared" si="1"/>
        <v>17.666039720225584</v>
      </c>
    </row>
    <row r="117" spans="1:10" x14ac:dyDescent="0.3">
      <c r="A117">
        <v>30.079450703813599</v>
      </c>
      <c r="B117">
        <v>31.8743532918234</v>
      </c>
      <c r="C117">
        <f t="shared" si="1"/>
        <v>17.652670750156968</v>
      </c>
    </row>
    <row r="118" spans="1:10" x14ac:dyDescent="0.3">
      <c r="A118">
        <v>29.9742153904443</v>
      </c>
      <c r="B118">
        <v>31.840888788975501</v>
      </c>
      <c r="C118">
        <f t="shared" si="1"/>
        <v>17.641591239703267</v>
      </c>
      <c r="E118">
        <v>1.0880000000000001</v>
      </c>
      <c r="F118">
        <v>0.154</v>
      </c>
      <c r="J118">
        <v>0.71499999999999997</v>
      </c>
    </row>
    <row r="119" spans="1:10" x14ac:dyDescent="0.3">
      <c r="A119">
        <v>29.957961823220099</v>
      </c>
      <c r="B119">
        <v>31.827262142138899</v>
      </c>
      <c r="C119">
        <f t="shared" si="1"/>
        <v>17.634720889024415</v>
      </c>
    </row>
    <row r="120" spans="1:10" x14ac:dyDescent="0.3">
      <c r="A120">
        <v>29.9405065425555</v>
      </c>
      <c r="B120">
        <v>31.812593052928801</v>
      </c>
      <c r="C120">
        <f t="shared" si="1"/>
        <v>17.627320814870583</v>
      </c>
    </row>
    <row r="121" spans="1:10" x14ac:dyDescent="0.3">
      <c r="A121">
        <v>29.821073791340101</v>
      </c>
      <c r="B121">
        <v>31.7668270475314</v>
      </c>
      <c r="C121">
        <f t="shared" si="1"/>
        <v>17.610003737472855</v>
      </c>
    </row>
    <row r="122" spans="1:10" x14ac:dyDescent="0.3">
      <c r="A122">
        <v>29.724530286114302</v>
      </c>
      <c r="B122">
        <v>31.722693927593799</v>
      </c>
      <c r="C122">
        <f t="shared" si="1"/>
        <v>17.591652311829655</v>
      </c>
    </row>
    <row r="123" spans="1:10" x14ac:dyDescent="0.3">
      <c r="A123">
        <v>29.7062142676577</v>
      </c>
      <c r="B123">
        <v>31.724488663128401</v>
      </c>
      <c r="C123">
        <f t="shared" si="1"/>
        <v>17.594381283935679</v>
      </c>
    </row>
    <row r="124" spans="1:10" x14ac:dyDescent="0.3">
      <c r="A124">
        <v>29.689869676040399</v>
      </c>
      <c r="B124">
        <v>31.710453543349701</v>
      </c>
      <c r="C124">
        <f t="shared" si="1"/>
        <v>17.587265809553525</v>
      </c>
    </row>
    <row r="125" spans="1:10" x14ac:dyDescent="0.3">
      <c r="A125">
        <v>29.664404420134701</v>
      </c>
      <c r="B125">
        <v>31.688573215967502</v>
      </c>
      <c r="C125">
        <f t="shared" si="1"/>
        <v>17.576170799894641</v>
      </c>
    </row>
    <row r="126" spans="1:10" x14ac:dyDescent="0.3">
      <c r="A126">
        <v>29.5544875213434</v>
      </c>
      <c r="B126">
        <v>31.650528933028301</v>
      </c>
      <c r="C126">
        <f t="shared" si="1"/>
        <v>17.5627369489881</v>
      </c>
    </row>
    <row r="127" spans="1:10" x14ac:dyDescent="0.3">
      <c r="A127">
        <v>29.536579255974299</v>
      </c>
      <c r="B127">
        <v>31.6349483985197</v>
      </c>
      <c r="C127">
        <f t="shared" si="1"/>
        <v>17.554814164981131</v>
      </c>
      <c r="E127">
        <v>1.048</v>
      </c>
      <c r="F127">
        <v>0.14399999999999999</v>
      </c>
      <c r="J127">
        <v>0.69199999999999995</v>
      </c>
    </row>
    <row r="128" spans="1:10" x14ac:dyDescent="0.3">
      <c r="A128">
        <v>29.348727115241299</v>
      </c>
      <c r="B128">
        <v>31.556790892916101</v>
      </c>
      <c r="C128">
        <f t="shared" si="1"/>
        <v>17.523838844690065</v>
      </c>
    </row>
    <row r="129" spans="1:10" x14ac:dyDescent="0.3">
      <c r="A129">
        <v>29.2505862404618</v>
      </c>
      <c r="B129">
        <v>31.5417476188988</v>
      </c>
      <c r="C129">
        <f t="shared" si="1"/>
        <v>17.523450003573782</v>
      </c>
    </row>
    <row r="130" spans="1:10" x14ac:dyDescent="0.3">
      <c r="A130">
        <v>29.2333090553707</v>
      </c>
      <c r="B130">
        <v>31.5406521025361</v>
      </c>
      <c r="C130">
        <f t="shared" si="1"/>
        <v>17.524334583020522</v>
      </c>
    </row>
    <row r="131" spans="1:10" x14ac:dyDescent="0.3">
      <c r="A131">
        <v>29.1274058779833</v>
      </c>
      <c r="B131">
        <v>31.489465860666002</v>
      </c>
      <c r="C131">
        <f t="shared" ref="C131:C194" si="2">B131*(1-EXP(-ABS(0.25704+0.11819*(B131/A131)-0.0020625*A131+0.13831*LN($O$2))))</f>
        <v>17.502531456753058</v>
      </c>
    </row>
    <row r="132" spans="1:10" x14ac:dyDescent="0.3">
      <c r="A132">
        <v>29.108181723125401</v>
      </c>
      <c r="B132">
        <v>31.461308327544199</v>
      </c>
      <c r="C132">
        <f t="shared" si="2"/>
        <v>17.487016534823667</v>
      </c>
    </row>
    <row r="133" spans="1:10" x14ac:dyDescent="0.3">
      <c r="A133">
        <v>29.096315598761699</v>
      </c>
      <c r="B133">
        <v>31.476974769587699</v>
      </c>
      <c r="C133">
        <f t="shared" si="2"/>
        <v>17.497684504425681</v>
      </c>
    </row>
    <row r="134" spans="1:10" x14ac:dyDescent="0.3">
      <c r="A134">
        <v>28.981931639907501</v>
      </c>
      <c r="B134">
        <v>31.407328933033799</v>
      </c>
      <c r="C134">
        <f t="shared" si="2"/>
        <v>17.465335552078276</v>
      </c>
      <c r="E134">
        <v>1</v>
      </c>
      <c r="F134">
        <v>0.13500000000000001</v>
      </c>
      <c r="J134">
        <v>0.66300000000000003</v>
      </c>
    </row>
    <row r="135" spans="1:10" x14ac:dyDescent="0.3">
      <c r="A135">
        <v>28.9705484108481</v>
      </c>
      <c r="B135">
        <v>31.423351468228802</v>
      </c>
      <c r="C135">
        <f t="shared" si="2"/>
        <v>17.476186709990198</v>
      </c>
    </row>
    <row r="136" spans="1:10" x14ac:dyDescent="0.3">
      <c r="A136">
        <v>28.951767051399798</v>
      </c>
      <c r="B136">
        <v>31.406249418900099</v>
      </c>
      <c r="C136">
        <f t="shared" si="2"/>
        <v>17.467401358134293</v>
      </c>
    </row>
    <row r="137" spans="1:10" x14ac:dyDescent="0.3">
      <c r="A137">
        <v>28.929363059959801</v>
      </c>
      <c r="B137">
        <v>31.385876267071801</v>
      </c>
      <c r="C137">
        <f t="shared" si="2"/>
        <v>17.456937612823506</v>
      </c>
    </row>
    <row r="138" spans="1:10" x14ac:dyDescent="0.3">
      <c r="A138">
        <v>28.825795148212801</v>
      </c>
      <c r="B138">
        <v>31.333603847852402</v>
      </c>
      <c r="C138">
        <f t="shared" si="2"/>
        <v>17.434258481749559</v>
      </c>
    </row>
    <row r="139" spans="1:10" x14ac:dyDescent="0.3">
      <c r="A139">
        <v>28.801677254538099</v>
      </c>
      <c r="B139">
        <v>31.330323601429701</v>
      </c>
      <c r="C139">
        <f t="shared" si="2"/>
        <v>17.434432566880773</v>
      </c>
    </row>
    <row r="140" spans="1:10" x14ac:dyDescent="0.3">
      <c r="A140">
        <v>28.619962718752099</v>
      </c>
      <c r="B140">
        <v>31.264055817316599</v>
      </c>
      <c r="C140">
        <f t="shared" si="2"/>
        <v>17.410272029591088</v>
      </c>
    </row>
    <row r="141" spans="1:10" x14ac:dyDescent="0.3">
      <c r="A141">
        <v>28.604911733477199</v>
      </c>
      <c r="B141">
        <v>31.247815206948001</v>
      </c>
      <c r="C141">
        <f t="shared" si="2"/>
        <v>17.401669307718741</v>
      </c>
    </row>
    <row r="142" spans="1:10" x14ac:dyDescent="0.3">
      <c r="A142">
        <v>28.561133933254599</v>
      </c>
      <c r="B142">
        <v>31.1328877851941</v>
      </c>
      <c r="C142">
        <f t="shared" si="2"/>
        <v>17.335081672072302</v>
      </c>
    </row>
    <row r="143" spans="1:10" x14ac:dyDescent="0.3">
      <c r="A143">
        <v>28.4808488045765</v>
      </c>
      <c r="B143">
        <v>31.215498408865901</v>
      </c>
      <c r="C143">
        <f t="shared" si="2"/>
        <v>17.393132496406363</v>
      </c>
      <c r="E143">
        <v>0.95799999999999996</v>
      </c>
      <c r="F143">
        <v>0.129</v>
      </c>
      <c r="J143">
        <v>0.65300000000000002</v>
      </c>
    </row>
    <row r="144" spans="1:10" x14ac:dyDescent="0.3">
      <c r="A144">
        <v>28.210735804291001</v>
      </c>
      <c r="B144">
        <v>31.144770400422999</v>
      </c>
      <c r="C144">
        <f t="shared" si="2"/>
        <v>17.374409346194518</v>
      </c>
    </row>
    <row r="145" spans="1:10" x14ac:dyDescent="0.3">
      <c r="A145">
        <v>28.102369880447799</v>
      </c>
      <c r="B145">
        <v>31.103887061914801</v>
      </c>
      <c r="C145">
        <f t="shared" si="2"/>
        <v>17.359228683172766</v>
      </c>
    </row>
    <row r="146" spans="1:10" x14ac:dyDescent="0.3">
      <c r="A146">
        <v>28.0047566939513</v>
      </c>
      <c r="B146">
        <v>31.0530306538129</v>
      </c>
      <c r="C146">
        <f t="shared" si="2"/>
        <v>17.336918363607502</v>
      </c>
      <c r="E146">
        <v>0.92</v>
      </c>
      <c r="F146">
        <v>0.123</v>
      </c>
      <c r="J146">
        <v>0.61</v>
      </c>
    </row>
    <row r="147" spans="1:10" x14ac:dyDescent="0.3">
      <c r="A147">
        <v>27.901525723802301</v>
      </c>
      <c r="B147">
        <v>31.0364292165956</v>
      </c>
      <c r="C147">
        <f t="shared" si="2"/>
        <v>17.336248945254617</v>
      </c>
    </row>
    <row r="148" spans="1:10" x14ac:dyDescent="0.3">
      <c r="A148">
        <v>27.802041891914399</v>
      </c>
      <c r="B148">
        <v>31.003289044438901</v>
      </c>
      <c r="C148">
        <f t="shared" si="2"/>
        <v>17.32505382260371</v>
      </c>
    </row>
    <row r="149" spans="1:10" x14ac:dyDescent="0.3">
      <c r="A149">
        <v>27.699438756239299</v>
      </c>
      <c r="B149">
        <v>30.948655942680201</v>
      </c>
      <c r="C149">
        <f t="shared" si="2"/>
        <v>17.300895153563495</v>
      </c>
    </row>
    <row r="150" spans="1:10" x14ac:dyDescent="0.3">
      <c r="A150">
        <v>27.684083495142499</v>
      </c>
      <c r="B150">
        <v>30.926963227700199</v>
      </c>
      <c r="C150">
        <f t="shared" si="2"/>
        <v>17.288936310062184</v>
      </c>
    </row>
    <row r="151" spans="1:10" x14ac:dyDescent="0.3">
      <c r="A151">
        <v>27.580581016604</v>
      </c>
      <c r="B151">
        <v>30.914710016014801</v>
      </c>
      <c r="C151">
        <f t="shared" si="2"/>
        <v>17.291032742803576</v>
      </c>
      <c r="E151">
        <v>0.88700000000000001</v>
      </c>
      <c r="F151">
        <v>0.115</v>
      </c>
      <c r="J151">
        <v>0.59</v>
      </c>
    </row>
    <row r="152" spans="1:10" x14ac:dyDescent="0.3">
      <c r="A152">
        <v>27.395123972663299</v>
      </c>
      <c r="B152">
        <v>30.844148882137102</v>
      </c>
      <c r="C152">
        <f t="shared" si="2"/>
        <v>17.264812133281765</v>
      </c>
    </row>
    <row r="153" spans="1:10" x14ac:dyDescent="0.3">
      <c r="A153">
        <v>27.378348427236102</v>
      </c>
      <c r="B153">
        <v>30.815676919339499</v>
      </c>
      <c r="C153">
        <f t="shared" si="2"/>
        <v>17.248783215685606</v>
      </c>
    </row>
    <row r="154" spans="1:10" x14ac:dyDescent="0.3">
      <c r="A154">
        <v>27.369868903666799</v>
      </c>
      <c r="B154">
        <v>30.833670914149501</v>
      </c>
      <c r="C154">
        <f t="shared" si="2"/>
        <v>17.260706737706755</v>
      </c>
    </row>
    <row r="155" spans="1:10" x14ac:dyDescent="0.3">
      <c r="A155">
        <v>27.353926315092998</v>
      </c>
      <c r="B155">
        <v>30.817248734825998</v>
      </c>
      <c r="C155">
        <f t="shared" si="2"/>
        <v>17.252049795215239</v>
      </c>
    </row>
    <row r="156" spans="1:10" x14ac:dyDescent="0.3">
      <c r="A156">
        <v>27.2458835064384</v>
      </c>
      <c r="B156">
        <v>30.761984746551001</v>
      </c>
      <c r="C156">
        <f t="shared" si="2"/>
        <v>17.228031370395573</v>
      </c>
    </row>
    <row r="157" spans="1:10" x14ac:dyDescent="0.3">
      <c r="A157">
        <v>27.2324304318198</v>
      </c>
      <c r="B157">
        <v>30.762691427045301</v>
      </c>
      <c r="C157">
        <f t="shared" si="2"/>
        <v>17.229736326824966</v>
      </c>
    </row>
    <row r="158" spans="1:10" x14ac:dyDescent="0.3">
      <c r="A158">
        <v>27.214783505122501</v>
      </c>
      <c r="B158">
        <v>30.744366137242299</v>
      </c>
      <c r="C158">
        <f t="shared" si="2"/>
        <v>17.220059372508658</v>
      </c>
    </row>
    <row r="159" spans="1:10" x14ac:dyDescent="0.3">
      <c r="A159">
        <v>27.202283946947301</v>
      </c>
      <c r="B159">
        <v>30.731174037586399</v>
      </c>
      <c r="C159">
        <f t="shared" si="2"/>
        <v>17.213073463550675</v>
      </c>
    </row>
    <row r="160" spans="1:10" x14ac:dyDescent="0.3">
      <c r="A160">
        <v>27.186078465097602</v>
      </c>
      <c r="B160">
        <v>30.714242475225898</v>
      </c>
      <c r="C160">
        <f t="shared" si="2"/>
        <v>17.204122198088907</v>
      </c>
    </row>
    <row r="161" spans="1:10" x14ac:dyDescent="0.3">
      <c r="A161">
        <v>26.9952945833796</v>
      </c>
      <c r="B161">
        <v>30.6378762767437</v>
      </c>
      <c r="C161">
        <f t="shared" si="2"/>
        <v>17.174854760963424</v>
      </c>
      <c r="E161">
        <v>0.84</v>
      </c>
      <c r="F161">
        <v>0.106</v>
      </c>
      <c r="J161">
        <v>0.55900000000000005</v>
      </c>
    </row>
    <row r="162" spans="1:10" x14ac:dyDescent="0.3">
      <c r="A162">
        <v>26.982646704629001</v>
      </c>
      <c r="B162">
        <v>30.622885403698</v>
      </c>
      <c r="C162">
        <f t="shared" si="2"/>
        <v>17.166764754414551</v>
      </c>
    </row>
    <row r="163" spans="1:10" x14ac:dyDescent="0.3">
      <c r="A163">
        <v>26.8777888303411</v>
      </c>
      <c r="B163">
        <v>30.601800411977599</v>
      </c>
      <c r="C163">
        <f t="shared" si="2"/>
        <v>17.163640099675177</v>
      </c>
    </row>
    <row r="164" spans="1:10" x14ac:dyDescent="0.3">
      <c r="A164">
        <v>26.855933084004601</v>
      </c>
      <c r="B164">
        <v>30.578661884660601</v>
      </c>
      <c r="C164">
        <f t="shared" si="2"/>
        <v>17.151370814430773</v>
      </c>
    </row>
    <row r="165" spans="1:10" x14ac:dyDescent="0.3">
      <c r="A165">
        <v>26.760363564699901</v>
      </c>
      <c r="B165">
        <v>30.547671788658999</v>
      </c>
      <c r="C165">
        <f t="shared" si="2"/>
        <v>17.141241420589793</v>
      </c>
    </row>
    <row r="166" spans="1:10" x14ac:dyDescent="0.3">
      <c r="A166">
        <v>26.741791443330001</v>
      </c>
      <c r="B166">
        <v>30.5277288318131</v>
      </c>
      <c r="C166">
        <f t="shared" si="2"/>
        <v>17.130638464933735</v>
      </c>
    </row>
    <row r="167" spans="1:10" x14ac:dyDescent="0.3">
      <c r="A167">
        <v>26.643814321377601</v>
      </c>
      <c r="B167">
        <v>30.465344329346198</v>
      </c>
      <c r="C167">
        <f t="shared" si="2"/>
        <v>17.101265470958605</v>
      </c>
    </row>
    <row r="168" spans="1:10" x14ac:dyDescent="0.3">
      <c r="A168">
        <v>26.635477405134701</v>
      </c>
      <c r="B168">
        <v>30.4844955062241</v>
      </c>
      <c r="C168">
        <f t="shared" si="2"/>
        <v>17.113947536564801</v>
      </c>
    </row>
    <row r="169" spans="1:10" x14ac:dyDescent="0.3">
      <c r="A169">
        <v>26.621431614062701</v>
      </c>
      <c r="B169">
        <v>30.4690743597716</v>
      </c>
      <c r="C169">
        <f t="shared" si="2"/>
        <v>17.105716087683053</v>
      </c>
    </row>
    <row r="170" spans="1:10" x14ac:dyDescent="0.3">
      <c r="A170">
        <v>26.518196589686401</v>
      </c>
      <c r="B170">
        <v>30.4304854323779</v>
      </c>
      <c r="C170">
        <f t="shared" si="2"/>
        <v>17.091624362423378</v>
      </c>
      <c r="E170">
        <v>0.80400000000000005</v>
      </c>
      <c r="F170">
        <v>0.1</v>
      </c>
      <c r="J170">
        <v>0.53500000000000003</v>
      </c>
    </row>
    <row r="171" spans="1:10" x14ac:dyDescent="0.3">
      <c r="A171">
        <v>26.418155900576402</v>
      </c>
      <c r="B171">
        <v>30.392859118056599</v>
      </c>
      <c r="C171">
        <f t="shared" si="2"/>
        <v>17.077837638496376</v>
      </c>
    </row>
    <row r="172" spans="1:10" x14ac:dyDescent="0.3">
      <c r="A172">
        <v>26.318489925454799</v>
      </c>
      <c r="B172">
        <v>30.340500581409</v>
      </c>
      <c r="C172">
        <f t="shared" si="2"/>
        <v>17.054866925468467</v>
      </c>
    </row>
    <row r="173" spans="1:10" x14ac:dyDescent="0.3">
      <c r="A173">
        <v>26.2103258697319</v>
      </c>
      <c r="B173">
        <v>30.308490077748701</v>
      </c>
      <c r="C173">
        <f t="shared" si="2"/>
        <v>17.045378025328731</v>
      </c>
    </row>
    <row r="174" spans="1:10" x14ac:dyDescent="0.3">
      <c r="A174">
        <v>26.117332426545399</v>
      </c>
      <c r="B174">
        <v>30.277629477372699</v>
      </c>
      <c r="C174">
        <f t="shared" si="2"/>
        <v>17.035158723536746</v>
      </c>
    </row>
    <row r="175" spans="1:10" x14ac:dyDescent="0.3">
      <c r="A175">
        <v>25.9343492038339</v>
      </c>
      <c r="B175">
        <v>30.206368186237398</v>
      </c>
      <c r="C175">
        <f t="shared" si="2"/>
        <v>17.008525400843681</v>
      </c>
      <c r="E175">
        <v>0.76200000000000001</v>
      </c>
      <c r="F175">
        <v>0.09</v>
      </c>
      <c r="I175">
        <v>0.50900000000000001</v>
      </c>
    </row>
    <row r="176" spans="1:10" x14ac:dyDescent="0.3">
      <c r="A176">
        <v>25.920381185214101</v>
      </c>
      <c r="B176">
        <v>30.2021903701478</v>
      </c>
      <c r="C176">
        <f t="shared" si="2"/>
        <v>17.007280608530444</v>
      </c>
    </row>
    <row r="177" spans="1:9" x14ac:dyDescent="0.3">
      <c r="A177">
        <v>25.905326164485899</v>
      </c>
      <c r="B177">
        <v>30.184805031274902</v>
      </c>
      <c r="C177">
        <f t="shared" si="2"/>
        <v>16.997909574602811</v>
      </c>
    </row>
    <row r="178" spans="1:9" x14ac:dyDescent="0.3">
      <c r="A178">
        <v>25.892199035159901</v>
      </c>
      <c r="B178">
        <v>30.169526532902601</v>
      </c>
      <c r="C178">
        <f t="shared" si="2"/>
        <v>16.989663704056365</v>
      </c>
    </row>
    <row r="179" spans="1:9" x14ac:dyDescent="0.3">
      <c r="A179">
        <v>25.7886290762202</v>
      </c>
      <c r="B179">
        <v>30.129666592378001</v>
      </c>
      <c r="C179">
        <f t="shared" si="2"/>
        <v>16.974901754679571</v>
      </c>
    </row>
    <row r="180" spans="1:9" x14ac:dyDescent="0.3">
      <c r="A180">
        <v>25.606481062321599</v>
      </c>
      <c r="B180">
        <v>30.069565052555301</v>
      </c>
      <c r="C180">
        <f t="shared" si="2"/>
        <v>16.955218853591575</v>
      </c>
    </row>
    <row r="181" spans="1:9" x14ac:dyDescent="0.3">
      <c r="A181">
        <v>25.592537311606399</v>
      </c>
      <c r="B181">
        <v>30.053031813154501</v>
      </c>
      <c r="C181">
        <f t="shared" si="2"/>
        <v>16.946263623249187</v>
      </c>
    </row>
    <row r="182" spans="1:9" x14ac:dyDescent="0.3">
      <c r="A182">
        <v>25.492760886404099</v>
      </c>
      <c r="B182">
        <v>29.992595913306399</v>
      </c>
      <c r="C182">
        <f t="shared" si="2"/>
        <v>16.918315814897721</v>
      </c>
      <c r="E182">
        <v>0.72899999999999998</v>
      </c>
      <c r="F182">
        <v>8.6999999999999994E-2</v>
      </c>
      <c r="I182">
        <v>0.48499999999999999</v>
      </c>
    </row>
    <row r="183" spans="1:9" x14ac:dyDescent="0.3">
      <c r="A183">
        <v>25.4800636020924</v>
      </c>
      <c r="B183">
        <v>29.998902969067</v>
      </c>
      <c r="C183">
        <f t="shared" si="2"/>
        <v>16.923504598551666</v>
      </c>
    </row>
    <row r="184" spans="1:9" x14ac:dyDescent="0.3">
      <c r="A184">
        <v>25.378591784443302</v>
      </c>
      <c r="B184">
        <v>29.929948818851301</v>
      </c>
      <c r="C184">
        <f t="shared" si="2"/>
        <v>16.89040274788783</v>
      </c>
    </row>
    <row r="185" spans="1:9" x14ac:dyDescent="0.3">
      <c r="A185">
        <v>25.285537745429501</v>
      </c>
      <c r="B185">
        <v>29.9140469167038</v>
      </c>
      <c r="C185">
        <f t="shared" si="2"/>
        <v>16.88964398240719</v>
      </c>
    </row>
    <row r="186" spans="1:9" x14ac:dyDescent="0.3">
      <c r="A186">
        <v>25.271675946362102</v>
      </c>
      <c r="B186">
        <v>29.886002068595399</v>
      </c>
      <c r="C186">
        <f t="shared" si="2"/>
        <v>16.873473015019947</v>
      </c>
    </row>
    <row r="187" spans="1:9" x14ac:dyDescent="0.3">
      <c r="A187">
        <v>25.260032696713701</v>
      </c>
      <c r="B187">
        <v>29.866991973816202</v>
      </c>
      <c r="C187">
        <f t="shared" si="2"/>
        <v>16.862733417409459</v>
      </c>
    </row>
    <row r="188" spans="1:9" x14ac:dyDescent="0.3">
      <c r="A188">
        <v>25.2470070023729</v>
      </c>
      <c r="B188">
        <v>29.877530052096201</v>
      </c>
      <c r="C188">
        <f t="shared" si="2"/>
        <v>16.870612185016434</v>
      </c>
    </row>
    <row r="189" spans="1:9" x14ac:dyDescent="0.3">
      <c r="A189">
        <v>25.147992267214999</v>
      </c>
      <c r="B189">
        <v>29.8291201088721</v>
      </c>
      <c r="C189">
        <f t="shared" si="2"/>
        <v>16.85012398358624</v>
      </c>
    </row>
    <row r="190" spans="1:9" x14ac:dyDescent="0.3">
      <c r="A190">
        <v>25.136152969278399</v>
      </c>
      <c r="B190">
        <v>29.808752801908302</v>
      </c>
      <c r="C190">
        <f t="shared" si="2"/>
        <v>16.838549755242244</v>
      </c>
    </row>
    <row r="191" spans="1:9" x14ac:dyDescent="0.3">
      <c r="A191">
        <v>25.123401577227899</v>
      </c>
      <c r="B191">
        <v>29.7844413422049</v>
      </c>
      <c r="C191">
        <f t="shared" si="2"/>
        <v>16.824597115112763</v>
      </c>
    </row>
    <row r="192" spans="1:9" x14ac:dyDescent="0.3">
      <c r="A192">
        <v>25.115911891771599</v>
      </c>
      <c r="B192">
        <v>29.8007446700855</v>
      </c>
      <c r="C192">
        <f t="shared" si="2"/>
        <v>16.835543336494336</v>
      </c>
    </row>
    <row r="193" spans="1:9" x14ac:dyDescent="0.3">
      <c r="A193">
        <v>25.104169123216799</v>
      </c>
      <c r="B193">
        <v>29.786127000242601</v>
      </c>
      <c r="C193">
        <f t="shared" si="2"/>
        <v>16.827557363394938</v>
      </c>
    </row>
    <row r="194" spans="1:9" x14ac:dyDescent="0.3">
      <c r="A194">
        <v>25.0915269331256</v>
      </c>
      <c r="B194">
        <v>29.7704214269251</v>
      </c>
      <c r="C194">
        <f t="shared" si="2"/>
        <v>16.818979220657944</v>
      </c>
      <c r="E194">
        <v>0.7</v>
      </c>
      <c r="F194">
        <v>8.2000000000000003E-2</v>
      </c>
      <c r="I194">
        <v>0.47799999999999998</v>
      </c>
    </row>
    <row r="195" spans="1:9" x14ac:dyDescent="0.3">
      <c r="A195">
        <v>24.981816529464201</v>
      </c>
      <c r="B195">
        <v>29.6968896665168</v>
      </c>
      <c r="C195">
        <f t="shared" ref="C195:C258" si="3">B195*(1-EXP(-ABS(0.25704+0.11819*(B195/A195)-0.0020625*A195+0.13831*LN($O$2))))</f>
        <v>16.78382058877926</v>
      </c>
    </row>
    <row r="196" spans="1:9" x14ac:dyDescent="0.3">
      <c r="A196">
        <v>24.974653317315699</v>
      </c>
      <c r="B196">
        <v>29.703141775408</v>
      </c>
      <c r="C196">
        <f t="shared" si="3"/>
        <v>16.788447489460189</v>
      </c>
    </row>
    <row r="197" spans="1:9" x14ac:dyDescent="0.3">
      <c r="A197">
        <v>24.874602644420101</v>
      </c>
      <c r="B197">
        <v>29.655736205994099</v>
      </c>
      <c r="C197">
        <f t="shared" si="3"/>
        <v>16.768698174420813</v>
      </c>
    </row>
    <row r="198" spans="1:9" x14ac:dyDescent="0.3">
      <c r="A198">
        <v>24.774207787507802</v>
      </c>
      <c r="B198">
        <v>29.604406159086</v>
      </c>
      <c r="C198">
        <f t="shared" si="3"/>
        <v>16.74653143924489</v>
      </c>
    </row>
    <row r="199" spans="1:9" x14ac:dyDescent="0.3">
      <c r="A199">
        <v>24.590125733197102</v>
      </c>
      <c r="B199">
        <v>29.559654579966399</v>
      </c>
      <c r="C199">
        <f t="shared" si="3"/>
        <v>16.736893570954507</v>
      </c>
    </row>
    <row r="200" spans="1:9" x14ac:dyDescent="0.3">
      <c r="A200">
        <v>24.4954720653861</v>
      </c>
      <c r="B200">
        <v>29.5219497084741</v>
      </c>
      <c r="C200">
        <f t="shared" si="3"/>
        <v>16.722743767646204</v>
      </c>
      <c r="E200">
        <v>0.66</v>
      </c>
      <c r="F200">
        <v>7.2999999999999995E-2</v>
      </c>
      <c r="I200">
        <v>0.45300000000000001</v>
      </c>
    </row>
    <row r="201" spans="1:9" x14ac:dyDescent="0.3">
      <c r="A201">
        <v>24.482872037161499</v>
      </c>
      <c r="B201">
        <v>29.505589101404698</v>
      </c>
      <c r="C201">
        <f t="shared" si="3"/>
        <v>16.713736152046557</v>
      </c>
    </row>
    <row r="202" spans="1:9" x14ac:dyDescent="0.3">
      <c r="A202">
        <v>24.3753784028683</v>
      </c>
      <c r="B202">
        <v>29.453119420301999</v>
      </c>
      <c r="C202">
        <f t="shared" si="3"/>
        <v>16.69161502168172</v>
      </c>
    </row>
    <row r="203" spans="1:9" x14ac:dyDescent="0.3">
      <c r="A203">
        <v>24.2820040170628</v>
      </c>
      <c r="B203">
        <v>29.4162117074744</v>
      </c>
      <c r="C203">
        <f t="shared" si="3"/>
        <v>16.67786107935823</v>
      </c>
    </row>
    <row r="204" spans="1:9" x14ac:dyDescent="0.3">
      <c r="A204">
        <v>24.189597294604699</v>
      </c>
      <c r="B204">
        <v>29.3576199671556</v>
      </c>
      <c r="C204">
        <f t="shared" si="3"/>
        <v>16.650377550266722</v>
      </c>
    </row>
    <row r="205" spans="1:9" x14ac:dyDescent="0.3">
      <c r="A205">
        <v>24.182087552714201</v>
      </c>
      <c r="B205">
        <v>29.369887847436001</v>
      </c>
      <c r="C205">
        <f t="shared" si="3"/>
        <v>16.658860697797749</v>
      </c>
    </row>
    <row r="206" spans="1:9" x14ac:dyDescent="0.3">
      <c r="A206">
        <v>24.170108623526499</v>
      </c>
      <c r="B206">
        <v>29.353898373493902</v>
      </c>
      <c r="C206">
        <f t="shared" si="3"/>
        <v>16.6500156998958</v>
      </c>
    </row>
    <row r="207" spans="1:9" x14ac:dyDescent="0.3">
      <c r="A207">
        <v>24.159551197294601</v>
      </c>
      <c r="B207">
        <v>29.339657575904202</v>
      </c>
      <c r="C207">
        <f t="shared" si="3"/>
        <v>16.6421264197479</v>
      </c>
    </row>
    <row r="208" spans="1:9" x14ac:dyDescent="0.3">
      <c r="A208">
        <v>24.0593880195369</v>
      </c>
      <c r="B208">
        <v>29.2976877857731</v>
      </c>
      <c r="C208">
        <f t="shared" si="3"/>
        <v>16.625899652299275</v>
      </c>
    </row>
    <row r="209" spans="1:9" x14ac:dyDescent="0.3">
      <c r="A209">
        <v>24.049282613235299</v>
      </c>
      <c r="B209">
        <v>29.283914265337</v>
      </c>
      <c r="C209">
        <f t="shared" si="3"/>
        <v>16.618256044815642</v>
      </c>
      <c r="E209">
        <v>0.63</v>
      </c>
      <c r="F209">
        <v>6.9000000000000006E-2</v>
      </c>
      <c r="I209">
        <v>0.43099999999999999</v>
      </c>
    </row>
    <row r="210" spans="1:9" x14ac:dyDescent="0.3">
      <c r="A210">
        <v>23.952793047831801</v>
      </c>
      <c r="B210">
        <v>29.2278478798798</v>
      </c>
      <c r="C210">
        <f t="shared" si="3"/>
        <v>16.592784731047189</v>
      </c>
    </row>
    <row r="211" spans="1:9" x14ac:dyDescent="0.3">
      <c r="A211">
        <v>23.941602271067602</v>
      </c>
      <c r="B211">
        <v>29.2044849717904</v>
      </c>
      <c r="C211">
        <f t="shared" si="3"/>
        <v>16.579207871543527</v>
      </c>
    </row>
    <row r="212" spans="1:9" x14ac:dyDescent="0.3">
      <c r="A212">
        <v>23.931796368495299</v>
      </c>
      <c r="B212">
        <v>29.187188034474701</v>
      </c>
      <c r="C212">
        <f t="shared" si="3"/>
        <v>16.569311218410981</v>
      </c>
    </row>
    <row r="213" spans="1:9" x14ac:dyDescent="0.3">
      <c r="A213">
        <v>23.925062795371499</v>
      </c>
      <c r="B213">
        <v>29.204867325320699</v>
      </c>
      <c r="C213">
        <f t="shared" si="3"/>
        <v>16.581137673528271</v>
      </c>
    </row>
    <row r="214" spans="1:9" x14ac:dyDescent="0.3">
      <c r="A214">
        <v>23.8210859616396</v>
      </c>
      <c r="B214">
        <v>29.156944576932801</v>
      </c>
      <c r="C214">
        <f t="shared" si="3"/>
        <v>16.561569754939629</v>
      </c>
    </row>
    <row r="215" spans="1:9" x14ac:dyDescent="0.3">
      <c r="A215">
        <v>23.810443627557799</v>
      </c>
      <c r="B215">
        <v>29.142202872330699</v>
      </c>
      <c r="C215">
        <f t="shared" si="3"/>
        <v>16.553365375751451</v>
      </c>
    </row>
    <row r="216" spans="1:9" x14ac:dyDescent="0.3">
      <c r="A216">
        <v>23.627022212286501</v>
      </c>
      <c r="B216">
        <v>29.0434788320247</v>
      </c>
      <c r="C216">
        <f t="shared" si="3"/>
        <v>16.509921392455233</v>
      </c>
    </row>
    <row r="217" spans="1:9" x14ac:dyDescent="0.3">
      <c r="A217">
        <v>23.618458797447001</v>
      </c>
      <c r="B217">
        <v>29.056804684288799</v>
      </c>
      <c r="C217">
        <f t="shared" si="3"/>
        <v>16.519214598053477</v>
      </c>
      <c r="E217">
        <v>0.60199999999999998</v>
      </c>
      <c r="F217">
        <v>6.2E-2</v>
      </c>
      <c r="I217">
        <v>0.41399999999999998</v>
      </c>
    </row>
    <row r="218" spans="1:9" x14ac:dyDescent="0.3">
      <c r="A218">
        <v>23.3513233399872</v>
      </c>
      <c r="B218">
        <v>28.954474794858399</v>
      </c>
      <c r="C218">
        <f t="shared" si="3"/>
        <v>16.482214939383102</v>
      </c>
    </row>
    <row r="219" spans="1:9" x14ac:dyDescent="0.3">
      <c r="A219">
        <v>23.340655376348799</v>
      </c>
      <c r="B219">
        <v>28.939189909702499</v>
      </c>
      <c r="C219">
        <f t="shared" si="3"/>
        <v>16.47365850734036</v>
      </c>
    </row>
    <row r="220" spans="1:9" x14ac:dyDescent="0.3">
      <c r="A220">
        <v>23.237557326259701</v>
      </c>
      <c r="B220">
        <v>28.886886292435602</v>
      </c>
      <c r="C220">
        <f t="shared" si="3"/>
        <v>16.451307970205139</v>
      </c>
    </row>
    <row r="221" spans="1:9" x14ac:dyDescent="0.3">
      <c r="A221">
        <v>23.1496460209659</v>
      </c>
      <c r="B221">
        <v>28.836895021421402</v>
      </c>
      <c r="C221">
        <f t="shared" si="3"/>
        <v>16.428844905840069</v>
      </c>
    </row>
    <row r="222" spans="1:9" x14ac:dyDescent="0.3">
      <c r="A222">
        <v>23.138212408587201</v>
      </c>
      <c r="B222">
        <v>28.8084715049132</v>
      </c>
      <c r="C222">
        <f t="shared" si="3"/>
        <v>16.412045961947875</v>
      </c>
    </row>
    <row r="223" spans="1:9" x14ac:dyDescent="0.3">
      <c r="A223">
        <v>23.0420001619065</v>
      </c>
      <c r="B223">
        <v>28.7927104860814</v>
      </c>
      <c r="C223">
        <f t="shared" si="3"/>
        <v>16.412133343848787</v>
      </c>
    </row>
    <row r="224" spans="1:9" x14ac:dyDescent="0.3">
      <c r="A224">
        <v>23.032659975260302</v>
      </c>
      <c r="B224">
        <v>28.778857913362199</v>
      </c>
      <c r="C224">
        <f t="shared" si="3"/>
        <v>16.404337113237492</v>
      </c>
      <c r="E224">
        <v>0.56499999999999995</v>
      </c>
      <c r="F224">
        <v>5.6000000000000001E-2</v>
      </c>
      <c r="I224">
        <v>0.38900000000000001</v>
      </c>
    </row>
    <row r="225" spans="1:9" x14ac:dyDescent="0.3">
      <c r="A225">
        <v>22.939240834243598</v>
      </c>
      <c r="B225">
        <v>28.724394743214098</v>
      </c>
      <c r="C225">
        <f t="shared" si="3"/>
        <v>16.379632676893475</v>
      </c>
    </row>
    <row r="226" spans="1:9" x14ac:dyDescent="0.3">
      <c r="A226">
        <v>22.931203013627599</v>
      </c>
      <c r="B226">
        <v>28.724748539265399</v>
      </c>
      <c r="C226">
        <f t="shared" si="3"/>
        <v>16.380701959255788</v>
      </c>
    </row>
    <row r="227" spans="1:9" x14ac:dyDescent="0.3">
      <c r="A227">
        <v>22.833009561093</v>
      </c>
      <c r="B227">
        <v>28.678584192553402</v>
      </c>
      <c r="C227">
        <f t="shared" si="3"/>
        <v>16.361771543358753</v>
      </c>
    </row>
    <row r="228" spans="1:9" x14ac:dyDescent="0.3">
      <c r="A228">
        <v>22.822784952622801</v>
      </c>
      <c r="B228">
        <v>28.663288883514301</v>
      </c>
      <c r="C228">
        <f t="shared" si="3"/>
        <v>16.353148447959306</v>
      </c>
    </row>
    <row r="229" spans="1:9" x14ac:dyDescent="0.3">
      <c r="A229">
        <v>22.7258577374912</v>
      </c>
      <c r="B229">
        <v>28.5915703475398</v>
      </c>
      <c r="C229">
        <f t="shared" si="3"/>
        <v>16.317878537661379</v>
      </c>
    </row>
    <row r="230" spans="1:9" x14ac:dyDescent="0.3">
      <c r="A230">
        <v>22.721113826800799</v>
      </c>
      <c r="B230">
        <v>28.609172995193799</v>
      </c>
      <c r="C230">
        <f t="shared" si="3"/>
        <v>16.329550651590552</v>
      </c>
    </row>
    <row r="231" spans="1:9" x14ac:dyDescent="0.3">
      <c r="A231">
        <v>22.711698840274099</v>
      </c>
      <c r="B231">
        <v>28.594892798606502</v>
      </c>
      <c r="C231">
        <f t="shared" si="3"/>
        <v>16.321483220067222</v>
      </c>
    </row>
    <row r="232" spans="1:9" x14ac:dyDescent="0.3">
      <c r="A232">
        <v>22.7034939894479</v>
      </c>
      <c r="B232">
        <v>28.5822803740779</v>
      </c>
      <c r="C232">
        <f t="shared" si="3"/>
        <v>16.314346113013599</v>
      </c>
    </row>
    <row r="233" spans="1:9" x14ac:dyDescent="0.3">
      <c r="A233">
        <v>22.605904873136598</v>
      </c>
      <c r="B233">
        <v>28.523801534249401</v>
      </c>
      <c r="C233">
        <f t="shared" si="3"/>
        <v>16.287550568482011</v>
      </c>
    </row>
    <row r="234" spans="1:9" x14ac:dyDescent="0.3">
      <c r="A234">
        <v>22.5087381165403</v>
      </c>
      <c r="B234">
        <v>28.488020088059901</v>
      </c>
      <c r="C234">
        <f t="shared" si="3"/>
        <v>16.275136689250552</v>
      </c>
      <c r="E234">
        <v>0.53300000000000003</v>
      </c>
      <c r="F234">
        <v>5.1999999999999998E-2</v>
      </c>
      <c r="I234">
        <v>0.36599999999999999</v>
      </c>
    </row>
    <row r="235" spans="1:9" x14ac:dyDescent="0.3">
      <c r="A235">
        <v>22.4996972926678</v>
      </c>
      <c r="B235">
        <v>28.474013558534601</v>
      </c>
      <c r="C235">
        <f t="shared" si="3"/>
        <v>16.267197996434419</v>
      </c>
    </row>
    <row r="236" spans="1:9" x14ac:dyDescent="0.3">
      <c r="A236">
        <v>22.490703133325098</v>
      </c>
      <c r="B236">
        <v>28.4600532099183</v>
      </c>
      <c r="C236">
        <f t="shared" si="3"/>
        <v>16.25928349285947</v>
      </c>
    </row>
    <row r="237" spans="1:9" x14ac:dyDescent="0.3">
      <c r="A237">
        <v>22.395531472879</v>
      </c>
      <c r="B237">
        <v>28.416021710024499</v>
      </c>
      <c r="C237">
        <f t="shared" si="3"/>
        <v>16.241428881154604</v>
      </c>
    </row>
    <row r="238" spans="1:9" x14ac:dyDescent="0.3">
      <c r="A238">
        <v>22.3901383101995</v>
      </c>
      <c r="B238">
        <v>28.4072507223608</v>
      </c>
      <c r="C238">
        <f t="shared" si="3"/>
        <v>16.236427260386471</v>
      </c>
    </row>
    <row r="239" spans="1:9" x14ac:dyDescent="0.3">
      <c r="A239">
        <v>22.293886643950099</v>
      </c>
      <c r="B239">
        <v>28.344540810805501</v>
      </c>
      <c r="C239">
        <f t="shared" si="3"/>
        <v>16.206818783215013</v>
      </c>
    </row>
    <row r="240" spans="1:9" x14ac:dyDescent="0.3">
      <c r="A240">
        <v>22.2850817344858</v>
      </c>
      <c r="B240">
        <v>28.345621139293002</v>
      </c>
      <c r="C240">
        <f t="shared" si="3"/>
        <v>16.208447085355839</v>
      </c>
    </row>
    <row r="241" spans="1:9" x14ac:dyDescent="0.3">
      <c r="A241">
        <v>22.1836165194225</v>
      </c>
      <c r="B241">
        <v>28.289778005638901</v>
      </c>
      <c r="C241">
        <f t="shared" si="3"/>
        <v>16.183773096507604</v>
      </c>
    </row>
    <row r="242" spans="1:9" x14ac:dyDescent="0.3">
      <c r="A242">
        <v>22.099853161441398</v>
      </c>
      <c r="B242">
        <v>28.255058236609901</v>
      </c>
      <c r="C242">
        <f t="shared" si="3"/>
        <v>16.170660143687805</v>
      </c>
    </row>
    <row r="243" spans="1:9" x14ac:dyDescent="0.3">
      <c r="A243">
        <v>22.088389233129</v>
      </c>
      <c r="B243">
        <v>28.2212550368113</v>
      </c>
      <c r="C243">
        <f t="shared" si="3"/>
        <v>16.150363033792136</v>
      </c>
    </row>
    <row r="244" spans="1:9" x14ac:dyDescent="0.3">
      <c r="A244">
        <v>22.0804880545485</v>
      </c>
      <c r="B244">
        <v>28.208747335360599</v>
      </c>
      <c r="C244">
        <f t="shared" si="3"/>
        <v>16.143245968493748</v>
      </c>
      <c r="E244">
        <v>0.50600000000000001</v>
      </c>
      <c r="F244">
        <v>4.7E-2</v>
      </c>
      <c r="I244">
        <v>0.34899999999999998</v>
      </c>
    </row>
    <row r="245" spans="1:9" x14ac:dyDescent="0.3">
      <c r="A245">
        <v>21.981603444124499</v>
      </c>
      <c r="B245">
        <v>28.149573467737302</v>
      </c>
      <c r="C245">
        <f t="shared" si="3"/>
        <v>16.116183192822586</v>
      </c>
    </row>
    <row r="246" spans="1:9" x14ac:dyDescent="0.3">
      <c r="A246">
        <v>21.976713208745402</v>
      </c>
      <c r="B246">
        <v>28.164330354735799</v>
      </c>
      <c r="C246">
        <f t="shared" si="3"/>
        <v>16.126114123497171</v>
      </c>
    </row>
    <row r="247" spans="1:9" x14ac:dyDescent="0.3">
      <c r="A247">
        <v>21.9697414395308</v>
      </c>
      <c r="B247">
        <v>28.150027220011999</v>
      </c>
      <c r="C247">
        <f t="shared" si="3"/>
        <v>16.117750064516812</v>
      </c>
    </row>
    <row r="248" spans="1:9" x14ac:dyDescent="0.3">
      <c r="A248">
        <v>21.8707369150797</v>
      </c>
      <c r="B248">
        <v>28.0736572254979</v>
      </c>
      <c r="C248">
        <f t="shared" si="3"/>
        <v>16.079745911963837</v>
      </c>
    </row>
    <row r="249" spans="1:9" x14ac:dyDescent="0.3">
      <c r="A249">
        <v>21.863109727309801</v>
      </c>
      <c r="B249">
        <v>28.0555097543809</v>
      </c>
      <c r="C249">
        <f t="shared" si="3"/>
        <v>16.068998630504641</v>
      </c>
    </row>
    <row r="250" spans="1:9" x14ac:dyDescent="0.3">
      <c r="A250">
        <v>21.8588539568029</v>
      </c>
      <c r="B250">
        <v>28.0719512363893</v>
      </c>
      <c r="C250">
        <f t="shared" si="3"/>
        <v>16.079941141442685</v>
      </c>
    </row>
    <row r="251" spans="1:9" x14ac:dyDescent="0.3">
      <c r="A251">
        <v>21.8438843091301</v>
      </c>
      <c r="B251">
        <v>28.045600183862302</v>
      </c>
      <c r="C251">
        <f t="shared" si="3"/>
        <v>16.064754889578509</v>
      </c>
    </row>
    <row r="252" spans="1:9" x14ac:dyDescent="0.3">
      <c r="A252">
        <v>21.752071165721201</v>
      </c>
      <c r="B252">
        <v>27.982092275960699</v>
      </c>
      <c r="C252">
        <f t="shared" si="3"/>
        <v>16.034170725449723</v>
      </c>
    </row>
    <row r="253" spans="1:9" x14ac:dyDescent="0.3">
      <c r="A253">
        <v>21.743820573390401</v>
      </c>
      <c r="B253">
        <v>27.953721887771799</v>
      </c>
      <c r="C253">
        <f t="shared" si="3"/>
        <v>16.016965107514263</v>
      </c>
    </row>
    <row r="254" spans="1:9" x14ac:dyDescent="0.3">
      <c r="A254">
        <v>21.729088537944001</v>
      </c>
      <c r="B254">
        <v>27.941140963482901</v>
      </c>
      <c r="C254">
        <f t="shared" si="3"/>
        <v>16.010531630729805</v>
      </c>
    </row>
    <row r="255" spans="1:9" x14ac:dyDescent="0.3">
      <c r="A255">
        <v>21.6383892965322</v>
      </c>
      <c r="B255">
        <v>27.865027402142001</v>
      </c>
      <c r="C255">
        <f t="shared" si="3"/>
        <v>15.971775627794921</v>
      </c>
    </row>
    <row r="256" spans="1:9" x14ac:dyDescent="0.3">
      <c r="A256">
        <v>21.6286649709571</v>
      </c>
      <c r="B256">
        <v>27.8239342867872</v>
      </c>
      <c r="C256">
        <f t="shared" si="3"/>
        <v>15.946605721795486</v>
      </c>
    </row>
    <row r="257" spans="1:9" x14ac:dyDescent="0.3">
      <c r="A257">
        <v>21.531721556347801</v>
      </c>
      <c r="B257">
        <v>27.750624412823399</v>
      </c>
      <c r="C257">
        <f t="shared" si="3"/>
        <v>15.910299514477479</v>
      </c>
      <c r="E257">
        <v>0.47199999999999998</v>
      </c>
      <c r="F257">
        <v>0.05</v>
      </c>
      <c r="I257">
        <v>0.316</v>
      </c>
    </row>
    <row r="258" spans="1:9" x14ac:dyDescent="0.3">
      <c r="A258">
        <v>21.434755768393199</v>
      </c>
      <c r="B258">
        <v>27.6612269897612</v>
      </c>
      <c r="C258">
        <f t="shared" si="3"/>
        <v>15.863719662706618</v>
      </c>
    </row>
    <row r="259" spans="1:9" x14ac:dyDescent="0.3">
      <c r="A259">
        <v>21.419957266922601</v>
      </c>
      <c r="B259">
        <v>27.579043167926098</v>
      </c>
      <c r="C259">
        <f t="shared" ref="C259:C322" si="4">B259*(1-EXP(-ABS(0.25704+0.11819*(B259/A259)-0.0020625*A259+0.13831*LN($O$2))))</f>
        <v>15.812851177836595</v>
      </c>
    </row>
    <row r="260" spans="1:9" x14ac:dyDescent="0.3">
      <c r="A260">
        <v>21.404075992227501</v>
      </c>
      <c r="B260">
        <v>27.523251810578099</v>
      </c>
      <c r="C260">
        <f t="shared" si="4"/>
        <v>15.778955182641043</v>
      </c>
    </row>
    <row r="261" spans="1:9" x14ac:dyDescent="0.3">
      <c r="A261">
        <v>21.387546089794</v>
      </c>
      <c r="B261">
        <v>27.440963097439401</v>
      </c>
      <c r="C261">
        <f t="shared" si="4"/>
        <v>15.728228874693428</v>
      </c>
    </row>
    <row r="262" spans="1:9" x14ac:dyDescent="0.3">
      <c r="A262">
        <v>21.202661655897799</v>
      </c>
      <c r="B262">
        <v>27.2906430319028</v>
      </c>
      <c r="C262">
        <f t="shared" si="4"/>
        <v>15.652150228967621</v>
      </c>
    </row>
    <row r="263" spans="1:9" x14ac:dyDescent="0.3">
      <c r="A263">
        <v>21.1035313012523</v>
      </c>
      <c r="B263">
        <v>27.160622230547201</v>
      </c>
      <c r="C263">
        <f t="shared" si="4"/>
        <v>15.579789278702524</v>
      </c>
    </row>
    <row r="264" spans="1:9" x14ac:dyDescent="0.3">
      <c r="A264">
        <v>21.088210010785499</v>
      </c>
      <c r="B264">
        <v>27.0761731421129</v>
      </c>
      <c r="C264">
        <f t="shared" si="4"/>
        <v>15.527523764069716</v>
      </c>
    </row>
    <row r="265" spans="1:9" x14ac:dyDescent="0.3">
      <c r="A265">
        <v>21.074956112774299</v>
      </c>
      <c r="B265">
        <v>27.0221882375021</v>
      </c>
      <c r="C265">
        <f t="shared" si="4"/>
        <v>15.494490161102863</v>
      </c>
    </row>
    <row r="266" spans="1:9" x14ac:dyDescent="0.3">
      <c r="A266">
        <v>21.0556441616204</v>
      </c>
      <c r="B266">
        <v>26.938226604169799</v>
      </c>
      <c r="C266">
        <f t="shared" si="4"/>
        <v>15.44298512164591</v>
      </c>
      <c r="E266">
        <v>0.435</v>
      </c>
      <c r="F266">
        <v>5.1999999999999998E-2</v>
      </c>
      <c r="I266">
        <v>0.28399999999999997</v>
      </c>
    </row>
    <row r="267" spans="1:9" x14ac:dyDescent="0.3">
      <c r="A267">
        <v>20.954432216898901</v>
      </c>
      <c r="B267">
        <v>26.825176455377001</v>
      </c>
      <c r="C267">
        <f t="shared" si="4"/>
        <v>15.381626807359455</v>
      </c>
    </row>
    <row r="268" spans="1:9" x14ac:dyDescent="0.3">
      <c r="A268">
        <v>20.857165303323299</v>
      </c>
      <c r="B268">
        <v>26.6945376960876</v>
      </c>
      <c r="C268">
        <f t="shared" si="4"/>
        <v>15.30860760448288</v>
      </c>
    </row>
    <row r="269" spans="1:9" x14ac:dyDescent="0.3">
      <c r="A269">
        <v>20.843820411188599</v>
      </c>
      <c r="B269">
        <v>26.641044598826699</v>
      </c>
      <c r="C269">
        <f t="shared" si="4"/>
        <v>15.27589713156387</v>
      </c>
    </row>
    <row r="270" spans="1:9" x14ac:dyDescent="0.3">
      <c r="A270">
        <v>20.829554501084601</v>
      </c>
      <c r="B270">
        <v>26.567003461185401</v>
      </c>
      <c r="C270">
        <f t="shared" si="4"/>
        <v>15.230186278151107</v>
      </c>
    </row>
    <row r="271" spans="1:9" x14ac:dyDescent="0.3">
      <c r="A271">
        <v>20.728172814165202</v>
      </c>
      <c r="B271">
        <v>26.432011733775099</v>
      </c>
      <c r="C271">
        <f t="shared" si="4"/>
        <v>15.154791663749771</v>
      </c>
    </row>
    <row r="272" spans="1:9" x14ac:dyDescent="0.3">
      <c r="A272">
        <v>20.7124876773428</v>
      </c>
      <c r="B272">
        <v>26.377647431727699</v>
      </c>
      <c r="C272">
        <f t="shared" si="4"/>
        <v>15.121779096090428</v>
      </c>
    </row>
    <row r="273" spans="1:9" x14ac:dyDescent="0.3">
      <c r="A273">
        <v>20.699198815731599</v>
      </c>
      <c r="B273">
        <v>26.3065846167096</v>
      </c>
      <c r="C273">
        <f t="shared" si="4"/>
        <v>15.07787728962948</v>
      </c>
    </row>
    <row r="274" spans="1:9" x14ac:dyDescent="0.3">
      <c r="A274">
        <v>20.600609012628301</v>
      </c>
      <c r="B274">
        <v>26.176683453968799</v>
      </c>
      <c r="C274">
        <f t="shared" si="4"/>
        <v>15.005399874524587</v>
      </c>
    </row>
    <row r="275" spans="1:9" x14ac:dyDescent="0.3">
      <c r="A275">
        <v>20.586603303200398</v>
      </c>
      <c r="B275">
        <v>26.1262258854699</v>
      </c>
      <c r="C275">
        <f t="shared" si="4"/>
        <v>14.974707067549256</v>
      </c>
    </row>
    <row r="276" spans="1:9" x14ac:dyDescent="0.3">
      <c r="A276">
        <v>20.4884707649333</v>
      </c>
      <c r="B276">
        <v>25.997376930700501</v>
      </c>
      <c r="C276">
        <f t="shared" si="4"/>
        <v>14.902824866696005</v>
      </c>
      <c r="E276">
        <v>0.39600000000000002</v>
      </c>
      <c r="F276">
        <v>0.06</v>
      </c>
      <c r="I276">
        <v>0.24399999999999999</v>
      </c>
    </row>
    <row r="277" spans="1:9" x14ac:dyDescent="0.3">
      <c r="A277">
        <v>20.391481990570501</v>
      </c>
      <c r="B277">
        <v>25.8921030696544</v>
      </c>
      <c r="C277">
        <f t="shared" si="4"/>
        <v>14.84582671608133</v>
      </c>
    </row>
    <row r="278" spans="1:9" x14ac:dyDescent="0.3">
      <c r="A278">
        <v>20.379689600788399</v>
      </c>
      <c r="B278">
        <v>25.841701539384001</v>
      </c>
      <c r="C278">
        <f t="shared" si="4"/>
        <v>14.814930641222464</v>
      </c>
    </row>
    <row r="279" spans="1:9" x14ac:dyDescent="0.3">
      <c r="A279">
        <v>20.367399053240501</v>
      </c>
      <c r="B279">
        <v>25.775256475671</v>
      </c>
      <c r="C279">
        <f t="shared" si="4"/>
        <v>14.773870332200431</v>
      </c>
    </row>
    <row r="280" spans="1:9" x14ac:dyDescent="0.3">
      <c r="A280">
        <v>20.3542536350616</v>
      </c>
      <c r="B280">
        <v>25.707882221464999</v>
      </c>
      <c r="C280">
        <f t="shared" si="4"/>
        <v>14.732317071268591</v>
      </c>
    </row>
    <row r="281" spans="1:9" x14ac:dyDescent="0.3">
      <c r="A281">
        <v>20.335119773055901</v>
      </c>
      <c r="B281">
        <v>25.631624932292301</v>
      </c>
      <c r="C281">
        <f t="shared" si="4"/>
        <v>14.68573499323584</v>
      </c>
    </row>
    <row r="282" spans="1:9" x14ac:dyDescent="0.3">
      <c r="A282">
        <v>20.239125794844501</v>
      </c>
      <c r="B282">
        <v>25.515240400006402</v>
      </c>
      <c r="C282">
        <f t="shared" si="4"/>
        <v>14.621502547287053</v>
      </c>
    </row>
    <row r="283" spans="1:9" x14ac:dyDescent="0.3">
      <c r="A283">
        <v>20.227085317973401</v>
      </c>
      <c r="B283">
        <v>25.466323395221998</v>
      </c>
      <c r="C283">
        <f t="shared" si="4"/>
        <v>14.591597102232996</v>
      </c>
    </row>
    <row r="284" spans="1:9" x14ac:dyDescent="0.3">
      <c r="A284">
        <v>20.2150867138763</v>
      </c>
      <c r="B284">
        <v>25.402523516036101</v>
      </c>
      <c r="C284">
        <f t="shared" si="4"/>
        <v>14.552221177368086</v>
      </c>
    </row>
    <row r="285" spans="1:9" x14ac:dyDescent="0.3">
      <c r="A285">
        <v>20.2007493751927</v>
      </c>
      <c r="B285">
        <v>25.335509847134499</v>
      </c>
      <c r="C285">
        <f t="shared" si="4"/>
        <v>14.511048761074578</v>
      </c>
    </row>
    <row r="286" spans="1:9" x14ac:dyDescent="0.3">
      <c r="A286">
        <v>20.187533126938199</v>
      </c>
      <c r="B286">
        <v>25.270624861561899</v>
      </c>
      <c r="C286">
        <f t="shared" si="4"/>
        <v>14.471125825097989</v>
      </c>
    </row>
    <row r="287" spans="1:9" x14ac:dyDescent="0.3">
      <c r="A287">
        <v>20.087548252691501</v>
      </c>
      <c r="B287">
        <v>25.145807680738699</v>
      </c>
      <c r="C287">
        <f t="shared" si="4"/>
        <v>14.401887277525919</v>
      </c>
    </row>
    <row r="288" spans="1:9" x14ac:dyDescent="0.3">
      <c r="A288">
        <v>20.077813415058301</v>
      </c>
      <c r="B288">
        <v>25.1059057502519</v>
      </c>
      <c r="C288">
        <f t="shared" si="4"/>
        <v>14.377499200702948</v>
      </c>
    </row>
    <row r="289" spans="1:9" x14ac:dyDescent="0.3">
      <c r="A289">
        <v>19.9794680602424</v>
      </c>
      <c r="B289">
        <v>24.998896196777601</v>
      </c>
      <c r="C289">
        <f t="shared" si="4"/>
        <v>14.319392846884101</v>
      </c>
      <c r="E289">
        <v>0.36</v>
      </c>
      <c r="F289">
        <v>6.3E-2</v>
      </c>
      <c r="I289">
        <v>0.21199999999999999</v>
      </c>
    </row>
    <row r="290" spans="1:9" x14ac:dyDescent="0.3">
      <c r="A290">
        <v>19.9673404352225</v>
      </c>
      <c r="B290">
        <v>24.937697594445201</v>
      </c>
      <c r="C290">
        <f t="shared" si="4"/>
        <v>14.281702137107869</v>
      </c>
    </row>
    <row r="291" spans="1:9" x14ac:dyDescent="0.3">
      <c r="A291">
        <v>19.870625769588798</v>
      </c>
      <c r="B291">
        <v>24.833576334388798</v>
      </c>
      <c r="C291">
        <f t="shared" si="4"/>
        <v>14.225240663350663</v>
      </c>
    </row>
    <row r="292" spans="1:9" x14ac:dyDescent="0.3">
      <c r="A292">
        <v>19.855384986072501</v>
      </c>
      <c r="B292">
        <v>24.768612772962499</v>
      </c>
      <c r="C292">
        <f t="shared" si="4"/>
        <v>14.185468466367514</v>
      </c>
    </row>
    <row r="293" spans="1:9" x14ac:dyDescent="0.3">
      <c r="A293">
        <v>19.7618165924838</v>
      </c>
      <c r="B293">
        <v>24.6572648055811</v>
      </c>
      <c r="C293">
        <f t="shared" si="4"/>
        <v>14.12406886410402</v>
      </c>
    </row>
    <row r="294" spans="1:9" x14ac:dyDescent="0.3">
      <c r="A294">
        <v>19.663458176481001</v>
      </c>
      <c r="B294">
        <v>24.541667497851599</v>
      </c>
      <c r="C294">
        <f t="shared" si="4"/>
        <v>14.060428469427345</v>
      </c>
    </row>
    <row r="295" spans="1:9" x14ac:dyDescent="0.3">
      <c r="A295">
        <v>19.652891674642301</v>
      </c>
      <c r="B295">
        <v>24.506214742380099</v>
      </c>
      <c r="C295">
        <f t="shared" si="4"/>
        <v>14.038943489129544</v>
      </c>
    </row>
    <row r="296" spans="1:9" x14ac:dyDescent="0.3">
      <c r="A296">
        <v>19.558169249437299</v>
      </c>
      <c r="B296">
        <v>24.406071665250799</v>
      </c>
      <c r="C296">
        <f t="shared" si="4"/>
        <v>13.984742449121482</v>
      </c>
    </row>
    <row r="297" spans="1:9" x14ac:dyDescent="0.3">
      <c r="A297">
        <v>19.5460874703369</v>
      </c>
      <c r="B297">
        <v>24.3484784226527</v>
      </c>
      <c r="C297">
        <f t="shared" si="4"/>
        <v>13.949327293625872</v>
      </c>
    </row>
    <row r="298" spans="1:9" x14ac:dyDescent="0.3">
      <c r="A298">
        <v>19.524430081482201</v>
      </c>
      <c r="B298">
        <v>24.225808111061301</v>
      </c>
      <c r="C298">
        <f t="shared" si="4"/>
        <v>13.87351623063036</v>
      </c>
      <c r="E298">
        <v>0.33100000000000002</v>
      </c>
      <c r="F298">
        <v>6.5000000000000002E-2</v>
      </c>
      <c r="I298">
        <v>0.187</v>
      </c>
    </row>
    <row r="299" spans="1:9" x14ac:dyDescent="0.3">
      <c r="A299">
        <v>19.438237150009599</v>
      </c>
      <c r="B299">
        <v>24.1763155619991</v>
      </c>
      <c r="C299">
        <f t="shared" si="4"/>
        <v>13.850617364745583</v>
      </c>
    </row>
    <row r="300" spans="1:9" x14ac:dyDescent="0.3">
      <c r="A300">
        <v>19.344532556340901</v>
      </c>
      <c r="B300">
        <v>24.0914323210161</v>
      </c>
      <c r="C300">
        <f t="shared" si="4"/>
        <v>13.805966011706534</v>
      </c>
    </row>
    <row r="301" spans="1:9" x14ac:dyDescent="0.3">
      <c r="A301">
        <v>19.330141431996399</v>
      </c>
      <c r="B301">
        <v>24.0331282355667</v>
      </c>
      <c r="C301">
        <f t="shared" si="4"/>
        <v>13.770324886504122</v>
      </c>
    </row>
    <row r="302" spans="1:9" x14ac:dyDescent="0.3">
      <c r="A302">
        <v>19.154735260307799</v>
      </c>
      <c r="B302">
        <v>23.883484643837299</v>
      </c>
      <c r="C302">
        <f t="shared" si="4"/>
        <v>13.692576620383051</v>
      </c>
    </row>
    <row r="303" spans="1:9" x14ac:dyDescent="0.3">
      <c r="A303">
        <v>19.143229401229</v>
      </c>
      <c r="B303">
        <v>23.8372350446589</v>
      </c>
      <c r="C303">
        <f t="shared" si="4"/>
        <v>13.664299184870686</v>
      </c>
    </row>
    <row r="304" spans="1:9" x14ac:dyDescent="0.3">
      <c r="A304">
        <v>19.131863797538401</v>
      </c>
      <c r="B304">
        <v>23.784095741285501</v>
      </c>
      <c r="C304">
        <f t="shared" si="4"/>
        <v>13.631631001332535</v>
      </c>
    </row>
    <row r="305" spans="1:9" x14ac:dyDescent="0.3">
      <c r="A305">
        <v>19.037018920563501</v>
      </c>
      <c r="B305">
        <v>23.669940846777099</v>
      </c>
      <c r="C305">
        <f t="shared" si="4"/>
        <v>13.568415847889156</v>
      </c>
    </row>
    <row r="306" spans="1:9" x14ac:dyDescent="0.3">
      <c r="A306">
        <v>19.0263857296172</v>
      </c>
      <c r="B306">
        <v>23.6165395673974</v>
      </c>
      <c r="C306">
        <f t="shared" si="4"/>
        <v>13.535509576466932</v>
      </c>
      <c r="E306">
        <v>0.30499999999999999</v>
      </c>
      <c r="F306">
        <v>6.8000000000000005E-2</v>
      </c>
      <c r="I306">
        <v>0.16300000000000001</v>
      </c>
    </row>
    <row r="307" spans="1:9" x14ac:dyDescent="0.3">
      <c r="A307">
        <v>18.932431883174701</v>
      </c>
      <c r="B307">
        <v>23.5227960685299</v>
      </c>
      <c r="C307">
        <f t="shared" si="4"/>
        <v>13.485160897937472</v>
      </c>
    </row>
    <row r="308" spans="1:9" x14ac:dyDescent="0.3">
      <c r="A308">
        <v>18.921701714425399</v>
      </c>
      <c r="B308">
        <v>23.487921773347399</v>
      </c>
      <c r="C308">
        <f t="shared" si="4"/>
        <v>13.46404123069486</v>
      </c>
    </row>
    <row r="309" spans="1:9" x14ac:dyDescent="0.3">
      <c r="A309">
        <v>18.90936087923</v>
      </c>
      <c r="B309">
        <v>23.435424718854701</v>
      </c>
      <c r="C309">
        <f t="shared" si="4"/>
        <v>13.431878461166399</v>
      </c>
    </row>
    <row r="310" spans="1:9" x14ac:dyDescent="0.3">
      <c r="A310">
        <v>18.7358358206845</v>
      </c>
      <c r="B310">
        <v>23.284472492165499</v>
      </c>
      <c r="C310">
        <f t="shared" si="4"/>
        <v>13.352934736838984</v>
      </c>
    </row>
    <row r="311" spans="1:9" x14ac:dyDescent="0.3">
      <c r="A311">
        <v>18.726922452351399</v>
      </c>
      <c r="B311">
        <v>23.249395150319302</v>
      </c>
      <c r="C311">
        <f t="shared" si="4"/>
        <v>13.331499107274457</v>
      </c>
    </row>
    <row r="312" spans="1:9" x14ac:dyDescent="0.3">
      <c r="A312">
        <v>18.716990886305101</v>
      </c>
      <c r="B312">
        <v>23.202758020534901</v>
      </c>
      <c r="C312">
        <f t="shared" si="4"/>
        <v>13.302815086268115</v>
      </c>
    </row>
    <row r="313" spans="1:9" x14ac:dyDescent="0.3">
      <c r="A313">
        <v>18.6213416165902</v>
      </c>
      <c r="B313">
        <v>23.0921327115298</v>
      </c>
      <c r="C313">
        <f t="shared" si="4"/>
        <v>13.241830800407579</v>
      </c>
    </row>
    <row r="314" spans="1:9" x14ac:dyDescent="0.3">
      <c r="A314">
        <v>18.610487657791602</v>
      </c>
      <c r="B314">
        <v>23.039316129313502</v>
      </c>
      <c r="C314">
        <f t="shared" si="4"/>
        <v>13.209307304206128</v>
      </c>
    </row>
    <row r="315" spans="1:9" x14ac:dyDescent="0.3">
      <c r="A315">
        <v>18.603689486675702</v>
      </c>
      <c r="B315">
        <v>23.015549809155502</v>
      </c>
      <c r="C315">
        <f t="shared" si="4"/>
        <v>13.194861182836284</v>
      </c>
    </row>
    <row r="316" spans="1:9" x14ac:dyDescent="0.3">
      <c r="A316">
        <v>18.586387917897401</v>
      </c>
      <c r="B316">
        <v>22.958557811824399</v>
      </c>
      <c r="C316">
        <f t="shared" si="4"/>
        <v>13.160320052730874</v>
      </c>
    </row>
    <row r="317" spans="1:9" x14ac:dyDescent="0.3">
      <c r="A317">
        <v>18.498401451008899</v>
      </c>
      <c r="B317">
        <v>22.870658851779499</v>
      </c>
      <c r="C317">
        <f t="shared" si="4"/>
        <v>13.113001588550054</v>
      </c>
      <c r="E317">
        <v>0.27800000000000002</v>
      </c>
      <c r="F317">
        <v>6.9000000000000006E-2</v>
      </c>
      <c r="H317">
        <v>0.14000000000000001</v>
      </c>
    </row>
    <row r="318" spans="1:9" x14ac:dyDescent="0.3">
      <c r="A318">
        <v>18.487751080799701</v>
      </c>
      <c r="B318">
        <v>22.827941363726101</v>
      </c>
      <c r="C318">
        <f t="shared" si="4"/>
        <v>13.086883256120469</v>
      </c>
    </row>
    <row r="319" spans="1:9" x14ac:dyDescent="0.3">
      <c r="A319">
        <v>18.478033946997201</v>
      </c>
      <c r="B319">
        <v>22.783366641248399</v>
      </c>
      <c r="C319">
        <f t="shared" si="4"/>
        <v>13.059498226535588</v>
      </c>
    </row>
    <row r="320" spans="1:9" x14ac:dyDescent="0.3">
      <c r="A320">
        <v>18.381966212530799</v>
      </c>
      <c r="B320">
        <v>22.686561266781101</v>
      </c>
      <c r="C320">
        <f t="shared" si="4"/>
        <v>13.007274603434283</v>
      </c>
    </row>
    <row r="321" spans="1:8" x14ac:dyDescent="0.3">
      <c r="A321">
        <v>18.372383734757999</v>
      </c>
      <c r="B321">
        <v>22.643014601088201</v>
      </c>
      <c r="C321">
        <f t="shared" si="4"/>
        <v>12.980526682701104</v>
      </c>
    </row>
    <row r="322" spans="1:8" x14ac:dyDescent="0.3">
      <c r="A322">
        <v>18.2014094372534</v>
      </c>
      <c r="B322">
        <v>22.493468844351401</v>
      </c>
      <c r="C322">
        <f t="shared" si="4"/>
        <v>12.901991651487899</v>
      </c>
    </row>
    <row r="323" spans="1:8" x14ac:dyDescent="0.3">
      <c r="A323">
        <v>18.111083533998698</v>
      </c>
      <c r="B323">
        <v>22.4163693796228</v>
      </c>
      <c r="C323">
        <f t="shared" ref="C323:C386" si="5">B323*(1-EXP(-ABS(0.25704+0.11819*(B323/A323)-0.0020625*A323+0.13831*LN($O$2))))</f>
        <v>12.861701893623323</v>
      </c>
    </row>
    <row r="324" spans="1:8" x14ac:dyDescent="0.3">
      <c r="A324">
        <v>18.101279523778299</v>
      </c>
      <c r="B324">
        <v>22.373948768840599</v>
      </c>
      <c r="C324">
        <f t="shared" si="5"/>
        <v>12.835669319868254</v>
      </c>
    </row>
    <row r="325" spans="1:8" x14ac:dyDescent="0.3">
      <c r="A325">
        <v>18.089604340014802</v>
      </c>
      <c r="B325">
        <v>22.3290348063537</v>
      </c>
      <c r="C325">
        <f t="shared" si="5"/>
        <v>12.808235928852456</v>
      </c>
    </row>
    <row r="326" spans="1:8" x14ac:dyDescent="0.3">
      <c r="A326">
        <v>18.038375124269599</v>
      </c>
      <c r="B326">
        <v>22.0882028617395</v>
      </c>
      <c r="C326">
        <f t="shared" si="5"/>
        <v>12.660122034397579</v>
      </c>
    </row>
    <row r="327" spans="1:8" x14ac:dyDescent="0.3">
      <c r="A327">
        <v>17.989940701307201</v>
      </c>
      <c r="B327">
        <v>22.2013225678383</v>
      </c>
      <c r="C327">
        <f t="shared" si="5"/>
        <v>12.73663240035539</v>
      </c>
      <c r="E327">
        <v>0.254</v>
      </c>
      <c r="F327">
        <v>7.5999999999999998E-2</v>
      </c>
      <c r="H327">
        <v>0.11700000000000001</v>
      </c>
    </row>
    <row r="328" spans="1:8" x14ac:dyDescent="0.3">
      <c r="A328">
        <v>17.981336501836999</v>
      </c>
      <c r="B328">
        <v>22.161961580673601</v>
      </c>
      <c r="C328">
        <f t="shared" si="5"/>
        <v>12.71243407407256</v>
      </c>
    </row>
    <row r="329" spans="1:8" x14ac:dyDescent="0.3">
      <c r="A329">
        <v>17.972241043608399</v>
      </c>
      <c r="B329">
        <v>22.122141592005701</v>
      </c>
      <c r="C329">
        <f t="shared" si="5"/>
        <v>12.687994850982902</v>
      </c>
    </row>
    <row r="330" spans="1:8" x14ac:dyDescent="0.3">
      <c r="A330">
        <v>17.879973086101099</v>
      </c>
      <c r="B330">
        <v>22.0178449070652</v>
      </c>
      <c r="C330">
        <f t="shared" si="5"/>
        <v>12.630538590424067</v>
      </c>
    </row>
    <row r="331" spans="1:8" x14ac:dyDescent="0.3">
      <c r="A331">
        <v>17.869725544929398</v>
      </c>
      <c r="B331">
        <v>21.991527823363299</v>
      </c>
      <c r="C331">
        <f t="shared" si="5"/>
        <v>12.614790481537609</v>
      </c>
    </row>
    <row r="332" spans="1:8" x14ac:dyDescent="0.3">
      <c r="A332">
        <v>17.7818969377843</v>
      </c>
      <c r="B332">
        <v>21.897643099852399</v>
      </c>
      <c r="C332">
        <f t="shared" si="5"/>
        <v>12.563508602695947</v>
      </c>
    </row>
    <row r="333" spans="1:8" x14ac:dyDescent="0.3">
      <c r="A333">
        <v>17.773417050273999</v>
      </c>
      <c r="B333">
        <v>21.870032085897801</v>
      </c>
      <c r="C333">
        <f t="shared" si="5"/>
        <v>12.546765815062974</v>
      </c>
    </row>
    <row r="334" spans="1:8" x14ac:dyDescent="0.3">
      <c r="A334">
        <v>17.7636725902275</v>
      </c>
      <c r="B334">
        <v>21.830975244197301</v>
      </c>
      <c r="C334">
        <f t="shared" si="5"/>
        <v>12.5228699739123</v>
      </c>
    </row>
    <row r="335" spans="1:8" x14ac:dyDescent="0.3">
      <c r="A335">
        <v>17.673467896141801</v>
      </c>
      <c r="B335">
        <v>21.734543399542002</v>
      </c>
      <c r="C335">
        <f t="shared" si="5"/>
        <v>12.470171706467282</v>
      </c>
    </row>
    <row r="336" spans="1:8" x14ac:dyDescent="0.3">
      <c r="A336">
        <v>17.6634455209633</v>
      </c>
      <c r="B336">
        <v>21.706033274571102</v>
      </c>
      <c r="C336">
        <f t="shared" si="5"/>
        <v>12.453003293281869</v>
      </c>
    </row>
    <row r="337" spans="1:8" x14ac:dyDescent="0.3">
      <c r="A337">
        <v>17.486829234925501</v>
      </c>
      <c r="B337">
        <v>21.5360046090893</v>
      </c>
      <c r="C337">
        <f t="shared" si="5"/>
        <v>12.361714853981486</v>
      </c>
      <c r="E337">
        <v>0.23100000000000001</v>
      </c>
      <c r="F337">
        <v>7.8E-2</v>
      </c>
      <c r="H337">
        <v>9.7000000000000003E-2</v>
      </c>
    </row>
    <row r="338" spans="1:8" x14ac:dyDescent="0.3">
      <c r="A338">
        <v>17.3876551462794</v>
      </c>
      <c r="B338">
        <v>21.406551049826302</v>
      </c>
      <c r="C338">
        <f t="shared" si="5"/>
        <v>12.288819964597822</v>
      </c>
    </row>
    <row r="339" spans="1:8" x14ac:dyDescent="0.3">
      <c r="A339">
        <v>17.378964937418498</v>
      </c>
      <c r="B339">
        <v>21.368210685696798</v>
      </c>
      <c r="C339">
        <f t="shared" si="5"/>
        <v>12.265262068347814</v>
      </c>
    </row>
    <row r="340" spans="1:8" x14ac:dyDescent="0.3">
      <c r="A340">
        <v>17.372596528790499</v>
      </c>
      <c r="B340">
        <v>21.347979406510401</v>
      </c>
      <c r="C340">
        <f t="shared" si="5"/>
        <v>12.253001565815776</v>
      </c>
    </row>
    <row r="341" spans="1:8" x14ac:dyDescent="0.3">
      <c r="A341">
        <v>17.2809678766518</v>
      </c>
      <c r="B341">
        <v>21.260568994062801</v>
      </c>
      <c r="C341">
        <f t="shared" si="5"/>
        <v>12.206102412149333</v>
      </c>
    </row>
    <row r="342" spans="1:8" x14ac:dyDescent="0.3">
      <c r="A342">
        <v>17.190583498727701</v>
      </c>
      <c r="B342">
        <v>21.160216599636001</v>
      </c>
      <c r="C342">
        <f t="shared" si="5"/>
        <v>12.150839832280489</v>
      </c>
    </row>
    <row r="343" spans="1:8" x14ac:dyDescent="0.3">
      <c r="A343">
        <v>17.101057136648201</v>
      </c>
      <c r="B343">
        <v>21.0874185145586</v>
      </c>
      <c r="C343">
        <f t="shared" si="5"/>
        <v>12.11301476349154</v>
      </c>
    </row>
    <row r="344" spans="1:8" x14ac:dyDescent="0.3">
      <c r="A344">
        <v>17.014501214125801</v>
      </c>
      <c r="B344">
        <v>20.995944425012599</v>
      </c>
      <c r="C344">
        <f t="shared" si="5"/>
        <v>12.063012210379526</v>
      </c>
    </row>
    <row r="345" spans="1:8" x14ac:dyDescent="0.3">
      <c r="A345">
        <v>17.007505138171702</v>
      </c>
      <c r="B345">
        <v>20.974984500822501</v>
      </c>
      <c r="C345">
        <f t="shared" si="5"/>
        <v>12.050334189266191</v>
      </c>
      <c r="E345">
        <v>0.21199999999999999</v>
      </c>
      <c r="F345">
        <v>8.1000000000000003E-2</v>
      </c>
      <c r="H345">
        <v>7.9000000000000001E-2</v>
      </c>
    </row>
    <row r="346" spans="1:8" x14ac:dyDescent="0.3">
      <c r="A346">
        <v>16.999610614403899</v>
      </c>
      <c r="B346">
        <v>20.943303649522701</v>
      </c>
      <c r="C346">
        <f t="shared" si="5"/>
        <v>12.030918657812785</v>
      </c>
    </row>
    <row r="347" spans="1:8" x14ac:dyDescent="0.3">
      <c r="A347">
        <v>16.909130422101899</v>
      </c>
      <c r="B347">
        <v>20.857731251311101</v>
      </c>
      <c r="C347">
        <f t="shared" si="5"/>
        <v>11.985023959435109</v>
      </c>
    </row>
    <row r="348" spans="1:8" x14ac:dyDescent="0.3">
      <c r="A348">
        <v>16.896993358819898</v>
      </c>
      <c r="B348">
        <v>20.820724900485502</v>
      </c>
      <c r="C348">
        <f t="shared" si="5"/>
        <v>11.962616327183124</v>
      </c>
    </row>
    <row r="349" spans="1:8" x14ac:dyDescent="0.3">
      <c r="A349">
        <v>16.8132559404117</v>
      </c>
      <c r="B349">
        <v>20.731289423502801</v>
      </c>
      <c r="C349">
        <f t="shared" si="5"/>
        <v>11.9136061882253</v>
      </c>
    </row>
    <row r="350" spans="1:8" x14ac:dyDescent="0.3">
      <c r="A350">
        <v>16.803877007740699</v>
      </c>
      <c r="B350">
        <v>20.7114472785637</v>
      </c>
      <c r="C350">
        <f t="shared" si="5"/>
        <v>11.901861065270067</v>
      </c>
    </row>
    <row r="351" spans="1:8" x14ac:dyDescent="0.3">
      <c r="A351">
        <v>16.795735417523801</v>
      </c>
      <c r="B351">
        <v>20.680823311081099</v>
      </c>
      <c r="C351">
        <f t="shared" si="5"/>
        <v>11.883136122118348</v>
      </c>
    </row>
    <row r="352" spans="1:8" x14ac:dyDescent="0.3">
      <c r="A352">
        <v>16.631336746273199</v>
      </c>
      <c r="B352">
        <v>20.540827693040001</v>
      </c>
      <c r="C352">
        <f t="shared" si="5"/>
        <v>11.809532038959375</v>
      </c>
    </row>
    <row r="353" spans="1:8" x14ac:dyDescent="0.3">
      <c r="A353">
        <v>16.543222888598201</v>
      </c>
      <c r="B353">
        <v>20.455794654212699</v>
      </c>
      <c r="C353">
        <f t="shared" si="5"/>
        <v>11.763701769247387</v>
      </c>
    </row>
    <row r="354" spans="1:8" x14ac:dyDescent="0.3">
      <c r="A354">
        <v>16.536625531431699</v>
      </c>
      <c r="B354">
        <v>20.4393819646974</v>
      </c>
      <c r="C354">
        <f t="shared" si="5"/>
        <v>11.753868921170687</v>
      </c>
      <c r="E354">
        <v>0.19400000000000001</v>
      </c>
      <c r="F354">
        <v>0.08</v>
      </c>
      <c r="H354">
        <v>6.5000000000000002E-2</v>
      </c>
    </row>
    <row r="355" spans="1:8" x14ac:dyDescent="0.3">
      <c r="A355">
        <v>16.4483943237069</v>
      </c>
      <c r="B355">
        <v>20.344745051918</v>
      </c>
      <c r="C355">
        <f t="shared" si="5"/>
        <v>11.701915544029422</v>
      </c>
    </row>
    <row r="356" spans="1:8" x14ac:dyDescent="0.3">
      <c r="A356">
        <v>16.443978983963898</v>
      </c>
      <c r="B356">
        <v>20.332577715348801</v>
      </c>
      <c r="C356">
        <f t="shared" si="5"/>
        <v>11.694579443117147</v>
      </c>
    </row>
    <row r="357" spans="1:8" x14ac:dyDescent="0.3">
      <c r="A357">
        <v>16.3561085563631</v>
      </c>
      <c r="B357">
        <v>20.250257878703799</v>
      </c>
      <c r="C357">
        <f t="shared" si="5"/>
        <v>11.650427356270741</v>
      </c>
    </row>
    <row r="358" spans="1:8" x14ac:dyDescent="0.3">
      <c r="A358">
        <v>16.188625069308799</v>
      </c>
      <c r="B358">
        <v>20.102514969516001</v>
      </c>
      <c r="C358">
        <f t="shared" si="5"/>
        <v>11.572089672726349</v>
      </c>
    </row>
    <row r="359" spans="1:8" x14ac:dyDescent="0.3">
      <c r="A359">
        <v>16.182731547527599</v>
      </c>
      <c r="B359">
        <v>20.086876683820901</v>
      </c>
      <c r="C359">
        <f t="shared" si="5"/>
        <v>11.56267309334017</v>
      </c>
    </row>
    <row r="360" spans="1:8" x14ac:dyDescent="0.3">
      <c r="A360">
        <v>16.174482717263</v>
      </c>
      <c r="B360">
        <v>20.058897503771501</v>
      </c>
      <c r="C360">
        <f t="shared" si="5"/>
        <v>11.545608649213122</v>
      </c>
    </row>
    <row r="361" spans="1:8" x14ac:dyDescent="0.3">
      <c r="A361">
        <v>16.168143704496199</v>
      </c>
      <c r="B361">
        <v>20.033709072442701</v>
      </c>
      <c r="C361">
        <f t="shared" si="5"/>
        <v>11.530144711741979</v>
      </c>
    </row>
    <row r="362" spans="1:8" x14ac:dyDescent="0.3">
      <c r="A362">
        <v>16.082555350027398</v>
      </c>
      <c r="B362">
        <v>19.948174047107901</v>
      </c>
      <c r="C362">
        <f t="shared" si="5"/>
        <v>11.48368699465019</v>
      </c>
    </row>
    <row r="363" spans="1:8" x14ac:dyDescent="0.3">
      <c r="A363">
        <v>16.0746382560176</v>
      </c>
      <c r="B363">
        <v>19.916538420350498</v>
      </c>
      <c r="C363">
        <f t="shared" si="5"/>
        <v>11.464257474158879</v>
      </c>
    </row>
    <row r="364" spans="1:8" x14ac:dyDescent="0.3">
      <c r="A364">
        <v>16.069396340100099</v>
      </c>
      <c r="B364">
        <v>19.9057990198061</v>
      </c>
      <c r="C364">
        <f t="shared" si="5"/>
        <v>11.457903313197376</v>
      </c>
      <c r="E364">
        <v>0.17599999999999999</v>
      </c>
      <c r="F364">
        <v>8.2000000000000003E-2</v>
      </c>
      <c r="H364">
        <v>4.9000000000000002E-2</v>
      </c>
    </row>
    <row r="365" spans="1:8" x14ac:dyDescent="0.3">
      <c r="A365">
        <v>15.902056253726601</v>
      </c>
      <c r="B365">
        <v>19.767806566918601</v>
      </c>
      <c r="C365">
        <f t="shared" si="5"/>
        <v>11.385687305843605</v>
      </c>
    </row>
    <row r="366" spans="1:8" x14ac:dyDescent="0.3">
      <c r="A366">
        <v>15.8946819633</v>
      </c>
      <c r="B366">
        <v>19.7424845916529</v>
      </c>
      <c r="C366">
        <f t="shared" si="5"/>
        <v>11.370224236796778</v>
      </c>
    </row>
    <row r="367" spans="1:8" x14ac:dyDescent="0.3">
      <c r="A367">
        <v>15.8121441072291</v>
      </c>
      <c r="B367">
        <v>19.661370644159401</v>
      </c>
      <c r="C367">
        <f t="shared" si="5"/>
        <v>11.326261481471521</v>
      </c>
    </row>
    <row r="368" spans="1:8" x14ac:dyDescent="0.3">
      <c r="A368">
        <v>15.8050918356839</v>
      </c>
      <c r="B368">
        <v>19.633557204303798</v>
      </c>
      <c r="C368">
        <f t="shared" si="5"/>
        <v>11.30917472891046</v>
      </c>
    </row>
    <row r="369" spans="1:8" x14ac:dyDescent="0.3">
      <c r="A369">
        <v>15.800847515216001</v>
      </c>
      <c r="B369">
        <v>19.622391266355201</v>
      </c>
      <c r="C369">
        <f t="shared" si="5"/>
        <v>11.302449074965756</v>
      </c>
    </row>
    <row r="370" spans="1:8" x14ac:dyDescent="0.3">
      <c r="A370">
        <v>15.713449592480501</v>
      </c>
      <c r="B370">
        <v>19.534243449105499</v>
      </c>
      <c r="C370">
        <f t="shared" si="5"/>
        <v>11.25443881439174</v>
      </c>
    </row>
    <row r="371" spans="1:8" x14ac:dyDescent="0.3">
      <c r="A371">
        <v>15.707372208843999</v>
      </c>
      <c r="B371">
        <v>19.518887883355401</v>
      </c>
      <c r="C371">
        <f t="shared" si="5"/>
        <v>11.245209972580215</v>
      </c>
    </row>
    <row r="372" spans="1:8" x14ac:dyDescent="0.3">
      <c r="A372">
        <v>15.6213288521026</v>
      </c>
      <c r="B372">
        <v>19.430634530655698</v>
      </c>
      <c r="C372">
        <f t="shared" si="5"/>
        <v>11.196990096737379</v>
      </c>
    </row>
    <row r="373" spans="1:8" x14ac:dyDescent="0.3">
      <c r="A373">
        <v>15.608130212548801</v>
      </c>
      <c r="B373">
        <v>19.381030519906702</v>
      </c>
      <c r="C373">
        <f t="shared" si="5"/>
        <v>11.166565074547471</v>
      </c>
    </row>
    <row r="374" spans="1:8" x14ac:dyDescent="0.3">
      <c r="A374">
        <v>15.434033579500699</v>
      </c>
      <c r="B374">
        <v>19.2120731807223</v>
      </c>
      <c r="C374">
        <f t="shared" si="5"/>
        <v>11.075085112735225</v>
      </c>
      <c r="E374">
        <v>0.157</v>
      </c>
      <c r="F374">
        <v>7.9000000000000001E-2</v>
      </c>
      <c r="H374">
        <v>3.5999999999999997E-2</v>
      </c>
    </row>
    <row r="375" spans="1:8" x14ac:dyDescent="0.3">
      <c r="A375">
        <v>15.3475923103637</v>
      </c>
      <c r="B375">
        <v>19.127447551036301</v>
      </c>
      <c r="C375">
        <f t="shared" si="5"/>
        <v>11.029178548476919</v>
      </c>
    </row>
    <row r="376" spans="1:8" x14ac:dyDescent="0.3">
      <c r="A376">
        <v>15.3442407030262</v>
      </c>
      <c r="B376">
        <v>19.1206343235235</v>
      </c>
      <c r="C376">
        <f t="shared" si="5"/>
        <v>11.025141518246306</v>
      </c>
    </row>
    <row r="377" spans="1:8" x14ac:dyDescent="0.3">
      <c r="A377">
        <v>15.257216597137999</v>
      </c>
      <c r="B377">
        <v>19.0288257236747</v>
      </c>
      <c r="C377">
        <f t="shared" si="5"/>
        <v>10.974687559076118</v>
      </c>
    </row>
    <row r="378" spans="1:8" x14ac:dyDescent="0.3">
      <c r="A378">
        <v>15.096585364179701</v>
      </c>
      <c r="B378">
        <v>18.903353289981499</v>
      </c>
      <c r="C378">
        <f t="shared" si="5"/>
        <v>10.90965959552755</v>
      </c>
    </row>
    <row r="379" spans="1:8" x14ac:dyDescent="0.3">
      <c r="A379">
        <v>15.090239032386</v>
      </c>
      <c r="B379">
        <v>18.884784747121099</v>
      </c>
      <c r="C379">
        <f t="shared" si="5"/>
        <v>10.898383306935909</v>
      </c>
    </row>
    <row r="380" spans="1:8" x14ac:dyDescent="0.3">
      <c r="A380">
        <v>15.082816636998899</v>
      </c>
      <c r="B380">
        <v>18.863090155723299</v>
      </c>
      <c r="C380">
        <f t="shared" si="5"/>
        <v>10.885209995432259</v>
      </c>
    </row>
    <row r="381" spans="1:8" x14ac:dyDescent="0.3">
      <c r="A381">
        <v>14.999272383349</v>
      </c>
      <c r="B381">
        <v>18.786585381081199</v>
      </c>
      <c r="C381">
        <f t="shared" si="5"/>
        <v>10.844182019686309</v>
      </c>
      <c r="E381">
        <v>0.14399999999999999</v>
      </c>
      <c r="F381">
        <v>0.106</v>
      </c>
    </row>
    <row r="382" spans="1:8" x14ac:dyDescent="0.3">
      <c r="A382">
        <v>14.992301476535401</v>
      </c>
      <c r="B382">
        <v>18.765866709632999</v>
      </c>
      <c r="C382">
        <f t="shared" si="5"/>
        <v>10.831586867617389</v>
      </c>
    </row>
    <row r="383" spans="1:8" x14ac:dyDescent="0.3">
      <c r="A383">
        <v>14.833517491250699</v>
      </c>
      <c r="B383">
        <v>18.632679665079099</v>
      </c>
      <c r="C383">
        <f t="shared" si="5"/>
        <v>10.761404309723824</v>
      </c>
    </row>
    <row r="384" spans="1:8" x14ac:dyDescent="0.3">
      <c r="A384">
        <v>14.594110173868801</v>
      </c>
      <c r="B384">
        <v>18.425658593757099</v>
      </c>
      <c r="C384">
        <f t="shared" si="5"/>
        <v>10.651582327526889</v>
      </c>
    </row>
    <row r="385" spans="1:6" x14ac:dyDescent="0.3">
      <c r="A385">
        <v>14.5906646979924</v>
      </c>
      <c r="B385">
        <v>18.417819218429699</v>
      </c>
      <c r="C385">
        <f t="shared" si="5"/>
        <v>10.646886088444811</v>
      </c>
    </row>
    <row r="386" spans="1:6" x14ac:dyDescent="0.3">
      <c r="A386">
        <v>14.5842623647414</v>
      </c>
      <c r="B386">
        <v>18.389461457154798</v>
      </c>
      <c r="C386">
        <f t="shared" si="5"/>
        <v>10.629320610458105</v>
      </c>
    </row>
    <row r="387" spans="1:6" x14ac:dyDescent="0.3">
      <c r="A387">
        <v>14.501936653217699</v>
      </c>
      <c r="B387">
        <v>18.3225659174181</v>
      </c>
      <c r="C387">
        <f t="shared" ref="C387:C410" si="6">B387*(1-EXP(-ABS(0.25704+0.11819*(B387/A387)-0.0020625*A387+0.13831*LN($O$2))))</f>
        <v>10.594292079066618</v>
      </c>
      <c r="E387">
        <v>0.13</v>
      </c>
      <c r="F387">
        <v>9.4E-2</v>
      </c>
    </row>
    <row r="388" spans="1:6" x14ac:dyDescent="0.3">
      <c r="A388">
        <v>14.4148520000881</v>
      </c>
      <c r="B388">
        <v>18.038326469082101</v>
      </c>
      <c r="C388">
        <f t="shared" si="6"/>
        <v>10.420434819535927</v>
      </c>
    </row>
    <row r="389" spans="1:6" x14ac:dyDescent="0.3">
      <c r="A389">
        <v>14.4128418353014</v>
      </c>
      <c r="B389">
        <v>18.226656233047699</v>
      </c>
      <c r="C389">
        <f t="shared" si="6"/>
        <v>10.54129858626038</v>
      </c>
    </row>
    <row r="390" spans="1:6" x14ac:dyDescent="0.3">
      <c r="A390">
        <v>14.172604084611001</v>
      </c>
      <c r="B390">
        <v>18.020056980344801</v>
      </c>
      <c r="C390">
        <f t="shared" si="6"/>
        <v>10.431730818970891</v>
      </c>
    </row>
    <row r="391" spans="1:6" x14ac:dyDescent="0.3">
      <c r="A391">
        <v>14.116843843701</v>
      </c>
      <c r="B391">
        <v>17.828048749421299</v>
      </c>
      <c r="C391">
        <f t="shared" si="6"/>
        <v>10.313826115290892</v>
      </c>
    </row>
    <row r="392" spans="1:6" x14ac:dyDescent="0.3">
      <c r="A392">
        <v>14.087791792243999</v>
      </c>
      <c r="B392">
        <v>17.9292674439771</v>
      </c>
      <c r="C392">
        <f t="shared" si="6"/>
        <v>10.381573258927265</v>
      </c>
    </row>
    <row r="393" spans="1:6" x14ac:dyDescent="0.3">
      <c r="A393">
        <v>14.0076214418271</v>
      </c>
      <c r="B393">
        <v>17.847050137744699</v>
      </c>
      <c r="C393">
        <f t="shared" si="6"/>
        <v>10.336464951837371</v>
      </c>
      <c r="E393">
        <v>0.11700000000000001</v>
      </c>
      <c r="F393">
        <v>8.3000000000000004E-2</v>
      </c>
    </row>
    <row r="394" spans="1:6" x14ac:dyDescent="0.3">
      <c r="A394">
        <v>13.9193994206822</v>
      </c>
      <c r="B394">
        <v>17.758194237505101</v>
      </c>
      <c r="C394">
        <f t="shared" si="6"/>
        <v>10.287855798645777</v>
      </c>
    </row>
    <row r="395" spans="1:6" x14ac:dyDescent="0.3">
      <c r="A395">
        <v>13.776471031436399</v>
      </c>
      <c r="B395">
        <v>17.479540741492301</v>
      </c>
      <c r="C395">
        <f t="shared" si="6"/>
        <v>10.122514659001853</v>
      </c>
    </row>
    <row r="396" spans="1:6" x14ac:dyDescent="0.3">
      <c r="A396">
        <v>13.541844962806801</v>
      </c>
      <c r="B396">
        <v>17.273806246667199</v>
      </c>
      <c r="C396">
        <f t="shared" si="6"/>
        <v>10.01271993213428</v>
      </c>
      <c r="E396">
        <v>0.105</v>
      </c>
      <c r="F396">
        <v>7.0000000000000007E-2</v>
      </c>
    </row>
    <row r="397" spans="1:6" x14ac:dyDescent="0.3">
      <c r="A397">
        <v>13.4607867348555</v>
      </c>
      <c r="B397">
        <v>17.195473626576</v>
      </c>
      <c r="C397">
        <f t="shared" si="6"/>
        <v>9.9701132141480819</v>
      </c>
    </row>
    <row r="398" spans="1:6" x14ac:dyDescent="0.3">
      <c r="A398">
        <v>13.379761164839</v>
      </c>
      <c r="B398">
        <v>17.1166557133152</v>
      </c>
      <c r="C398">
        <f t="shared" si="6"/>
        <v>9.9271836761826133</v>
      </c>
    </row>
    <row r="399" spans="1:6" x14ac:dyDescent="0.3">
      <c r="A399">
        <v>13.222567987644499</v>
      </c>
      <c r="B399">
        <v>16.978980219989701</v>
      </c>
      <c r="C399">
        <f t="shared" si="6"/>
        <v>9.8536878934836878</v>
      </c>
    </row>
    <row r="400" spans="1:6" x14ac:dyDescent="0.3">
      <c r="A400">
        <v>12.915120728462</v>
      </c>
      <c r="B400">
        <v>16.6990108970111</v>
      </c>
      <c r="C400">
        <f t="shared" si="6"/>
        <v>9.7030060307806067</v>
      </c>
      <c r="E400">
        <v>9.0999999999999998E-2</v>
      </c>
      <c r="F400">
        <v>5.6000000000000001E-2</v>
      </c>
    </row>
    <row r="401" spans="1:6" x14ac:dyDescent="0.3">
      <c r="A401">
        <v>12.7606743780998</v>
      </c>
      <c r="B401">
        <v>16.5489853846777</v>
      </c>
      <c r="C401">
        <f t="shared" si="6"/>
        <v>9.6212293368069464</v>
      </c>
    </row>
    <row r="402" spans="1:6" x14ac:dyDescent="0.3">
      <c r="A402">
        <v>12.296795227895601</v>
      </c>
      <c r="B402">
        <v>16.1083127686931</v>
      </c>
      <c r="C402">
        <f t="shared" si="6"/>
        <v>9.3818918120339614</v>
      </c>
    </row>
    <row r="403" spans="1:6" s="2" customFormat="1" x14ac:dyDescent="0.3">
      <c r="A403" s="2">
        <v>12.0040320389316</v>
      </c>
      <c r="B403" s="2">
        <v>15.5788724465983</v>
      </c>
      <c r="C403" s="2">
        <f t="shared" si="6"/>
        <v>9.0681110485781691</v>
      </c>
      <c r="E403" s="2">
        <v>7.0999999999999994E-2</v>
      </c>
      <c r="F403" s="2">
        <v>3.9E-2</v>
      </c>
    </row>
    <row r="404" spans="1:6" x14ac:dyDescent="0.3">
      <c r="A404">
        <v>10.690667878855299</v>
      </c>
      <c r="B404">
        <v>14.2659487135977</v>
      </c>
      <c r="C404">
        <f t="shared" si="6"/>
        <v>8.3456997708071601</v>
      </c>
    </row>
    <row r="405" spans="1:6" x14ac:dyDescent="0.3">
      <c r="A405">
        <v>9.1323473743094308</v>
      </c>
      <c r="B405">
        <v>12.3121873692475</v>
      </c>
      <c r="C405">
        <f t="shared" si="6"/>
        <v>7.2274077835894595</v>
      </c>
    </row>
    <row r="406" spans="1:6" x14ac:dyDescent="0.3">
      <c r="A406">
        <v>7.6473095639349404</v>
      </c>
      <c r="B406">
        <v>10.232373987912</v>
      </c>
      <c r="C406">
        <f t="shared" si="6"/>
        <v>6.0143931588368593</v>
      </c>
    </row>
    <row r="407" spans="1:6" x14ac:dyDescent="0.3">
      <c r="A407">
        <v>6.2308538490503604</v>
      </c>
      <c r="B407">
        <v>7.9260925395418402</v>
      </c>
      <c r="C407">
        <f t="shared" si="6"/>
        <v>4.6428386966563373</v>
      </c>
    </row>
    <row r="408" spans="1:6" x14ac:dyDescent="0.3">
      <c r="A408">
        <v>4.8750973084251497</v>
      </c>
      <c r="B408">
        <v>5.3520608644752201</v>
      </c>
      <c r="C408">
        <f t="shared" si="6"/>
        <v>3.0952491785586149</v>
      </c>
    </row>
    <row r="409" spans="1:6" x14ac:dyDescent="0.3">
      <c r="A409">
        <v>3.5676147599472401</v>
      </c>
      <c r="B409">
        <v>2.7722046776924101</v>
      </c>
      <c r="C409">
        <f t="shared" si="6"/>
        <v>1.5613436208101514</v>
      </c>
    </row>
    <row r="410" spans="1:6" x14ac:dyDescent="0.3">
      <c r="A410">
        <v>2.2953176286464401</v>
      </c>
      <c r="B410">
        <v>1.3479570364011599</v>
      </c>
      <c r="C410">
        <f t="shared" si="6"/>
        <v>0.74741022246763933</v>
      </c>
    </row>
  </sheetData>
  <sortState ref="A2:N410">
    <sortCondition descending="1" ref="A2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0"/>
  <sheetViews>
    <sheetView workbookViewId="0">
      <selection activeCell="G40" sqref="G40"/>
    </sheetView>
  </sheetViews>
  <sheetFormatPr baseColWidth="10" defaultRowHeight="14.4" x14ac:dyDescent="0.3"/>
  <sheetData>
    <row r="1" spans="1:15" x14ac:dyDescent="0.3">
      <c r="A1" t="s">
        <v>21</v>
      </c>
      <c r="B1" t="s">
        <v>10</v>
      </c>
      <c r="C1" t="s">
        <v>25</v>
      </c>
      <c r="D1" t="s">
        <v>26</v>
      </c>
      <c r="E1" t="s">
        <v>23</v>
      </c>
      <c r="F1" t="s">
        <v>22</v>
      </c>
      <c r="G1" t="s">
        <v>27</v>
      </c>
      <c r="H1" t="s">
        <v>29</v>
      </c>
      <c r="I1" t="s">
        <v>28</v>
      </c>
      <c r="J1" t="s">
        <v>0</v>
      </c>
      <c r="K1" t="s">
        <v>1</v>
      </c>
      <c r="L1" t="s">
        <v>2</v>
      </c>
      <c r="M1" t="s">
        <v>3</v>
      </c>
      <c r="N1">
        <v>4</v>
      </c>
      <c r="O1" t="s">
        <v>24</v>
      </c>
    </row>
    <row r="2" spans="1:15" x14ac:dyDescent="0.3">
      <c r="A2">
        <v>58.408326078359302</v>
      </c>
      <c r="B2">
        <v>39.045345961533201</v>
      </c>
      <c r="C2">
        <f>B2*(1-EXP(-ABS(0.25704+0.11819*(B2/A2)-0.0020625*A2+0.13831*LN($O$2))))</f>
        <v>20.078834856492808</v>
      </c>
      <c r="E2">
        <v>5.266</v>
      </c>
      <c r="F2">
        <v>1.1539999999999999</v>
      </c>
      <c r="N2">
        <v>3.181</v>
      </c>
      <c r="O2">
        <f>AVERAGE(B2:B101)</f>
        <v>38.932395299616005</v>
      </c>
    </row>
    <row r="3" spans="1:15" x14ac:dyDescent="0.3">
      <c r="A3">
        <v>56.6949056850722</v>
      </c>
      <c r="B3">
        <v>38.929833081038801</v>
      </c>
      <c r="C3">
        <f t="shared" ref="C3:C66" si="0">B3*(1-EXP(-ABS(0.25704+0.11819*(B3/A3)-0.0020625*A3+0.13831*LN($O$2))))</f>
        <v>20.126556730306064</v>
      </c>
      <c r="E3">
        <v>4.9429999999999996</v>
      </c>
      <c r="F3">
        <v>1.054</v>
      </c>
      <c r="N3">
        <v>3.016</v>
      </c>
    </row>
    <row r="4" spans="1:15" x14ac:dyDescent="0.3">
      <c r="A4">
        <v>56.3459715807385</v>
      </c>
      <c r="B4">
        <v>38.819492849897301</v>
      </c>
      <c r="C4">
        <f t="shared" si="0"/>
        <v>20.088079645788923</v>
      </c>
    </row>
    <row r="5" spans="1:15" x14ac:dyDescent="0.3">
      <c r="A5">
        <v>55.712776116082402</v>
      </c>
      <c r="B5">
        <v>38.773054399143099</v>
      </c>
      <c r="C5">
        <f t="shared" si="0"/>
        <v>20.103910782352457</v>
      </c>
      <c r="E5">
        <v>4.7510000000000003</v>
      </c>
      <c r="F5">
        <v>0.998</v>
      </c>
      <c r="N5">
        <v>2.915</v>
      </c>
    </row>
    <row r="6" spans="1:15" x14ac:dyDescent="0.3">
      <c r="A6">
        <v>55.422251775791402</v>
      </c>
      <c r="B6">
        <v>38.741625710383701</v>
      </c>
      <c r="C6">
        <f t="shared" si="0"/>
        <v>20.105576802927775</v>
      </c>
    </row>
    <row r="7" spans="1:15" x14ac:dyDescent="0.3">
      <c r="A7">
        <v>55.230713255703201</v>
      </c>
      <c r="B7">
        <v>38.707313778844998</v>
      </c>
      <c r="C7">
        <f t="shared" si="0"/>
        <v>20.099089925923408</v>
      </c>
      <c r="E7">
        <v>4.6609999999999996</v>
      </c>
      <c r="F7">
        <v>0.97299999999999998</v>
      </c>
      <c r="N7">
        <v>2.8660000000000001</v>
      </c>
    </row>
    <row r="8" spans="1:15" x14ac:dyDescent="0.3">
      <c r="A8">
        <v>54.644366254727601</v>
      </c>
      <c r="B8">
        <v>38.648708221370804</v>
      </c>
      <c r="C8">
        <f t="shared" si="0"/>
        <v>20.105250762991961</v>
      </c>
      <c r="E8">
        <v>4.5529999999999999</v>
      </c>
      <c r="F8">
        <v>0.94399999999999995</v>
      </c>
      <c r="N8">
        <v>2.8069999999999999</v>
      </c>
    </row>
    <row r="9" spans="1:15" x14ac:dyDescent="0.3">
      <c r="A9">
        <v>54.614466045377903</v>
      </c>
      <c r="B9">
        <v>38.658479645906098</v>
      </c>
      <c r="C9">
        <f t="shared" si="0"/>
        <v>20.112718686460461</v>
      </c>
    </row>
    <row r="10" spans="1:15" x14ac:dyDescent="0.3">
      <c r="A10">
        <v>54.524412318146197</v>
      </c>
      <c r="B10">
        <v>38.609433121864001</v>
      </c>
      <c r="C10">
        <f t="shared" si="0"/>
        <v>20.091231314820266</v>
      </c>
    </row>
    <row r="11" spans="1:15" x14ac:dyDescent="0.3">
      <c r="A11">
        <v>54.432109400323803</v>
      </c>
      <c r="B11">
        <v>38.579645371812298</v>
      </c>
      <c r="C11">
        <f t="shared" si="0"/>
        <v>20.080681907837878</v>
      </c>
    </row>
    <row r="12" spans="1:15" x14ac:dyDescent="0.3">
      <c r="A12">
        <v>54.347502455960601</v>
      </c>
      <c r="B12">
        <v>38.5683257930799</v>
      </c>
      <c r="C12">
        <f t="shared" si="0"/>
        <v>20.079972990059254</v>
      </c>
    </row>
    <row r="13" spans="1:15" s="2" customFormat="1" x14ac:dyDescent="0.3">
      <c r="A13" s="2">
        <v>53.635655343850303</v>
      </c>
      <c r="B13" s="2">
        <v>38.5433735249687</v>
      </c>
      <c r="C13" s="2">
        <f t="shared" si="0"/>
        <v>20.113601463319753</v>
      </c>
      <c r="E13" s="2">
        <v>4.3710000000000004</v>
      </c>
      <c r="F13" s="2">
        <v>0.89400000000000002</v>
      </c>
      <c r="N13" s="2">
        <v>2.706</v>
      </c>
    </row>
    <row r="14" spans="1:15" x14ac:dyDescent="0.3">
      <c r="A14">
        <v>53.596145734364299</v>
      </c>
      <c r="B14">
        <v>38.546935942048798</v>
      </c>
      <c r="C14">
        <f t="shared" si="0"/>
        <v>20.118261023997999</v>
      </c>
      <c r="E14">
        <v>4.3680000000000003</v>
      </c>
      <c r="F14">
        <v>0.89400000000000002</v>
      </c>
      <c r="N14">
        <v>2.7040000000000002</v>
      </c>
    </row>
    <row r="15" spans="1:15" x14ac:dyDescent="0.3">
      <c r="A15">
        <v>53.1020770199545</v>
      </c>
      <c r="B15">
        <v>38.5193585871558</v>
      </c>
      <c r="C15">
        <f t="shared" si="0"/>
        <v>20.136039710901745</v>
      </c>
      <c r="E15">
        <v>4.282</v>
      </c>
      <c r="F15">
        <v>0.872</v>
      </c>
      <c r="N15">
        <v>2.6549999999999998</v>
      </c>
    </row>
    <row r="16" spans="1:15" x14ac:dyDescent="0.3">
      <c r="A16">
        <v>53.073878321511799</v>
      </c>
      <c r="B16">
        <v>38.558900675187303</v>
      </c>
      <c r="C16">
        <f t="shared" si="0"/>
        <v>20.160238974063333</v>
      </c>
      <c r="E16">
        <v>4.2809999999999997</v>
      </c>
      <c r="F16">
        <v>0.874</v>
      </c>
      <c r="N16">
        <v>2.653</v>
      </c>
    </row>
    <row r="17" spans="1:14" x14ac:dyDescent="0.3">
      <c r="A17">
        <v>52.98050199379</v>
      </c>
      <c r="B17">
        <v>38.554186632023999</v>
      </c>
      <c r="C17">
        <f t="shared" si="0"/>
        <v>20.163906788181187</v>
      </c>
      <c r="E17">
        <v>4.266</v>
      </c>
      <c r="F17">
        <v>0.87</v>
      </c>
      <c r="N17">
        <v>2.6440000000000001</v>
      </c>
    </row>
    <row r="18" spans="1:14" x14ac:dyDescent="0.3">
      <c r="A18">
        <v>52.744067124858702</v>
      </c>
      <c r="B18">
        <v>38.5257567002622</v>
      </c>
      <c r="C18">
        <f t="shared" si="0"/>
        <v>20.163907537631101</v>
      </c>
      <c r="E18">
        <v>4.2240000000000002</v>
      </c>
      <c r="F18">
        <v>0.85899999999999999</v>
      </c>
      <c r="N18">
        <v>2.621</v>
      </c>
    </row>
    <row r="19" spans="1:14" x14ac:dyDescent="0.3">
      <c r="A19">
        <v>52.718957431304901</v>
      </c>
      <c r="B19">
        <v>38.572168607675003</v>
      </c>
      <c r="C19">
        <f t="shared" si="0"/>
        <v>20.191819456857456</v>
      </c>
      <c r="E19">
        <v>4.2249999999999996</v>
      </c>
      <c r="F19">
        <v>0.86199999999999999</v>
      </c>
      <c r="N19">
        <v>2.63</v>
      </c>
    </row>
    <row r="20" spans="1:14" x14ac:dyDescent="0.3">
      <c r="A20">
        <v>52.681443908438297</v>
      </c>
      <c r="B20">
        <v>38.598120024524903</v>
      </c>
      <c r="C20">
        <f t="shared" si="0"/>
        <v>20.209030683028566</v>
      </c>
      <c r="E20">
        <v>4.2220000000000004</v>
      </c>
      <c r="F20">
        <v>0.85199999999999998</v>
      </c>
      <c r="N20">
        <v>2.6269999999999998</v>
      </c>
    </row>
    <row r="21" spans="1:14" x14ac:dyDescent="0.3">
      <c r="A21">
        <v>52.579437161879198</v>
      </c>
      <c r="B21">
        <v>38.5898393901196</v>
      </c>
      <c r="C21">
        <f t="shared" si="0"/>
        <v>20.211308427960464</v>
      </c>
      <c r="E21">
        <v>4.2050000000000001</v>
      </c>
      <c r="F21">
        <v>0.84699999999999998</v>
      </c>
      <c r="N21">
        <v>2.617</v>
      </c>
    </row>
    <row r="22" spans="1:14" x14ac:dyDescent="0.3">
      <c r="A22">
        <v>52.393934920101501</v>
      </c>
      <c r="B22">
        <v>38.592228359056797</v>
      </c>
      <c r="C22">
        <f t="shared" si="0"/>
        <v>20.225331019123139</v>
      </c>
      <c r="E22">
        <v>4.1740000000000004</v>
      </c>
      <c r="F22">
        <v>0.84</v>
      </c>
      <c r="N22">
        <v>2.5990000000000002</v>
      </c>
    </row>
    <row r="23" spans="1:14" x14ac:dyDescent="0.3">
      <c r="A23">
        <v>52.312976504508597</v>
      </c>
      <c r="B23">
        <v>38.601547853317498</v>
      </c>
      <c r="C23">
        <f t="shared" si="0"/>
        <v>20.236143703884295</v>
      </c>
      <c r="E23">
        <v>4.1619999999999999</v>
      </c>
      <c r="F23">
        <v>0.83799999999999997</v>
      </c>
      <c r="N23">
        <v>2.5920000000000001</v>
      </c>
    </row>
    <row r="24" spans="1:14" x14ac:dyDescent="0.3">
      <c r="A24">
        <v>52.074016682610797</v>
      </c>
      <c r="B24">
        <v>38.604029842101099</v>
      </c>
      <c r="C24">
        <f t="shared" si="0"/>
        <v>20.253943299684387</v>
      </c>
      <c r="E24">
        <v>4.1230000000000002</v>
      </c>
      <c r="F24">
        <v>0.82899999999999996</v>
      </c>
      <c r="N24">
        <v>2.569</v>
      </c>
    </row>
    <row r="25" spans="1:14" x14ac:dyDescent="0.3">
      <c r="A25">
        <v>51.974873438076202</v>
      </c>
      <c r="B25">
        <v>38.588609132841903</v>
      </c>
      <c r="C25">
        <f t="shared" si="0"/>
        <v>20.252024894467723</v>
      </c>
      <c r="E25">
        <v>4.07</v>
      </c>
      <c r="F25">
        <v>0.81599999999999995</v>
      </c>
      <c r="N25">
        <v>2.5379999999999998</v>
      </c>
    </row>
    <row r="26" spans="1:14" x14ac:dyDescent="0.3">
      <c r="A26">
        <v>51.847139277389601</v>
      </c>
      <c r="B26">
        <v>38.618272658856299</v>
      </c>
      <c r="C26">
        <f t="shared" si="0"/>
        <v>20.27763269232268</v>
      </c>
      <c r="E26">
        <v>4.09</v>
      </c>
      <c r="F26">
        <v>0.82199999999999995</v>
      </c>
      <c r="N26">
        <v>2.5489999999999999</v>
      </c>
    </row>
    <row r="27" spans="1:14" x14ac:dyDescent="0.3">
      <c r="A27">
        <v>51.6547934366492</v>
      </c>
      <c r="B27">
        <v>38.6437600290609</v>
      </c>
      <c r="C27">
        <f t="shared" si="0"/>
        <v>20.305377196076101</v>
      </c>
      <c r="E27">
        <v>4.0599999999999996</v>
      </c>
      <c r="F27">
        <v>0.81699999999999995</v>
      </c>
      <c r="N27">
        <v>2.5299999999999998</v>
      </c>
    </row>
    <row r="28" spans="1:14" x14ac:dyDescent="0.3">
      <c r="A28">
        <v>51.212044504148103</v>
      </c>
      <c r="B28">
        <v>38.6015281566197</v>
      </c>
      <c r="C28">
        <f t="shared" si="0"/>
        <v>20.312108941710267</v>
      </c>
      <c r="E28">
        <v>3.9860000000000002</v>
      </c>
      <c r="F28">
        <v>0.79800000000000004</v>
      </c>
      <c r="N28">
        <v>2.488</v>
      </c>
    </row>
    <row r="29" spans="1:14" x14ac:dyDescent="0.3">
      <c r="A29">
        <v>51.182937478621199</v>
      </c>
      <c r="B29">
        <v>38.686668033497803</v>
      </c>
      <c r="C29">
        <f t="shared" si="0"/>
        <v>20.362541342649404</v>
      </c>
      <c r="E29">
        <v>3.9910000000000001</v>
      </c>
      <c r="F29">
        <v>0.79300000000000004</v>
      </c>
      <c r="N29">
        <v>2.4969999999999999</v>
      </c>
    </row>
    <row r="30" spans="1:14" x14ac:dyDescent="0.3">
      <c r="A30">
        <v>51.1105838062849</v>
      </c>
      <c r="B30">
        <v>38.182397371849703</v>
      </c>
      <c r="C30">
        <f t="shared" si="0"/>
        <v>20.08101059462351</v>
      </c>
      <c r="E30">
        <v>3.927</v>
      </c>
      <c r="F30">
        <v>0.78200000000000003</v>
      </c>
      <c r="N30">
        <v>2.452</v>
      </c>
    </row>
    <row r="31" spans="1:14" x14ac:dyDescent="0.3">
      <c r="A31">
        <v>50.769615516314701</v>
      </c>
      <c r="B31">
        <v>38.676753330251998</v>
      </c>
      <c r="C31">
        <f t="shared" si="0"/>
        <v>20.385818003716352</v>
      </c>
      <c r="E31">
        <v>3.9249999999999998</v>
      </c>
      <c r="F31">
        <v>0.77800000000000002</v>
      </c>
      <c r="M31">
        <v>2.468</v>
      </c>
    </row>
    <row r="32" spans="1:14" x14ac:dyDescent="0.3">
      <c r="A32">
        <v>50.615449209337903</v>
      </c>
      <c r="B32">
        <v>38.706055460057399</v>
      </c>
      <c r="C32">
        <f t="shared" si="0"/>
        <v>20.413351360192834</v>
      </c>
      <c r="E32">
        <v>3.9039999999999999</v>
      </c>
      <c r="F32">
        <v>0.76400000000000001</v>
      </c>
      <c r="M32">
        <v>2.4540000000000002</v>
      </c>
    </row>
    <row r="33" spans="1:13" x14ac:dyDescent="0.3">
      <c r="A33">
        <v>50.5297214372263</v>
      </c>
      <c r="B33">
        <v>38.711067784014297</v>
      </c>
      <c r="C33">
        <f t="shared" si="0"/>
        <v>20.422248407365213</v>
      </c>
      <c r="E33">
        <v>3.891</v>
      </c>
      <c r="F33">
        <v>0.76200000000000001</v>
      </c>
      <c r="M33">
        <v>2.4460000000000002</v>
      </c>
    </row>
    <row r="34" spans="1:13" x14ac:dyDescent="0.3">
      <c r="A34">
        <v>50.4322207050798</v>
      </c>
      <c r="B34">
        <v>38.716100610701901</v>
      </c>
      <c r="C34">
        <f t="shared" si="0"/>
        <v>20.431998062216962</v>
      </c>
      <c r="E34">
        <v>3.8759999999999999</v>
      </c>
      <c r="F34">
        <v>0.75900000000000001</v>
      </c>
      <c r="M34">
        <v>2.4369999999999998</v>
      </c>
    </row>
    <row r="35" spans="1:13" x14ac:dyDescent="0.3">
      <c r="A35">
        <v>50.165012076971202</v>
      </c>
      <c r="B35">
        <v>38.718251006191103</v>
      </c>
      <c r="C35">
        <f t="shared" si="0"/>
        <v>20.452130064762404</v>
      </c>
      <c r="E35">
        <v>3.8359999999999999</v>
      </c>
      <c r="F35">
        <v>0.75</v>
      </c>
      <c r="M35">
        <v>2.4129999999999998</v>
      </c>
    </row>
    <row r="36" spans="1:13" x14ac:dyDescent="0.3">
      <c r="A36">
        <v>49.955300719685198</v>
      </c>
      <c r="B36">
        <v>38.730764399253601</v>
      </c>
      <c r="C36">
        <f t="shared" si="0"/>
        <v>20.474174807868867</v>
      </c>
      <c r="E36">
        <v>3.8039999999999998</v>
      </c>
      <c r="F36">
        <v>0.74299999999999999</v>
      </c>
      <c r="M36">
        <v>2.3940000000000001</v>
      </c>
    </row>
    <row r="37" spans="1:13" x14ac:dyDescent="0.3">
      <c r="A37">
        <v>49.746077050083997</v>
      </c>
      <c r="B37">
        <v>38.7482324127281</v>
      </c>
      <c r="C37">
        <f t="shared" si="0"/>
        <v>20.499081081670024</v>
      </c>
      <c r="E37">
        <v>3.774</v>
      </c>
      <c r="F37">
        <v>0.72799999999999998</v>
      </c>
      <c r="M37">
        <v>2.3839999999999999</v>
      </c>
    </row>
    <row r="38" spans="1:13" x14ac:dyDescent="0.3">
      <c r="A38">
        <v>49.539683378784602</v>
      </c>
      <c r="B38">
        <v>38.7743241924085</v>
      </c>
      <c r="C38">
        <f t="shared" si="0"/>
        <v>20.52879205673139</v>
      </c>
      <c r="E38">
        <v>3.7440000000000002</v>
      </c>
      <c r="F38">
        <v>0.72199999999999998</v>
      </c>
      <c r="M38">
        <v>2.3650000000000002</v>
      </c>
    </row>
    <row r="39" spans="1:13" x14ac:dyDescent="0.3">
      <c r="A39">
        <v>49.3880418277177</v>
      </c>
      <c r="B39">
        <v>38.800598014647001</v>
      </c>
      <c r="C39">
        <f t="shared" si="0"/>
        <v>20.554742740106583</v>
      </c>
      <c r="E39">
        <v>3.7240000000000002</v>
      </c>
      <c r="F39">
        <v>0.71899999999999997</v>
      </c>
      <c r="M39">
        <v>2.3519999999999999</v>
      </c>
    </row>
    <row r="40" spans="1:13" x14ac:dyDescent="0.3">
      <c r="A40">
        <v>49.354152100602001</v>
      </c>
      <c r="B40">
        <v>38.848295959153702</v>
      </c>
      <c r="C40">
        <f t="shared" si="0"/>
        <v>20.58453867002267</v>
      </c>
      <c r="E40">
        <v>3.7229999999999999</v>
      </c>
      <c r="F40">
        <v>0.72099999999999997</v>
      </c>
      <c r="M40">
        <v>2.3490000000000002</v>
      </c>
    </row>
    <row r="41" spans="1:13" x14ac:dyDescent="0.3">
      <c r="A41">
        <v>49.3181158246949</v>
      </c>
      <c r="B41">
        <v>38.897196188612803</v>
      </c>
      <c r="C41">
        <f t="shared" si="0"/>
        <v>20.615194044834844</v>
      </c>
      <c r="E41">
        <v>3.7229999999999999</v>
      </c>
      <c r="F41">
        <v>0.72299999999999998</v>
      </c>
      <c r="M41">
        <v>2.347</v>
      </c>
    </row>
    <row r="42" spans="1:13" x14ac:dyDescent="0.3">
      <c r="A42">
        <v>49.144524369727897</v>
      </c>
      <c r="B42">
        <v>38.913878122237101</v>
      </c>
      <c r="C42">
        <f t="shared" si="0"/>
        <v>20.637334831725063</v>
      </c>
      <c r="E42">
        <v>3.6960000000000002</v>
      </c>
      <c r="F42">
        <v>0.71799999999999997</v>
      </c>
      <c r="M42">
        <v>2.331</v>
      </c>
    </row>
    <row r="43" spans="1:13" x14ac:dyDescent="0.3">
      <c r="A43">
        <v>48.934251378247502</v>
      </c>
      <c r="B43">
        <v>38.917256041825397</v>
      </c>
      <c r="C43">
        <f t="shared" si="0"/>
        <v>20.65454630285851</v>
      </c>
      <c r="E43">
        <v>3.665</v>
      </c>
      <c r="F43">
        <v>0.71099999999999997</v>
      </c>
      <c r="M43">
        <v>2.3119999999999998</v>
      </c>
    </row>
    <row r="44" spans="1:13" x14ac:dyDescent="0.3">
      <c r="A44">
        <v>48.8357555395148</v>
      </c>
      <c r="B44">
        <v>38.945587190825499</v>
      </c>
      <c r="C44">
        <f t="shared" si="0"/>
        <v>20.678011122508007</v>
      </c>
      <c r="E44">
        <v>3.6549999999999998</v>
      </c>
      <c r="F44">
        <v>0.70099999999999996</v>
      </c>
      <c r="M44">
        <v>2.3130000000000002</v>
      </c>
    </row>
    <row r="45" spans="1:13" x14ac:dyDescent="0.3">
      <c r="A45">
        <v>48.805129513816603</v>
      </c>
      <c r="B45">
        <v>38.982154547648499</v>
      </c>
      <c r="C45">
        <f t="shared" si="0"/>
        <v>20.701281650123605</v>
      </c>
      <c r="E45">
        <v>3.6520000000000001</v>
      </c>
      <c r="F45">
        <v>0.69299999999999995</v>
      </c>
      <c r="M45">
        <v>2.31</v>
      </c>
    </row>
    <row r="46" spans="1:13" x14ac:dyDescent="0.3">
      <c r="A46">
        <v>48.638829445934398</v>
      </c>
      <c r="B46">
        <v>38.981356116305399</v>
      </c>
      <c r="C46">
        <f t="shared" si="0"/>
        <v>20.712988611770967</v>
      </c>
      <c r="E46">
        <v>3.6269999999999998</v>
      </c>
      <c r="F46">
        <v>0.68799999999999994</v>
      </c>
      <c r="M46">
        <v>2.2959999999999998</v>
      </c>
    </row>
    <row r="47" spans="1:13" x14ac:dyDescent="0.3">
      <c r="A47">
        <v>48.476749775684802</v>
      </c>
      <c r="B47">
        <v>39.008057162857298</v>
      </c>
      <c r="C47">
        <f t="shared" si="0"/>
        <v>20.740262443900601</v>
      </c>
      <c r="E47">
        <v>3.6040000000000001</v>
      </c>
      <c r="F47">
        <v>0.68300000000000005</v>
      </c>
      <c r="M47">
        <v>2.2810000000000001</v>
      </c>
    </row>
    <row r="48" spans="1:13" x14ac:dyDescent="0.3">
      <c r="A48">
        <v>48.256010936234802</v>
      </c>
      <c r="B48">
        <v>39.041620331409902</v>
      </c>
      <c r="C48">
        <f t="shared" si="0"/>
        <v>20.775880095323409</v>
      </c>
      <c r="E48">
        <v>3.5739999999999998</v>
      </c>
      <c r="F48">
        <v>0.67900000000000005</v>
      </c>
      <c r="M48">
        <v>2.2610000000000001</v>
      </c>
    </row>
    <row r="49" spans="1:13" x14ac:dyDescent="0.3">
      <c r="A49">
        <v>48.092749726758903</v>
      </c>
      <c r="B49">
        <v>39.084814391086397</v>
      </c>
      <c r="C49">
        <f t="shared" si="0"/>
        <v>20.812894518011589</v>
      </c>
      <c r="E49">
        <v>3.5539999999999998</v>
      </c>
      <c r="F49">
        <v>0.67600000000000005</v>
      </c>
      <c r="M49">
        <v>2.2480000000000002</v>
      </c>
    </row>
    <row r="50" spans="1:13" x14ac:dyDescent="0.3">
      <c r="A50">
        <v>47.995582515468598</v>
      </c>
      <c r="B50">
        <v>39.121006525545901</v>
      </c>
      <c r="C50">
        <f t="shared" si="0"/>
        <v>20.841016516880455</v>
      </c>
      <c r="E50">
        <v>3.544</v>
      </c>
      <c r="F50">
        <v>0.67600000000000005</v>
      </c>
      <c r="M50">
        <v>2.2400000000000002</v>
      </c>
    </row>
    <row r="51" spans="1:13" x14ac:dyDescent="0.3">
      <c r="A51">
        <v>47.831098735192697</v>
      </c>
      <c r="B51">
        <v>39.144874500053803</v>
      </c>
      <c r="C51">
        <f t="shared" si="0"/>
        <v>20.867070469445611</v>
      </c>
      <c r="E51">
        <v>3.5209999999999999</v>
      </c>
      <c r="F51">
        <v>0.67100000000000004</v>
      </c>
      <c r="M51">
        <v>2.226</v>
      </c>
    </row>
    <row r="52" spans="1:13" x14ac:dyDescent="0.3">
      <c r="A52">
        <v>47.729973351599597</v>
      </c>
      <c r="B52">
        <v>39.185989219735902</v>
      </c>
      <c r="C52">
        <f t="shared" si="0"/>
        <v>20.898413890163948</v>
      </c>
      <c r="E52">
        <v>3.5089999999999999</v>
      </c>
      <c r="F52">
        <v>0.67100000000000004</v>
      </c>
      <c r="M52">
        <v>2.2170000000000001</v>
      </c>
    </row>
    <row r="53" spans="1:13" x14ac:dyDescent="0.3">
      <c r="A53">
        <v>47.494431035120499</v>
      </c>
      <c r="B53">
        <v>39.220341522637199</v>
      </c>
      <c r="C53">
        <f t="shared" si="0"/>
        <v>20.93598912184618</v>
      </c>
      <c r="E53">
        <v>3.4780000000000002</v>
      </c>
      <c r="F53">
        <v>0.65700000000000003</v>
      </c>
      <c r="M53">
        <v>2.1970000000000001</v>
      </c>
    </row>
    <row r="54" spans="1:13" x14ac:dyDescent="0.3">
      <c r="A54">
        <v>47.391271417288003</v>
      </c>
      <c r="B54">
        <v>39.257986290696003</v>
      </c>
      <c r="C54">
        <f t="shared" si="0"/>
        <v>20.965582146069483</v>
      </c>
      <c r="E54">
        <v>3.4670000000000001</v>
      </c>
      <c r="F54">
        <v>0.65600000000000003</v>
      </c>
      <c r="M54">
        <v>2.1890000000000001</v>
      </c>
    </row>
    <row r="55" spans="1:13" x14ac:dyDescent="0.3">
      <c r="A55">
        <v>47.291370034750798</v>
      </c>
      <c r="B55">
        <v>39.276219312403001</v>
      </c>
      <c r="C55">
        <f t="shared" si="0"/>
        <v>20.983707326956413</v>
      </c>
      <c r="E55">
        <v>3.4540000000000002</v>
      </c>
      <c r="F55">
        <v>0.65400000000000003</v>
      </c>
      <c r="M55">
        <v>2.1800000000000002</v>
      </c>
    </row>
    <row r="56" spans="1:13" x14ac:dyDescent="0.3">
      <c r="A56">
        <v>47.262905533185702</v>
      </c>
      <c r="B56">
        <v>39.273232084243197</v>
      </c>
      <c r="C56">
        <f t="shared" si="0"/>
        <v>20.984129772439299</v>
      </c>
      <c r="E56">
        <v>3.448</v>
      </c>
      <c r="F56">
        <v>0.65200000000000002</v>
      </c>
      <c r="M56">
        <v>2.177</v>
      </c>
    </row>
    <row r="57" spans="1:13" x14ac:dyDescent="0.3">
      <c r="A57">
        <v>47.217724006806797</v>
      </c>
      <c r="B57">
        <v>39.291264547604797</v>
      </c>
      <c r="C57">
        <f t="shared" si="0"/>
        <v>20.998014714069356</v>
      </c>
      <c r="E57">
        <v>3.444</v>
      </c>
      <c r="F57">
        <v>0.65200000000000002</v>
      </c>
      <c r="M57">
        <v>2.1739999999999999</v>
      </c>
    </row>
    <row r="58" spans="1:13" x14ac:dyDescent="0.3">
      <c r="A58">
        <v>47.099714599640301</v>
      </c>
      <c r="B58">
        <v>39.202210968220498</v>
      </c>
      <c r="C58">
        <f t="shared" si="0"/>
        <v>20.955283355771851</v>
      </c>
      <c r="E58">
        <v>3.4180000000000001</v>
      </c>
      <c r="F58">
        <v>0.64300000000000002</v>
      </c>
      <c r="M58">
        <v>2.1619999999999999</v>
      </c>
    </row>
    <row r="59" spans="1:13" x14ac:dyDescent="0.3">
      <c r="A59">
        <v>47.074170306498303</v>
      </c>
      <c r="B59">
        <v>39.223655603421903</v>
      </c>
      <c r="C59">
        <f t="shared" si="0"/>
        <v>20.969665622791211</v>
      </c>
      <c r="E59">
        <v>3.4159999999999999</v>
      </c>
      <c r="F59">
        <v>0.64300000000000002</v>
      </c>
      <c r="M59">
        <v>2.1589999999999998</v>
      </c>
    </row>
    <row r="60" spans="1:13" x14ac:dyDescent="0.3">
      <c r="A60">
        <v>46.896705736010396</v>
      </c>
      <c r="B60">
        <v>39.183671826461101</v>
      </c>
      <c r="C60">
        <f t="shared" si="0"/>
        <v>20.959918498316757</v>
      </c>
    </row>
    <row r="61" spans="1:13" x14ac:dyDescent="0.3">
      <c r="A61">
        <v>46.872894612273598</v>
      </c>
      <c r="B61">
        <v>39.195496798969103</v>
      </c>
      <c r="C61">
        <f t="shared" si="0"/>
        <v>20.968596951445416</v>
      </c>
      <c r="E61">
        <v>3.3849999999999998</v>
      </c>
      <c r="F61">
        <v>0.63500000000000001</v>
      </c>
      <c r="M61">
        <v>2.141</v>
      </c>
    </row>
    <row r="62" spans="1:13" x14ac:dyDescent="0.3">
      <c r="A62">
        <v>46.689540756392297</v>
      </c>
      <c r="B62">
        <v>39.175035183083402</v>
      </c>
      <c r="C62">
        <f t="shared" si="0"/>
        <v>20.970662002530531</v>
      </c>
    </row>
    <row r="63" spans="1:13" x14ac:dyDescent="0.3">
      <c r="A63">
        <v>46.646116938356101</v>
      </c>
      <c r="B63">
        <v>39.202801001347297</v>
      </c>
      <c r="C63">
        <f t="shared" si="0"/>
        <v>20.990119611810098</v>
      </c>
      <c r="E63">
        <v>3.3530000000000002</v>
      </c>
      <c r="F63">
        <v>0.628</v>
      </c>
      <c r="M63">
        <v>2.1219999999999999</v>
      </c>
    </row>
    <row r="64" spans="1:13" x14ac:dyDescent="0.3">
      <c r="A64">
        <v>46.5357563163262</v>
      </c>
      <c r="B64">
        <v>39.131110711956602</v>
      </c>
      <c r="C64">
        <f t="shared" si="0"/>
        <v>20.956844535183436</v>
      </c>
    </row>
    <row r="65" spans="1:13" x14ac:dyDescent="0.3">
      <c r="A65">
        <v>46.5130654668123</v>
      </c>
      <c r="B65">
        <v>39.144971471478598</v>
      </c>
      <c r="C65">
        <f t="shared" si="0"/>
        <v>20.966640217430669</v>
      </c>
      <c r="E65">
        <v>3.3279999999999998</v>
      </c>
      <c r="F65">
        <v>0.621</v>
      </c>
      <c r="M65">
        <v>2.109</v>
      </c>
    </row>
    <row r="66" spans="1:13" x14ac:dyDescent="0.3">
      <c r="A66">
        <v>46.401168368302997</v>
      </c>
      <c r="B66">
        <v>39.1416287013976</v>
      </c>
      <c r="C66">
        <f t="shared" si="0"/>
        <v>20.973248071692716</v>
      </c>
    </row>
    <row r="67" spans="1:13" x14ac:dyDescent="0.3">
      <c r="A67">
        <v>46.292494371206701</v>
      </c>
      <c r="B67">
        <v>39.120856719893901</v>
      </c>
      <c r="C67">
        <f t="shared" ref="C67:C130" si="1">B67*(1-EXP(-ABS(0.25704+0.11819*(B67/A67)-0.0020625*A67+0.13831*LN($O$2))))</f>
        <v>20.969473446410785</v>
      </c>
      <c r="E67">
        <v>3.294</v>
      </c>
      <c r="F67">
        <v>0.61199999999999999</v>
      </c>
      <c r="M67">
        <v>2.089</v>
      </c>
    </row>
    <row r="68" spans="1:13" x14ac:dyDescent="0.3">
      <c r="A68">
        <v>46.258800269303201</v>
      </c>
      <c r="B68">
        <v>39.1154299096969</v>
      </c>
      <c r="C68">
        <f t="shared" si="1"/>
        <v>20.968894373859953</v>
      </c>
    </row>
    <row r="69" spans="1:13" x14ac:dyDescent="0.3">
      <c r="A69">
        <v>46.232912317433403</v>
      </c>
      <c r="B69">
        <v>39.1324256918628</v>
      </c>
      <c r="C69">
        <f t="shared" si="1"/>
        <v>20.980779254057335</v>
      </c>
      <c r="E69">
        <v>3.286</v>
      </c>
      <c r="F69">
        <v>0.61099999999999999</v>
      </c>
      <c r="M69">
        <v>2.0840000000000001</v>
      </c>
    </row>
    <row r="70" spans="1:13" x14ac:dyDescent="0.3">
      <c r="A70">
        <v>46.033218308167797</v>
      </c>
      <c r="B70">
        <v>39.093019899439902</v>
      </c>
      <c r="C70">
        <f t="shared" si="1"/>
        <v>20.973150167887887</v>
      </c>
    </row>
    <row r="71" spans="1:13" x14ac:dyDescent="0.3">
      <c r="A71">
        <v>46.0140487808156</v>
      </c>
      <c r="B71">
        <v>39.118347746036001</v>
      </c>
      <c r="C71">
        <f t="shared" si="1"/>
        <v>20.989392812262867</v>
      </c>
      <c r="E71">
        <v>3.2530000000000001</v>
      </c>
      <c r="F71">
        <v>0.60399999999999998</v>
      </c>
      <c r="M71">
        <v>2.0649999999999999</v>
      </c>
    </row>
    <row r="72" spans="1:13" x14ac:dyDescent="0.3">
      <c r="A72">
        <v>45.980482337661897</v>
      </c>
      <c r="B72">
        <v>39.118321214005299</v>
      </c>
      <c r="C72">
        <f t="shared" si="1"/>
        <v>20.991962002244538</v>
      </c>
    </row>
    <row r="73" spans="1:13" x14ac:dyDescent="0.3">
      <c r="A73">
        <v>45.947235195765003</v>
      </c>
      <c r="B73">
        <v>39.127538256360097</v>
      </c>
      <c r="C73">
        <f t="shared" si="1"/>
        <v>20.999900142371949</v>
      </c>
      <c r="E73">
        <v>3.246</v>
      </c>
      <c r="F73">
        <v>0.60199999999999998</v>
      </c>
      <c r="M73">
        <v>2.06</v>
      </c>
    </row>
    <row r="74" spans="1:13" x14ac:dyDescent="0.3">
      <c r="A74">
        <v>45.824755780923397</v>
      </c>
      <c r="B74">
        <v>39.096879480764599</v>
      </c>
      <c r="C74">
        <f t="shared" si="1"/>
        <v>20.991459759140589</v>
      </c>
    </row>
    <row r="75" spans="1:13" x14ac:dyDescent="0.3">
      <c r="A75">
        <v>45.558540447636297</v>
      </c>
      <c r="B75">
        <v>39.1292141381142</v>
      </c>
      <c r="C75">
        <f t="shared" si="1"/>
        <v>21.030953460240276</v>
      </c>
      <c r="E75">
        <v>3.19</v>
      </c>
      <c r="F75">
        <v>0.57499999999999996</v>
      </c>
      <c r="M75">
        <v>2.0259999999999998</v>
      </c>
    </row>
    <row r="76" spans="1:13" x14ac:dyDescent="0.3">
      <c r="A76">
        <v>45.459090742853498</v>
      </c>
      <c r="B76">
        <v>39.101787203620603</v>
      </c>
      <c r="C76">
        <f t="shared" si="1"/>
        <v>21.022647327052841</v>
      </c>
    </row>
    <row r="77" spans="1:13" x14ac:dyDescent="0.3">
      <c r="A77">
        <v>45.345693605482303</v>
      </c>
      <c r="B77">
        <v>39.098882743808097</v>
      </c>
      <c r="C77">
        <f t="shared" si="1"/>
        <v>21.029770774077811</v>
      </c>
      <c r="E77">
        <v>3.1579999999999999</v>
      </c>
      <c r="F77">
        <v>0.56699999999999995</v>
      </c>
      <c r="M77">
        <v>2.008</v>
      </c>
    </row>
    <row r="78" spans="1:13" x14ac:dyDescent="0.3">
      <c r="A78">
        <v>45.235756379947397</v>
      </c>
      <c r="B78">
        <v>39.0682271336699</v>
      </c>
      <c r="C78">
        <f t="shared" si="1"/>
        <v>21.020400317230763</v>
      </c>
    </row>
    <row r="79" spans="1:13" x14ac:dyDescent="0.3">
      <c r="A79">
        <v>45.2025373711584</v>
      </c>
      <c r="B79">
        <v>39.0671932837475</v>
      </c>
      <c r="C79">
        <f t="shared" si="1"/>
        <v>21.022385413376366</v>
      </c>
      <c r="E79">
        <v>3.1349999999999998</v>
      </c>
      <c r="F79">
        <v>0.56100000000000005</v>
      </c>
      <c r="M79">
        <v>1.994</v>
      </c>
    </row>
    <row r="80" spans="1:13" x14ac:dyDescent="0.3">
      <c r="A80">
        <v>45.094163452713403</v>
      </c>
      <c r="B80">
        <v>39.0990414493495</v>
      </c>
      <c r="C80">
        <f t="shared" si="1"/>
        <v>21.049498025798982</v>
      </c>
    </row>
    <row r="81" spans="1:13" x14ac:dyDescent="0.3">
      <c r="A81">
        <v>44.904729063935697</v>
      </c>
      <c r="B81">
        <v>39.094193486987002</v>
      </c>
      <c r="C81">
        <f t="shared" si="1"/>
        <v>21.06150508335827</v>
      </c>
      <c r="E81">
        <v>3.0939999999999999</v>
      </c>
      <c r="F81">
        <v>0.55300000000000005</v>
      </c>
      <c r="M81">
        <v>1.9690000000000001</v>
      </c>
    </row>
    <row r="82" spans="1:13" x14ac:dyDescent="0.3">
      <c r="A82">
        <v>44.723906037499603</v>
      </c>
      <c r="B82">
        <v>39.080230718163797</v>
      </c>
      <c r="C82">
        <f t="shared" si="1"/>
        <v>21.067534709064329</v>
      </c>
    </row>
    <row r="83" spans="1:13" x14ac:dyDescent="0.3">
      <c r="A83">
        <v>44.424978205320798</v>
      </c>
      <c r="B83">
        <v>39.046649496708802</v>
      </c>
      <c r="C83">
        <f t="shared" si="1"/>
        <v>21.07141295973274</v>
      </c>
      <c r="E83">
        <v>3.0249999999999999</v>
      </c>
      <c r="F83">
        <v>0.53700000000000003</v>
      </c>
      <c r="M83">
        <v>1.9279999999999999</v>
      </c>
    </row>
    <row r="84" spans="1:13" x14ac:dyDescent="0.3">
      <c r="A84">
        <v>44.398516461083503</v>
      </c>
      <c r="B84">
        <v>39.080493731419899</v>
      </c>
      <c r="C84">
        <f t="shared" si="1"/>
        <v>21.093393159759376</v>
      </c>
    </row>
    <row r="85" spans="1:13" x14ac:dyDescent="0.3">
      <c r="A85">
        <v>44.267878654497501</v>
      </c>
      <c r="B85">
        <v>39.059757857509403</v>
      </c>
      <c r="C85">
        <f t="shared" si="1"/>
        <v>21.091566583662498</v>
      </c>
      <c r="E85">
        <v>3.0049999999999999</v>
      </c>
      <c r="F85">
        <v>0.53400000000000003</v>
      </c>
      <c r="L85">
        <v>1.915</v>
      </c>
    </row>
    <row r="86" spans="1:13" x14ac:dyDescent="0.3">
      <c r="A86">
        <v>44.241474375205897</v>
      </c>
      <c r="B86">
        <v>38.571338467654499</v>
      </c>
      <c r="C86">
        <f t="shared" si="1"/>
        <v>20.806735273583627</v>
      </c>
    </row>
    <row r="87" spans="1:13" x14ac:dyDescent="0.3">
      <c r="A87">
        <v>43.9915578148279</v>
      </c>
      <c r="B87">
        <v>39.044620427177399</v>
      </c>
      <c r="C87">
        <f t="shared" si="1"/>
        <v>21.10465117197009</v>
      </c>
      <c r="E87">
        <v>2.9620000000000002</v>
      </c>
      <c r="F87">
        <v>0.51600000000000001</v>
      </c>
      <c r="L87">
        <v>1.891</v>
      </c>
    </row>
    <row r="88" spans="1:13" x14ac:dyDescent="0.3">
      <c r="A88">
        <v>43.978055750051702</v>
      </c>
      <c r="B88">
        <v>39.086339414436601</v>
      </c>
      <c r="C88">
        <f t="shared" si="1"/>
        <v>21.130293198359251</v>
      </c>
    </row>
    <row r="89" spans="1:13" x14ac:dyDescent="0.3">
      <c r="A89">
        <v>43.9483573729404</v>
      </c>
      <c r="B89">
        <v>39.095191110053101</v>
      </c>
      <c r="C89">
        <f t="shared" si="1"/>
        <v>21.137880780305885</v>
      </c>
      <c r="E89">
        <v>2.964</v>
      </c>
      <c r="F89">
        <v>0.52</v>
      </c>
      <c r="L89">
        <v>1.889</v>
      </c>
    </row>
    <row r="90" spans="1:13" x14ac:dyDescent="0.3">
      <c r="A90">
        <v>43.8788430041986</v>
      </c>
      <c r="B90">
        <v>39.033108374933398</v>
      </c>
      <c r="C90">
        <f t="shared" si="1"/>
        <v>21.106872566722135</v>
      </c>
    </row>
    <row r="91" spans="1:13" x14ac:dyDescent="0.3">
      <c r="A91">
        <v>43.794353024366401</v>
      </c>
      <c r="B91">
        <v>39.097795462496002</v>
      </c>
      <c r="C91">
        <f t="shared" si="1"/>
        <v>21.1517546891865</v>
      </c>
      <c r="E91">
        <v>2.9420000000000002</v>
      </c>
      <c r="F91">
        <v>0.51500000000000001</v>
      </c>
      <c r="L91">
        <v>1.8759999999999999</v>
      </c>
    </row>
    <row r="92" spans="1:13" x14ac:dyDescent="0.3">
      <c r="A92">
        <v>43.762428041499398</v>
      </c>
      <c r="B92">
        <v>39.103432177153799</v>
      </c>
      <c r="C92">
        <f t="shared" si="1"/>
        <v>21.157640551242789</v>
      </c>
    </row>
    <row r="93" spans="1:13" x14ac:dyDescent="0.3">
      <c r="A93">
        <v>43.730273733827701</v>
      </c>
      <c r="B93">
        <v>39.109168823218397</v>
      </c>
      <c r="C93">
        <f t="shared" si="1"/>
        <v>21.163606557424085</v>
      </c>
      <c r="E93">
        <v>2.9529999999999998</v>
      </c>
      <c r="F93">
        <v>0.51400000000000001</v>
      </c>
      <c r="L93">
        <v>1.871</v>
      </c>
    </row>
    <row r="94" spans="1:13" x14ac:dyDescent="0.3">
      <c r="A94">
        <v>43.700475655488198</v>
      </c>
      <c r="B94">
        <v>39.119055322345297</v>
      </c>
      <c r="C94">
        <f t="shared" si="1"/>
        <v>21.171833207730185</v>
      </c>
    </row>
    <row r="95" spans="1:13" x14ac:dyDescent="0.3">
      <c r="A95">
        <v>43.677639416703201</v>
      </c>
      <c r="B95">
        <v>39.170762825688598</v>
      </c>
      <c r="C95">
        <f t="shared" si="1"/>
        <v>21.204172544340743</v>
      </c>
      <c r="E95">
        <v>2.9329999999999998</v>
      </c>
      <c r="F95">
        <v>0.50900000000000001</v>
      </c>
      <c r="L95">
        <v>1.8680000000000001</v>
      </c>
    </row>
    <row r="96" spans="1:13" x14ac:dyDescent="0.3">
      <c r="A96">
        <v>43.6474934318896</v>
      </c>
      <c r="B96">
        <v>39.195425488640602</v>
      </c>
      <c r="C96">
        <f t="shared" si="1"/>
        <v>21.221157243661846</v>
      </c>
    </row>
    <row r="97" spans="1:12" x14ac:dyDescent="0.3">
      <c r="A97">
        <v>43.354954996030301</v>
      </c>
      <c r="B97">
        <v>39.162641417739998</v>
      </c>
      <c r="C97">
        <f t="shared" si="1"/>
        <v>21.225485979008816</v>
      </c>
      <c r="E97">
        <v>2.8879999999999999</v>
      </c>
      <c r="F97">
        <v>0.5</v>
      </c>
      <c r="L97">
        <v>1.841</v>
      </c>
    </row>
    <row r="98" spans="1:12" x14ac:dyDescent="0.3">
      <c r="A98">
        <v>43.326837105834798</v>
      </c>
      <c r="B98">
        <v>39.178559363971097</v>
      </c>
      <c r="C98">
        <f t="shared" si="1"/>
        <v>21.237176096621006</v>
      </c>
    </row>
    <row r="99" spans="1:12" x14ac:dyDescent="0.3">
      <c r="A99">
        <v>43.296801750630699</v>
      </c>
      <c r="B99">
        <v>39.192949491726402</v>
      </c>
      <c r="C99">
        <f t="shared" si="1"/>
        <v>21.248123667866999</v>
      </c>
      <c r="E99">
        <v>2.8839999999999999</v>
      </c>
      <c r="F99">
        <v>0.5</v>
      </c>
      <c r="L99">
        <v>1.837</v>
      </c>
    </row>
    <row r="100" spans="1:12" x14ac:dyDescent="0.3">
      <c r="A100">
        <v>43.263328398331502</v>
      </c>
      <c r="B100">
        <v>39.234866150947902</v>
      </c>
      <c r="C100">
        <f t="shared" si="1"/>
        <v>21.275632099334288</v>
      </c>
    </row>
    <row r="101" spans="1:12" x14ac:dyDescent="0.3">
      <c r="A101">
        <v>43.059506627007202</v>
      </c>
      <c r="B101">
        <v>39.212986494744001</v>
      </c>
      <c r="C101">
        <f t="shared" si="1"/>
        <v>21.279335075227884</v>
      </c>
      <c r="E101">
        <v>2.8530000000000002</v>
      </c>
      <c r="F101">
        <v>0.49399999999999999</v>
      </c>
      <c r="L101">
        <v>1.8180000000000001</v>
      </c>
    </row>
    <row r="102" spans="1:12" x14ac:dyDescent="0.3">
      <c r="A102">
        <v>43.018649160194201</v>
      </c>
      <c r="B102">
        <v>39.257902194196298</v>
      </c>
      <c r="C102">
        <f t="shared" si="1"/>
        <v>21.309272104977357</v>
      </c>
    </row>
    <row r="103" spans="1:12" x14ac:dyDescent="0.3">
      <c r="A103">
        <v>42.906142663771</v>
      </c>
      <c r="B103">
        <v>39.223098517974599</v>
      </c>
      <c r="C103">
        <f t="shared" si="1"/>
        <v>21.297892709694093</v>
      </c>
      <c r="E103">
        <v>2.8319999999999999</v>
      </c>
      <c r="F103">
        <v>0.49099999999999999</v>
      </c>
      <c r="L103">
        <v>1.8049999999999999</v>
      </c>
    </row>
    <row r="104" spans="1:12" x14ac:dyDescent="0.3">
      <c r="A104">
        <v>42.790053150734103</v>
      </c>
      <c r="B104">
        <v>39.273354737162897</v>
      </c>
      <c r="C104">
        <f t="shared" si="1"/>
        <v>21.337227376393173</v>
      </c>
    </row>
    <row r="105" spans="1:12" x14ac:dyDescent="0.3">
      <c r="A105">
        <v>42.677230105604103</v>
      </c>
      <c r="B105">
        <v>39.287416930700502</v>
      </c>
      <c r="C105">
        <f t="shared" si="1"/>
        <v>21.354883940707001</v>
      </c>
      <c r="E105">
        <v>2.8079999999999998</v>
      </c>
      <c r="F105">
        <v>0.48199999999999998</v>
      </c>
      <c r="L105">
        <v>1.788</v>
      </c>
    </row>
    <row r="106" spans="1:12" x14ac:dyDescent="0.3">
      <c r="A106">
        <v>42.567584959147297</v>
      </c>
      <c r="B106">
        <v>39.285207163032403</v>
      </c>
      <c r="C106">
        <f t="shared" si="1"/>
        <v>21.362650980355337</v>
      </c>
    </row>
    <row r="107" spans="1:12" x14ac:dyDescent="0.3">
      <c r="A107">
        <v>42.533723698282003</v>
      </c>
      <c r="B107">
        <v>39.325596614527299</v>
      </c>
      <c r="C107">
        <f t="shared" si="1"/>
        <v>21.389437901633279</v>
      </c>
      <c r="E107">
        <v>2.7909999999999999</v>
      </c>
      <c r="F107">
        <v>0.48</v>
      </c>
      <c r="L107">
        <v>1.776</v>
      </c>
    </row>
    <row r="108" spans="1:12" x14ac:dyDescent="0.3">
      <c r="A108">
        <v>42.324860424746703</v>
      </c>
      <c r="B108">
        <v>39.292816529951203</v>
      </c>
      <c r="C108">
        <f t="shared" si="1"/>
        <v>21.387345343981451</v>
      </c>
    </row>
    <row r="109" spans="1:12" x14ac:dyDescent="0.3">
      <c r="A109">
        <v>42.201298156624098</v>
      </c>
      <c r="B109">
        <v>39.298255871110399</v>
      </c>
      <c r="C109">
        <f t="shared" si="1"/>
        <v>21.40089260718624</v>
      </c>
      <c r="E109">
        <v>2.7450000000000001</v>
      </c>
      <c r="F109">
        <v>0.46300000000000002</v>
      </c>
      <c r="L109">
        <v>1.7490000000000001</v>
      </c>
    </row>
    <row r="110" spans="1:12" x14ac:dyDescent="0.3">
      <c r="A110">
        <v>42.1928942485942</v>
      </c>
      <c r="B110">
        <v>39.357466452967998</v>
      </c>
      <c r="C110">
        <f t="shared" si="1"/>
        <v>21.436813434983751</v>
      </c>
    </row>
    <row r="111" spans="1:12" x14ac:dyDescent="0.3">
      <c r="A111">
        <v>42.165236732102002</v>
      </c>
      <c r="B111">
        <v>39.3808778235679</v>
      </c>
      <c r="C111">
        <f t="shared" si="1"/>
        <v>21.453060819500383</v>
      </c>
      <c r="E111">
        <v>2.7469999999999999</v>
      </c>
      <c r="F111">
        <v>0.46600000000000003</v>
      </c>
      <c r="L111">
        <v>1.748</v>
      </c>
    </row>
    <row r="112" spans="1:12" x14ac:dyDescent="0.3">
      <c r="A112">
        <v>42.133883081304901</v>
      </c>
      <c r="B112">
        <v>39.428302072543502</v>
      </c>
      <c r="C112">
        <f t="shared" si="1"/>
        <v>21.483917823813066</v>
      </c>
    </row>
    <row r="113" spans="1:12" x14ac:dyDescent="0.3">
      <c r="A113">
        <v>42.010871066259298</v>
      </c>
      <c r="B113">
        <v>39.4245810005593</v>
      </c>
      <c r="C113">
        <f t="shared" si="1"/>
        <v>21.492062557694737</v>
      </c>
      <c r="E113">
        <v>2.7290000000000001</v>
      </c>
      <c r="F113">
        <v>0.46400000000000002</v>
      </c>
      <c r="L113">
        <v>1.736</v>
      </c>
    </row>
    <row r="114" spans="1:12" x14ac:dyDescent="0.3">
      <c r="A114">
        <v>41.893700427240297</v>
      </c>
      <c r="B114">
        <v>39.445328709887598</v>
      </c>
      <c r="C114">
        <f t="shared" si="1"/>
        <v>21.514321611087478</v>
      </c>
    </row>
    <row r="115" spans="1:12" x14ac:dyDescent="0.3">
      <c r="A115">
        <v>41.866116443998898</v>
      </c>
      <c r="B115">
        <v>39.471641091991998</v>
      </c>
      <c r="C115">
        <f t="shared" si="1"/>
        <v>21.532341779568103</v>
      </c>
      <c r="E115">
        <v>2.7149999999999999</v>
      </c>
      <c r="F115">
        <v>0.45700000000000002</v>
      </c>
      <c r="L115">
        <v>1.7250000000000001</v>
      </c>
    </row>
    <row r="116" spans="1:12" x14ac:dyDescent="0.3">
      <c r="A116">
        <v>41.838508669505103</v>
      </c>
      <c r="B116">
        <v>39.498750125526698</v>
      </c>
      <c r="C116">
        <f t="shared" si="1"/>
        <v>21.55084665131881</v>
      </c>
    </row>
    <row r="117" spans="1:12" x14ac:dyDescent="0.3">
      <c r="A117">
        <v>41.716276990191602</v>
      </c>
      <c r="B117">
        <v>39.523110142211003</v>
      </c>
      <c r="C117">
        <f t="shared" si="1"/>
        <v>21.575772361926756</v>
      </c>
      <c r="E117">
        <v>2.6989999999999998</v>
      </c>
      <c r="F117">
        <v>0.45500000000000002</v>
      </c>
      <c r="L117">
        <v>1.714</v>
      </c>
    </row>
    <row r="118" spans="1:12" x14ac:dyDescent="0.3">
      <c r="A118">
        <v>41.5974441052605</v>
      </c>
      <c r="B118">
        <v>39.546440906539701</v>
      </c>
      <c r="C118">
        <f t="shared" si="1"/>
        <v>21.599841394919238</v>
      </c>
    </row>
    <row r="119" spans="1:12" x14ac:dyDescent="0.3">
      <c r="A119">
        <v>41.5721887414485</v>
      </c>
      <c r="B119">
        <v>39.577392148284403</v>
      </c>
      <c r="C119">
        <f t="shared" si="1"/>
        <v>21.62048824636658</v>
      </c>
      <c r="E119">
        <v>2.6829999999999998</v>
      </c>
      <c r="F119">
        <v>0.45400000000000001</v>
      </c>
      <c r="L119">
        <v>1.7030000000000001</v>
      </c>
    </row>
    <row r="120" spans="1:12" x14ac:dyDescent="0.3">
      <c r="A120">
        <v>41.544963531455998</v>
      </c>
      <c r="B120">
        <v>39.607803021393799</v>
      </c>
      <c r="C120">
        <f t="shared" si="1"/>
        <v>21.640989700883015</v>
      </c>
    </row>
    <row r="121" spans="1:12" x14ac:dyDescent="0.3">
      <c r="A121">
        <v>41.411149259757003</v>
      </c>
      <c r="B121">
        <v>39.6535418704416</v>
      </c>
      <c r="C121">
        <f t="shared" si="1"/>
        <v>21.679837174574818</v>
      </c>
      <c r="E121">
        <v>2.6680000000000001</v>
      </c>
      <c r="F121">
        <v>0.44700000000000001</v>
      </c>
      <c r="L121">
        <v>1.6919999999999999</v>
      </c>
    </row>
    <row r="122" spans="1:12" x14ac:dyDescent="0.3">
      <c r="A122">
        <v>41.296593492938399</v>
      </c>
      <c r="B122">
        <v>39.646027409705901</v>
      </c>
      <c r="C122">
        <f t="shared" si="1"/>
        <v>21.685227278619074</v>
      </c>
    </row>
    <row r="123" spans="1:12" x14ac:dyDescent="0.3">
      <c r="A123">
        <v>41.272782381063301</v>
      </c>
      <c r="B123">
        <v>39.693304605864697</v>
      </c>
      <c r="C123">
        <f t="shared" si="1"/>
        <v>21.715580731216782</v>
      </c>
      <c r="E123">
        <v>2.6520000000000001</v>
      </c>
      <c r="F123">
        <v>0.439</v>
      </c>
      <c r="L123">
        <v>1.681</v>
      </c>
    </row>
    <row r="124" spans="1:12" x14ac:dyDescent="0.3">
      <c r="A124">
        <v>41.248249434944597</v>
      </c>
      <c r="B124">
        <v>39.756516155622897</v>
      </c>
      <c r="C124">
        <f t="shared" si="1"/>
        <v>21.755551741857747</v>
      </c>
    </row>
    <row r="125" spans="1:12" x14ac:dyDescent="0.3">
      <c r="A125">
        <v>41.2120650358425</v>
      </c>
      <c r="B125">
        <v>39.787331781887602</v>
      </c>
      <c r="C125">
        <f t="shared" si="1"/>
        <v>21.777152384305165</v>
      </c>
      <c r="E125">
        <v>2.6520000000000001</v>
      </c>
      <c r="F125">
        <v>0.442</v>
      </c>
      <c r="L125">
        <v>1.6779999999999999</v>
      </c>
    </row>
    <row r="126" spans="1:12" x14ac:dyDescent="0.3">
      <c r="A126">
        <v>41.087079137595197</v>
      </c>
      <c r="B126">
        <v>39.826423952439299</v>
      </c>
      <c r="C126">
        <f t="shared" si="1"/>
        <v>21.811476468039999</v>
      </c>
    </row>
    <row r="127" spans="1:12" x14ac:dyDescent="0.3">
      <c r="A127">
        <v>41.061145571180901</v>
      </c>
      <c r="B127">
        <v>39.853671612390997</v>
      </c>
      <c r="C127">
        <f t="shared" si="1"/>
        <v>21.830081141337786</v>
      </c>
      <c r="E127">
        <v>2.637</v>
      </c>
      <c r="F127">
        <v>0.441</v>
      </c>
      <c r="L127">
        <v>1.667</v>
      </c>
    </row>
    <row r="128" spans="1:12" x14ac:dyDescent="0.3">
      <c r="A128">
        <v>40.840718717299097</v>
      </c>
      <c r="B128">
        <v>39.828089971751702</v>
      </c>
      <c r="C128">
        <f t="shared" si="1"/>
        <v>21.834066977680923</v>
      </c>
    </row>
    <row r="129" spans="1:12" x14ac:dyDescent="0.3">
      <c r="A129">
        <v>40.736646569362598</v>
      </c>
      <c r="B129">
        <v>39.8865307810632</v>
      </c>
      <c r="C129">
        <f t="shared" si="1"/>
        <v>21.878330348067045</v>
      </c>
      <c r="E129">
        <v>2.5979999999999999</v>
      </c>
      <c r="F129">
        <v>0.435</v>
      </c>
      <c r="L129">
        <v>1.643</v>
      </c>
    </row>
    <row r="130" spans="1:12" x14ac:dyDescent="0.3">
      <c r="A130">
        <v>40.711873752712499</v>
      </c>
      <c r="B130">
        <v>39.907391154291297</v>
      </c>
      <c r="C130">
        <f t="shared" si="1"/>
        <v>21.893052731177992</v>
      </c>
    </row>
    <row r="131" spans="1:12" x14ac:dyDescent="0.3">
      <c r="A131">
        <v>40.586417841171802</v>
      </c>
      <c r="B131">
        <v>39.931079211086598</v>
      </c>
      <c r="C131">
        <f t="shared" ref="C131:C194" si="2">B131*(1-EXP(-ABS(0.25704+0.11819*(B131/A131)-0.0020625*A131+0.13831*LN($O$2))))</f>
        <v>21.918406135685892</v>
      </c>
      <c r="E131">
        <v>2.5819999999999999</v>
      </c>
      <c r="F131">
        <v>0.42699999999999999</v>
      </c>
      <c r="L131">
        <v>1.6319999999999999</v>
      </c>
    </row>
    <row r="132" spans="1:12" x14ac:dyDescent="0.3">
      <c r="A132">
        <v>40.548456847950398</v>
      </c>
      <c r="B132">
        <v>39.891763112667803</v>
      </c>
      <c r="C132">
        <f t="shared" si="2"/>
        <v>21.898130927326733</v>
      </c>
    </row>
    <row r="133" spans="1:12" x14ac:dyDescent="0.3">
      <c r="A133">
        <v>40.536526580691799</v>
      </c>
      <c r="B133">
        <v>39.902106224874899</v>
      </c>
      <c r="C133">
        <f t="shared" si="2"/>
        <v>21.905410151336952</v>
      </c>
      <c r="E133">
        <v>2.573</v>
      </c>
      <c r="F133">
        <v>0.42499999999999999</v>
      </c>
      <c r="L133">
        <v>1.627</v>
      </c>
    </row>
    <row r="134" spans="1:12" x14ac:dyDescent="0.3">
      <c r="A134">
        <v>40.391636493210797</v>
      </c>
      <c r="B134">
        <v>39.843700976869698</v>
      </c>
      <c r="C134">
        <f t="shared" si="2"/>
        <v>21.883142823053497</v>
      </c>
    </row>
    <row r="135" spans="1:12" x14ac:dyDescent="0.3">
      <c r="A135">
        <v>40.380461563222198</v>
      </c>
      <c r="B135">
        <v>39.854677592338803</v>
      </c>
      <c r="C135">
        <f t="shared" si="2"/>
        <v>21.890742289334209</v>
      </c>
    </row>
    <row r="136" spans="1:12" x14ac:dyDescent="0.3">
      <c r="A136">
        <v>40.349066170243603</v>
      </c>
      <c r="B136">
        <v>39.866008980705303</v>
      </c>
      <c r="C136">
        <f t="shared" si="2"/>
        <v>21.900356838120349</v>
      </c>
      <c r="E136">
        <v>2.5470000000000002</v>
      </c>
      <c r="F136">
        <v>0.42399999999999999</v>
      </c>
      <c r="L136">
        <v>1.6120000000000001</v>
      </c>
    </row>
    <row r="137" spans="1:12" x14ac:dyDescent="0.3">
      <c r="A137">
        <v>40.3143084881875</v>
      </c>
      <c r="B137">
        <v>39.833714755740601</v>
      </c>
      <c r="C137">
        <f t="shared" si="2"/>
        <v>21.884010599623068</v>
      </c>
    </row>
    <row r="138" spans="1:12" x14ac:dyDescent="0.3">
      <c r="A138">
        <v>40.187386067599398</v>
      </c>
      <c r="B138">
        <v>39.768277443718702</v>
      </c>
      <c r="C138">
        <f t="shared" si="2"/>
        <v>21.855910467373356</v>
      </c>
    </row>
    <row r="139" spans="1:12" x14ac:dyDescent="0.3">
      <c r="A139">
        <v>40.155761577449297</v>
      </c>
      <c r="B139">
        <v>39.784592190167899</v>
      </c>
      <c r="C139">
        <f t="shared" si="2"/>
        <v>21.868556254536621</v>
      </c>
    </row>
    <row r="140" spans="1:12" x14ac:dyDescent="0.3">
      <c r="A140">
        <v>39.941864961812797</v>
      </c>
      <c r="B140">
        <v>39.715339146143002</v>
      </c>
      <c r="C140">
        <f t="shared" si="2"/>
        <v>21.845923325111126</v>
      </c>
      <c r="E140">
        <v>2.4849999999999999</v>
      </c>
      <c r="F140">
        <v>0.40799999999999997</v>
      </c>
      <c r="L140">
        <v>1.5780000000000001</v>
      </c>
    </row>
    <row r="141" spans="1:12" x14ac:dyDescent="0.3">
      <c r="A141">
        <v>39.914380349612102</v>
      </c>
      <c r="B141">
        <v>39.691797462217302</v>
      </c>
      <c r="C141">
        <f t="shared" si="2"/>
        <v>21.834186512270602</v>
      </c>
    </row>
    <row r="142" spans="1:12" x14ac:dyDescent="0.3">
      <c r="A142">
        <v>39.831762425424998</v>
      </c>
      <c r="B142">
        <v>39.5997151141462</v>
      </c>
      <c r="C142">
        <f t="shared" si="2"/>
        <v>21.786043643149842</v>
      </c>
    </row>
    <row r="143" spans="1:12" x14ac:dyDescent="0.3">
      <c r="A143">
        <v>39.764941763867</v>
      </c>
      <c r="B143">
        <v>39.664642299109097</v>
      </c>
      <c r="C143">
        <f t="shared" si="2"/>
        <v>21.831186659523635</v>
      </c>
    </row>
    <row r="144" spans="1:12" x14ac:dyDescent="0.3">
      <c r="A144">
        <v>39.456264725256901</v>
      </c>
      <c r="B144">
        <v>39.629835560076003</v>
      </c>
      <c r="C144">
        <f t="shared" si="2"/>
        <v>21.837929670017648</v>
      </c>
      <c r="E144">
        <v>2.419</v>
      </c>
      <c r="F144">
        <v>0.39300000000000002</v>
      </c>
      <c r="L144">
        <v>1.54</v>
      </c>
    </row>
    <row r="145" spans="1:12" x14ac:dyDescent="0.3">
      <c r="A145">
        <v>39.323466092908198</v>
      </c>
      <c r="B145">
        <v>39.637488392353703</v>
      </c>
      <c r="C145">
        <f t="shared" si="2"/>
        <v>21.854559856959824</v>
      </c>
    </row>
    <row r="146" spans="1:12" x14ac:dyDescent="0.3">
      <c r="A146">
        <v>39.199977084801503</v>
      </c>
      <c r="B146">
        <v>39.557376033745903</v>
      </c>
      <c r="C146">
        <f t="shared" si="2"/>
        <v>21.817281555390291</v>
      </c>
    </row>
    <row r="147" spans="1:12" x14ac:dyDescent="0.3">
      <c r="A147">
        <v>39.079621911734897</v>
      </c>
      <c r="B147">
        <v>39.548166783756201</v>
      </c>
      <c r="C147">
        <f t="shared" si="2"/>
        <v>21.822622589829898</v>
      </c>
      <c r="E147">
        <v>2.367</v>
      </c>
      <c r="F147">
        <v>0.38100000000000001</v>
      </c>
      <c r="L147">
        <v>1.51</v>
      </c>
    </row>
    <row r="148" spans="1:12" x14ac:dyDescent="0.3">
      <c r="A148">
        <v>38.959536228532997</v>
      </c>
      <c r="B148">
        <v>39.525429233409199</v>
      </c>
      <c r="C148">
        <f t="shared" si="2"/>
        <v>21.81977016418573</v>
      </c>
    </row>
    <row r="149" spans="1:12" x14ac:dyDescent="0.3">
      <c r="A149">
        <v>38.828339339045101</v>
      </c>
      <c r="B149">
        <v>39.481826965684597</v>
      </c>
      <c r="C149">
        <f t="shared" si="2"/>
        <v>21.805301192528439</v>
      </c>
    </row>
    <row r="150" spans="1:12" x14ac:dyDescent="0.3">
      <c r="A150">
        <v>38.797772813854699</v>
      </c>
      <c r="B150">
        <v>39.451362375602997</v>
      </c>
      <c r="C150">
        <f t="shared" si="2"/>
        <v>21.789622651632651</v>
      </c>
    </row>
    <row r="151" spans="1:12" x14ac:dyDescent="0.3">
      <c r="A151">
        <v>38.679858730195399</v>
      </c>
      <c r="B151">
        <v>39.451506997532498</v>
      </c>
      <c r="C151">
        <f t="shared" si="2"/>
        <v>21.800473068278244</v>
      </c>
    </row>
    <row r="152" spans="1:12" x14ac:dyDescent="0.3">
      <c r="A152">
        <v>38.455249075079102</v>
      </c>
      <c r="B152">
        <v>39.407464678140201</v>
      </c>
      <c r="C152">
        <f t="shared" si="2"/>
        <v>21.7943217753845</v>
      </c>
      <c r="E152">
        <v>2.2829999999999999</v>
      </c>
      <c r="F152">
        <v>0.36099999999999999</v>
      </c>
      <c r="L152">
        <v>1.4610000000000001</v>
      </c>
    </row>
    <row r="153" spans="1:12" x14ac:dyDescent="0.3">
      <c r="A153">
        <v>38.419700658720402</v>
      </c>
      <c r="B153">
        <v>39.367962608807098</v>
      </c>
      <c r="C153">
        <f t="shared" si="2"/>
        <v>21.773598813073523</v>
      </c>
    </row>
    <row r="154" spans="1:12" x14ac:dyDescent="0.3">
      <c r="A154">
        <v>38.412890527827003</v>
      </c>
      <c r="B154">
        <v>39.382939120784798</v>
      </c>
      <c r="C154">
        <f t="shared" si="2"/>
        <v>21.783318142492021</v>
      </c>
    </row>
    <row r="155" spans="1:12" x14ac:dyDescent="0.3">
      <c r="A155">
        <v>38.384758208327703</v>
      </c>
      <c r="B155">
        <v>39.391336455090901</v>
      </c>
      <c r="C155">
        <f t="shared" si="2"/>
        <v>21.791002474400095</v>
      </c>
    </row>
    <row r="156" spans="1:12" x14ac:dyDescent="0.3">
      <c r="A156">
        <v>38.248605117892097</v>
      </c>
      <c r="B156">
        <v>39.3229886028967</v>
      </c>
      <c r="C156">
        <f t="shared" si="2"/>
        <v>21.761999694425654</v>
      </c>
    </row>
    <row r="157" spans="1:12" x14ac:dyDescent="0.3">
      <c r="A157">
        <v>38.227744836704296</v>
      </c>
      <c r="B157">
        <v>39.315472655545101</v>
      </c>
      <c r="C157">
        <f t="shared" si="2"/>
        <v>21.759351768829472</v>
      </c>
    </row>
    <row r="158" spans="1:12" x14ac:dyDescent="0.3">
      <c r="A158">
        <v>38.196825992171298</v>
      </c>
      <c r="B158">
        <v>39.3309692651899</v>
      </c>
      <c r="C158">
        <f t="shared" si="2"/>
        <v>21.771618277582338</v>
      </c>
    </row>
    <row r="159" spans="1:12" x14ac:dyDescent="0.3">
      <c r="A159">
        <v>38.1735952228101</v>
      </c>
      <c r="B159">
        <v>39.311904044038599</v>
      </c>
      <c r="C159">
        <f t="shared" si="2"/>
        <v>21.762169465895919</v>
      </c>
    </row>
    <row r="160" spans="1:12" x14ac:dyDescent="0.3">
      <c r="A160">
        <v>38.1467577126664</v>
      </c>
      <c r="B160">
        <v>39.276575906216699</v>
      </c>
      <c r="C160">
        <f t="shared" si="2"/>
        <v>21.743165374025516</v>
      </c>
    </row>
    <row r="161" spans="1:12" x14ac:dyDescent="0.3">
      <c r="A161">
        <v>37.913029787588698</v>
      </c>
      <c r="B161">
        <v>39.206391993774197</v>
      </c>
      <c r="C161">
        <f t="shared" si="2"/>
        <v>21.722041127833069</v>
      </c>
      <c r="E161">
        <v>2.206</v>
      </c>
      <c r="F161">
        <v>0.34100000000000003</v>
      </c>
      <c r="L161">
        <v>1.4179999999999999</v>
      </c>
    </row>
    <row r="162" spans="1:12" x14ac:dyDescent="0.3">
      <c r="A162">
        <v>37.888874810726897</v>
      </c>
      <c r="B162">
        <v>39.185027606888802</v>
      </c>
      <c r="C162">
        <f t="shared" si="2"/>
        <v>21.711271922943876</v>
      </c>
    </row>
    <row r="163" spans="1:12" x14ac:dyDescent="0.3">
      <c r="A163">
        <v>37.763062211969</v>
      </c>
      <c r="B163">
        <v>39.1747094672385</v>
      </c>
      <c r="C163">
        <f t="shared" si="2"/>
        <v>21.716634402420137</v>
      </c>
    </row>
    <row r="164" spans="1:12" x14ac:dyDescent="0.3">
      <c r="A164">
        <v>37.728077966679798</v>
      </c>
      <c r="B164">
        <v>39.176744033047797</v>
      </c>
      <c r="C164">
        <f t="shared" si="2"/>
        <v>21.721117912607035</v>
      </c>
    </row>
    <row r="165" spans="1:12" x14ac:dyDescent="0.3">
      <c r="A165">
        <v>37.608803949724901</v>
      </c>
      <c r="B165">
        <v>39.1602885035106</v>
      </c>
      <c r="C165">
        <f t="shared" si="2"/>
        <v>21.72217268236227</v>
      </c>
    </row>
    <row r="166" spans="1:12" x14ac:dyDescent="0.3">
      <c r="A166">
        <v>37.577919536177099</v>
      </c>
      <c r="B166">
        <v>39.130470521061298</v>
      </c>
      <c r="C166">
        <f t="shared" si="2"/>
        <v>21.706870850798367</v>
      </c>
    </row>
    <row r="167" spans="1:12" x14ac:dyDescent="0.3">
      <c r="A167">
        <v>37.443267715384302</v>
      </c>
      <c r="B167">
        <v>39.047485434016401</v>
      </c>
      <c r="C167">
        <f t="shared" si="2"/>
        <v>21.668804106458907</v>
      </c>
      <c r="E167">
        <v>2.1419999999999999</v>
      </c>
      <c r="F167">
        <v>0.33</v>
      </c>
      <c r="K167">
        <v>1.381</v>
      </c>
    </row>
    <row r="168" spans="1:12" x14ac:dyDescent="0.3">
      <c r="A168">
        <v>37.437225416000999</v>
      </c>
      <c r="B168">
        <v>39.065240729972302</v>
      </c>
      <c r="C168">
        <f t="shared" si="2"/>
        <v>21.680194197873661</v>
      </c>
    </row>
    <row r="169" spans="1:12" x14ac:dyDescent="0.3">
      <c r="A169">
        <v>37.411970675167197</v>
      </c>
      <c r="B169">
        <v>39.077037930659003</v>
      </c>
      <c r="C169">
        <f t="shared" si="2"/>
        <v>21.689742818398635</v>
      </c>
    </row>
    <row r="170" spans="1:12" x14ac:dyDescent="0.3">
      <c r="A170">
        <v>37.282885117978601</v>
      </c>
      <c r="B170">
        <v>39.020217884624003</v>
      </c>
      <c r="C170">
        <f t="shared" si="2"/>
        <v>21.667118593834761</v>
      </c>
    </row>
    <row r="171" spans="1:12" x14ac:dyDescent="0.3">
      <c r="A171">
        <v>37.156277110828398</v>
      </c>
      <c r="B171">
        <v>38.993779589654203</v>
      </c>
      <c r="C171">
        <f t="shared" si="2"/>
        <v>21.662814064652007</v>
      </c>
    </row>
    <row r="172" spans="1:12" x14ac:dyDescent="0.3">
      <c r="A172">
        <v>37.025935860379398</v>
      </c>
      <c r="B172">
        <v>38.9543287828442</v>
      </c>
      <c r="C172">
        <f t="shared" si="2"/>
        <v>21.650928176941438</v>
      </c>
      <c r="E172">
        <v>2.089</v>
      </c>
      <c r="F172">
        <v>0.32300000000000001</v>
      </c>
      <c r="K172">
        <v>1.35</v>
      </c>
    </row>
    <row r="173" spans="1:12" x14ac:dyDescent="0.3">
      <c r="A173">
        <v>36.891576557394302</v>
      </c>
      <c r="B173">
        <v>38.957410633831401</v>
      </c>
      <c r="C173">
        <f t="shared" si="2"/>
        <v>21.66543939331228</v>
      </c>
    </row>
    <row r="174" spans="1:12" x14ac:dyDescent="0.3">
      <c r="A174">
        <v>36.772869431769898</v>
      </c>
      <c r="B174">
        <v>38.912410820924002</v>
      </c>
      <c r="C174">
        <f t="shared" si="2"/>
        <v>21.64910089784658</v>
      </c>
    </row>
    <row r="175" spans="1:12" x14ac:dyDescent="0.3">
      <c r="A175">
        <v>36.543666627231403</v>
      </c>
      <c r="B175">
        <v>38.87118889776</v>
      </c>
      <c r="C175">
        <f t="shared" si="2"/>
        <v>21.645536496831152</v>
      </c>
    </row>
    <row r="176" spans="1:12" x14ac:dyDescent="0.3">
      <c r="A176">
        <v>36.520044842555301</v>
      </c>
      <c r="B176">
        <v>38.858714451909201</v>
      </c>
      <c r="C176">
        <f t="shared" si="2"/>
        <v>21.640134040821813</v>
      </c>
    </row>
    <row r="177" spans="1:11" x14ac:dyDescent="0.3">
      <c r="A177">
        <v>36.492835865486398</v>
      </c>
      <c r="B177">
        <v>38.873945495632597</v>
      </c>
      <c r="C177">
        <f t="shared" si="2"/>
        <v>21.652047264411763</v>
      </c>
      <c r="E177">
        <v>2.0230000000000001</v>
      </c>
      <c r="F177">
        <v>0.309</v>
      </c>
      <c r="K177">
        <v>1.31</v>
      </c>
    </row>
    <row r="178" spans="1:11" x14ac:dyDescent="0.3">
      <c r="A178">
        <v>36.470136774729497</v>
      </c>
      <c r="B178">
        <v>38.841971601187097</v>
      </c>
      <c r="C178">
        <f t="shared" si="2"/>
        <v>21.634609400480301</v>
      </c>
    </row>
    <row r="179" spans="1:11" x14ac:dyDescent="0.3">
      <c r="A179">
        <v>36.337410384705699</v>
      </c>
      <c r="B179">
        <v>38.8260016699844</v>
      </c>
      <c r="C179">
        <f t="shared" si="2"/>
        <v>21.637433721999717</v>
      </c>
    </row>
    <row r="180" spans="1:11" x14ac:dyDescent="0.3">
      <c r="A180">
        <v>36.109490419501903</v>
      </c>
      <c r="B180">
        <v>38.760541216345104</v>
      </c>
      <c r="C180">
        <f t="shared" si="2"/>
        <v>21.619011309736454</v>
      </c>
    </row>
    <row r="181" spans="1:11" x14ac:dyDescent="0.3">
      <c r="A181">
        <v>36.083782514114503</v>
      </c>
      <c r="B181">
        <v>38.774730953350897</v>
      </c>
      <c r="C181">
        <f t="shared" si="2"/>
        <v>21.630181582474098</v>
      </c>
      <c r="E181">
        <v>1.9710000000000001</v>
      </c>
      <c r="F181">
        <v>0.29699999999999999</v>
      </c>
      <c r="K181">
        <v>1.28</v>
      </c>
    </row>
    <row r="182" spans="1:11" x14ac:dyDescent="0.3">
      <c r="A182">
        <v>35.948336604008098</v>
      </c>
      <c r="B182">
        <v>38.691515845216401</v>
      </c>
      <c r="C182">
        <f t="shared" si="2"/>
        <v>21.592043785794555</v>
      </c>
    </row>
    <row r="183" spans="1:11" x14ac:dyDescent="0.3">
      <c r="A183">
        <v>35.9313385651133</v>
      </c>
      <c r="B183">
        <v>38.729898911588698</v>
      </c>
      <c r="C183">
        <f t="shared" si="2"/>
        <v>21.617254426544275</v>
      </c>
    </row>
    <row r="184" spans="1:11" x14ac:dyDescent="0.3">
      <c r="A184">
        <v>35.789210178103502</v>
      </c>
      <c r="B184">
        <v>38.633251595640402</v>
      </c>
      <c r="C184">
        <f t="shared" si="2"/>
        <v>21.571500106904523</v>
      </c>
    </row>
    <row r="185" spans="1:11" x14ac:dyDescent="0.3">
      <c r="A185">
        <v>35.6781450175354</v>
      </c>
      <c r="B185">
        <v>38.637479871902698</v>
      </c>
      <c r="C185">
        <f t="shared" si="2"/>
        <v>21.584782326790528</v>
      </c>
    </row>
    <row r="186" spans="1:11" x14ac:dyDescent="0.3">
      <c r="A186">
        <v>35.647317880682102</v>
      </c>
      <c r="B186">
        <v>38.6008201787254</v>
      </c>
      <c r="C186">
        <f t="shared" si="2"/>
        <v>21.565200584937926</v>
      </c>
    </row>
    <row r="187" spans="1:11" x14ac:dyDescent="0.3">
      <c r="A187">
        <v>35.622334616867001</v>
      </c>
      <c r="B187">
        <v>38.573514825909903</v>
      </c>
      <c r="C187">
        <f t="shared" si="2"/>
        <v>21.550808773562192</v>
      </c>
    </row>
    <row r="188" spans="1:11" x14ac:dyDescent="0.3">
      <c r="A188">
        <v>35.609046135315801</v>
      </c>
      <c r="B188">
        <v>38.6065036320419</v>
      </c>
      <c r="C188">
        <f t="shared" si="2"/>
        <v>21.572385255195563</v>
      </c>
    </row>
    <row r="189" spans="1:11" x14ac:dyDescent="0.3">
      <c r="A189">
        <v>35.478434192684503</v>
      </c>
      <c r="B189">
        <v>38.5533859565247</v>
      </c>
      <c r="C189">
        <f t="shared" si="2"/>
        <v>21.552298611296269</v>
      </c>
      <c r="E189">
        <v>1.8939999999999999</v>
      </c>
      <c r="F189">
        <v>0.27900000000000003</v>
      </c>
      <c r="K189">
        <v>1.2350000000000001</v>
      </c>
    </row>
    <row r="190" spans="1:11" x14ac:dyDescent="0.3">
      <c r="A190">
        <v>35.453425156838101</v>
      </c>
      <c r="B190">
        <v>38.526497960470401</v>
      </c>
      <c r="C190">
        <f t="shared" si="2"/>
        <v>21.538160200409152</v>
      </c>
    </row>
    <row r="191" spans="1:11" x14ac:dyDescent="0.3">
      <c r="A191">
        <v>35.424886207045098</v>
      </c>
      <c r="B191">
        <v>38.492525987236498</v>
      </c>
      <c r="C191">
        <f t="shared" si="2"/>
        <v>21.519999714176073</v>
      </c>
    </row>
    <row r="192" spans="1:11" x14ac:dyDescent="0.3">
      <c r="A192">
        <v>35.418272415760697</v>
      </c>
      <c r="B192">
        <v>38.507024647922798</v>
      </c>
      <c r="C192">
        <f t="shared" si="2"/>
        <v>21.529565664668958</v>
      </c>
    </row>
    <row r="193" spans="1:11" x14ac:dyDescent="0.3">
      <c r="A193">
        <v>35.395175320105899</v>
      </c>
      <c r="B193">
        <v>38.486293170184702</v>
      </c>
      <c r="C193">
        <f t="shared" si="2"/>
        <v>21.519031002721533</v>
      </c>
    </row>
    <row r="194" spans="1:11" x14ac:dyDescent="0.3">
      <c r="A194">
        <v>35.371866493077498</v>
      </c>
      <c r="B194">
        <v>38.507634349097799</v>
      </c>
      <c r="C194">
        <f t="shared" si="2"/>
        <v>21.534427637729785</v>
      </c>
    </row>
    <row r="195" spans="1:11" x14ac:dyDescent="0.3">
      <c r="A195">
        <v>35.220270433988503</v>
      </c>
      <c r="B195">
        <v>38.408417297438199</v>
      </c>
      <c r="C195">
        <f t="shared" ref="C195:C258" si="3">B195*(1-EXP(-ABS(0.25704+0.11819*(B195/A195)-0.0020625*A195+0.13831*LN($O$2))))</f>
        <v>21.487973060461112</v>
      </c>
    </row>
    <row r="196" spans="1:11" x14ac:dyDescent="0.3">
      <c r="A196">
        <v>35.209198708684802</v>
      </c>
      <c r="B196">
        <v>38.407353625635601</v>
      </c>
      <c r="C196">
        <f t="shared" si="3"/>
        <v>21.488389672048012</v>
      </c>
    </row>
    <row r="197" spans="1:11" x14ac:dyDescent="0.3">
      <c r="A197">
        <v>35.079036225468897</v>
      </c>
      <c r="B197">
        <v>38.381689846146003</v>
      </c>
      <c r="C197">
        <f t="shared" si="3"/>
        <v>21.485192881348599</v>
      </c>
      <c r="E197">
        <v>1.843</v>
      </c>
      <c r="F197">
        <v>0.27</v>
      </c>
      <c r="K197">
        <v>1.206</v>
      </c>
    </row>
    <row r="198" spans="1:11" x14ac:dyDescent="0.3">
      <c r="A198">
        <v>34.942214756005498</v>
      </c>
      <c r="B198">
        <v>38.339970519995397</v>
      </c>
      <c r="C198">
        <f t="shared" si="3"/>
        <v>21.472763446481778</v>
      </c>
    </row>
    <row r="199" spans="1:11" x14ac:dyDescent="0.3">
      <c r="A199">
        <v>34.713160583242697</v>
      </c>
      <c r="B199">
        <v>38.362481596657901</v>
      </c>
      <c r="C199">
        <f t="shared" si="3"/>
        <v>21.509062997475908</v>
      </c>
    </row>
    <row r="200" spans="1:11" x14ac:dyDescent="0.3">
      <c r="A200">
        <v>34.588295897373499</v>
      </c>
      <c r="B200">
        <v>38.305123971480299</v>
      </c>
      <c r="C200">
        <f t="shared" si="3"/>
        <v>21.485871861005549</v>
      </c>
    </row>
    <row r="201" spans="1:11" x14ac:dyDescent="0.3">
      <c r="A201">
        <v>34.564371667892203</v>
      </c>
      <c r="B201">
        <v>38.318913121470302</v>
      </c>
      <c r="C201">
        <f t="shared" si="3"/>
        <v>21.496753977704667</v>
      </c>
      <c r="E201">
        <v>1.7849999999999999</v>
      </c>
      <c r="F201">
        <v>0.255</v>
      </c>
      <c r="K201">
        <v>1.17</v>
      </c>
    </row>
    <row r="202" spans="1:11" x14ac:dyDescent="0.3">
      <c r="A202">
        <v>34.4212382656223</v>
      </c>
      <c r="B202">
        <v>38.276290453625499</v>
      </c>
      <c r="C202">
        <f t="shared" si="3"/>
        <v>21.484495603443762</v>
      </c>
    </row>
    <row r="203" spans="1:11" x14ac:dyDescent="0.3">
      <c r="A203">
        <v>34.297549958942398</v>
      </c>
      <c r="B203">
        <v>38.249016730576599</v>
      </c>
      <c r="C203">
        <f t="shared" si="3"/>
        <v>21.479840172401531</v>
      </c>
    </row>
    <row r="204" spans="1:11" x14ac:dyDescent="0.3">
      <c r="A204">
        <v>34.1666560316987</v>
      </c>
      <c r="B204">
        <v>38.177118560456499</v>
      </c>
      <c r="C204">
        <f t="shared" si="3"/>
        <v>21.448268961587626</v>
      </c>
    </row>
    <row r="205" spans="1:11" x14ac:dyDescent="0.3">
      <c r="A205">
        <v>34.158063948391501</v>
      </c>
      <c r="B205">
        <v>38.186335212744602</v>
      </c>
      <c r="C205">
        <f t="shared" si="3"/>
        <v>21.454832902953164</v>
      </c>
    </row>
    <row r="206" spans="1:11" x14ac:dyDescent="0.3">
      <c r="A206">
        <v>34.135214186825699</v>
      </c>
      <c r="B206">
        <v>38.202436136009297</v>
      </c>
      <c r="C206">
        <f t="shared" si="3"/>
        <v>21.467081267696301</v>
      </c>
    </row>
    <row r="207" spans="1:11" x14ac:dyDescent="0.3">
      <c r="A207">
        <v>34.114277560391898</v>
      </c>
      <c r="B207">
        <v>38.183765586607201</v>
      </c>
      <c r="C207">
        <f t="shared" si="3"/>
        <v>21.457587902498954</v>
      </c>
    </row>
    <row r="208" spans="1:11" x14ac:dyDescent="0.3">
      <c r="A208">
        <v>33.981693151893701</v>
      </c>
      <c r="B208">
        <v>38.121835594761599</v>
      </c>
      <c r="C208">
        <f t="shared" si="3"/>
        <v>21.432371887888031</v>
      </c>
      <c r="E208">
        <v>1.7150000000000001</v>
      </c>
      <c r="F208">
        <v>0.24299999999999999</v>
      </c>
      <c r="K208">
        <v>1.1279999999999999</v>
      </c>
    </row>
    <row r="209" spans="1:11" x14ac:dyDescent="0.3">
      <c r="A209">
        <v>33.961249597510502</v>
      </c>
      <c r="B209">
        <v>38.1024822539719</v>
      </c>
      <c r="C209">
        <f t="shared" si="3"/>
        <v>21.422402507669933</v>
      </c>
    </row>
    <row r="210" spans="1:11" x14ac:dyDescent="0.3">
      <c r="A210">
        <v>33.829583286135602</v>
      </c>
      <c r="B210">
        <v>38.064153054719597</v>
      </c>
      <c r="C210">
        <f t="shared" si="3"/>
        <v>21.411742626789007</v>
      </c>
    </row>
    <row r="211" spans="1:11" x14ac:dyDescent="0.3">
      <c r="A211">
        <v>33.803920505404797</v>
      </c>
      <c r="B211">
        <v>38.032018674933397</v>
      </c>
      <c r="C211">
        <f t="shared" si="3"/>
        <v>21.394357524779966</v>
      </c>
    </row>
    <row r="212" spans="1:11" x14ac:dyDescent="0.3">
      <c r="A212">
        <v>33.782169133896701</v>
      </c>
      <c r="B212">
        <v>38.006703148942997</v>
      </c>
      <c r="C212">
        <f t="shared" si="3"/>
        <v>21.38081346622014</v>
      </c>
    </row>
    <row r="213" spans="1:11" x14ac:dyDescent="0.3">
      <c r="A213">
        <v>33.777261374389603</v>
      </c>
      <c r="B213">
        <v>38.024960535834303</v>
      </c>
      <c r="C213">
        <f t="shared" si="3"/>
        <v>21.392636543324951</v>
      </c>
    </row>
    <row r="214" spans="1:11" x14ac:dyDescent="0.3">
      <c r="A214">
        <v>33.637642770268798</v>
      </c>
      <c r="B214">
        <v>37.994926887873802</v>
      </c>
      <c r="C214">
        <f t="shared" si="3"/>
        <v>21.387945332938695</v>
      </c>
    </row>
    <row r="215" spans="1:11" x14ac:dyDescent="0.3">
      <c r="A215">
        <v>33.617278889020199</v>
      </c>
      <c r="B215">
        <v>38.014325447273201</v>
      </c>
      <c r="C215">
        <f t="shared" si="3"/>
        <v>21.402039491777607</v>
      </c>
      <c r="E215">
        <v>1.673</v>
      </c>
      <c r="F215">
        <v>0.23400000000000001</v>
      </c>
      <c r="K215">
        <v>1.103</v>
      </c>
    </row>
    <row r="216" spans="1:11" x14ac:dyDescent="0.3">
      <c r="A216">
        <v>33.366883093088397</v>
      </c>
      <c r="B216">
        <v>37.907423352745099</v>
      </c>
      <c r="C216">
        <f t="shared" si="3"/>
        <v>21.360739655449642</v>
      </c>
    </row>
    <row r="217" spans="1:11" x14ac:dyDescent="0.3">
      <c r="A217">
        <v>33.358403585985599</v>
      </c>
      <c r="B217">
        <v>37.955727778211802</v>
      </c>
      <c r="C217">
        <f t="shared" si="3"/>
        <v>21.391649383374805</v>
      </c>
    </row>
    <row r="218" spans="1:11" x14ac:dyDescent="0.3">
      <c r="A218">
        <v>33.007795657792002</v>
      </c>
      <c r="B218">
        <v>37.872787317491003</v>
      </c>
      <c r="C218">
        <f t="shared" si="3"/>
        <v>21.375528339198134</v>
      </c>
      <c r="E218">
        <v>1.605</v>
      </c>
      <c r="F218">
        <v>0.223</v>
      </c>
      <c r="K218">
        <v>1.0609999999999999</v>
      </c>
    </row>
    <row r="219" spans="1:11" x14ac:dyDescent="0.3">
      <c r="A219">
        <v>32.987015137443301</v>
      </c>
      <c r="B219">
        <v>37.8876858440264</v>
      </c>
      <c r="C219">
        <f t="shared" si="3"/>
        <v>21.386935065439673</v>
      </c>
    </row>
    <row r="220" spans="1:11" x14ac:dyDescent="0.3">
      <c r="A220">
        <v>32.846573674896</v>
      </c>
      <c r="B220">
        <v>37.845610793841502</v>
      </c>
      <c r="C220">
        <f t="shared" si="3"/>
        <v>21.375025811603344</v>
      </c>
    </row>
    <row r="221" spans="1:11" x14ac:dyDescent="0.3">
      <c r="A221">
        <v>32.723194643179298</v>
      </c>
      <c r="B221">
        <v>37.783412818944598</v>
      </c>
      <c r="C221">
        <f t="shared" si="3"/>
        <v>21.348827434780304</v>
      </c>
    </row>
    <row r="222" spans="1:11" x14ac:dyDescent="0.3">
      <c r="A222">
        <v>32.694678702334997</v>
      </c>
      <c r="B222">
        <v>37.742320460143503</v>
      </c>
      <c r="C222">
        <f t="shared" si="3"/>
        <v>21.326089810449751</v>
      </c>
    </row>
    <row r="223" spans="1:11" x14ac:dyDescent="0.3">
      <c r="A223">
        <v>32.573450085961802</v>
      </c>
      <c r="B223">
        <v>37.7502665258151</v>
      </c>
      <c r="C223">
        <f t="shared" si="3"/>
        <v>21.343491049802388</v>
      </c>
    </row>
    <row r="224" spans="1:11" x14ac:dyDescent="0.3">
      <c r="A224">
        <v>32.555317782246398</v>
      </c>
      <c r="B224">
        <v>37.770518641981703</v>
      </c>
      <c r="C224">
        <f t="shared" si="3"/>
        <v>21.358014227693936</v>
      </c>
      <c r="E224">
        <v>1.5569999999999999</v>
      </c>
      <c r="F224">
        <v>0.214</v>
      </c>
      <c r="K224">
        <v>1.032</v>
      </c>
    </row>
    <row r="225" spans="1:11" x14ac:dyDescent="0.3">
      <c r="A225">
        <v>32.425415262273802</v>
      </c>
      <c r="B225">
        <v>37.696358544721598</v>
      </c>
      <c r="C225">
        <f t="shared" si="3"/>
        <v>21.32503590373355</v>
      </c>
    </row>
    <row r="226" spans="1:11" x14ac:dyDescent="0.3">
      <c r="A226">
        <v>32.410081952158102</v>
      </c>
      <c r="B226">
        <v>37.685593296367401</v>
      </c>
      <c r="C226">
        <f t="shared" si="3"/>
        <v>21.319884917567954</v>
      </c>
    </row>
    <row r="227" spans="1:11" x14ac:dyDescent="0.3">
      <c r="A227">
        <v>32.276993586686999</v>
      </c>
      <c r="B227">
        <v>37.662280459601298</v>
      </c>
      <c r="C227">
        <f t="shared" si="3"/>
        <v>21.319052850041995</v>
      </c>
    </row>
    <row r="228" spans="1:11" x14ac:dyDescent="0.3">
      <c r="A228">
        <v>32.256888907189499</v>
      </c>
      <c r="B228">
        <v>37.678500548063901</v>
      </c>
      <c r="C228">
        <f t="shared" si="3"/>
        <v>21.331289150801187</v>
      </c>
    </row>
    <row r="229" spans="1:11" x14ac:dyDescent="0.3">
      <c r="A229">
        <v>32.114999439938202</v>
      </c>
      <c r="B229">
        <v>37.582820456103398</v>
      </c>
      <c r="C229">
        <f t="shared" si="3"/>
        <v>21.286094258096444</v>
      </c>
    </row>
    <row r="230" spans="1:11" x14ac:dyDescent="0.3">
      <c r="A230">
        <v>32.112619969398999</v>
      </c>
      <c r="B230">
        <v>37.601415065534297</v>
      </c>
      <c r="C230">
        <f t="shared" si="3"/>
        <v>21.297988758668239</v>
      </c>
    </row>
    <row r="231" spans="1:11" x14ac:dyDescent="0.3">
      <c r="A231">
        <v>32.092987669416203</v>
      </c>
      <c r="B231">
        <v>37.581367499920297</v>
      </c>
      <c r="C231">
        <f t="shared" si="3"/>
        <v>21.287469752597964</v>
      </c>
    </row>
    <row r="232" spans="1:11" x14ac:dyDescent="0.3">
      <c r="A232">
        <v>32.076948418613398</v>
      </c>
      <c r="B232">
        <v>37.599988067667098</v>
      </c>
      <c r="C232">
        <f t="shared" si="3"/>
        <v>21.300802804299302</v>
      </c>
      <c r="E232">
        <v>1.5029999999999999</v>
      </c>
      <c r="F232">
        <v>0.20499999999999999</v>
      </c>
      <c r="K232">
        <v>1</v>
      </c>
    </row>
    <row r="233" spans="1:11" x14ac:dyDescent="0.3">
      <c r="A233">
        <v>31.9406127546406</v>
      </c>
      <c r="B233">
        <v>37.527159366293098</v>
      </c>
      <c r="C233">
        <f t="shared" si="3"/>
        <v>21.269351777277056</v>
      </c>
    </row>
    <row r="234" spans="1:11" x14ac:dyDescent="0.3">
      <c r="A234">
        <v>31.808126746401101</v>
      </c>
      <c r="B234">
        <v>37.506397934055897</v>
      </c>
      <c r="C234">
        <f t="shared" si="3"/>
        <v>21.270164465244928</v>
      </c>
    </row>
    <row r="235" spans="1:11" x14ac:dyDescent="0.3">
      <c r="A235">
        <v>31.790371738935001</v>
      </c>
      <c r="B235">
        <v>37.526249346118703</v>
      </c>
      <c r="C235">
        <f t="shared" si="3"/>
        <v>21.284480280519823</v>
      </c>
    </row>
    <row r="236" spans="1:11" x14ac:dyDescent="0.3">
      <c r="A236">
        <v>31.771940798853301</v>
      </c>
      <c r="B236">
        <v>37.506709467026901</v>
      </c>
      <c r="C236">
        <f t="shared" si="3"/>
        <v>21.274148395730688</v>
      </c>
    </row>
    <row r="237" spans="1:11" x14ac:dyDescent="0.3">
      <c r="A237">
        <v>31.641143369369601</v>
      </c>
      <c r="B237">
        <v>37.444070995428802</v>
      </c>
      <c r="C237">
        <f t="shared" si="3"/>
        <v>21.248542919735048</v>
      </c>
    </row>
    <row r="238" spans="1:11" x14ac:dyDescent="0.3">
      <c r="A238">
        <v>31.628403808193699</v>
      </c>
      <c r="B238">
        <v>37.4289463486868</v>
      </c>
      <c r="C238">
        <f t="shared" si="3"/>
        <v>21.24038249461886</v>
      </c>
    </row>
    <row r="239" spans="1:11" x14ac:dyDescent="0.3">
      <c r="A239">
        <v>31.492626685265801</v>
      </c>
      <c r="B239">
        <v>37.387155268245998</v>
      </c>
      <c r="C239">
        <f t="shared" si="3"/>
        <v>21.228405680867908</v>
      </c>
      <c r="E239">
        <v>1.4390000000000001</v>
      </c>
      <c r="F239">
        <v>0.191</v>
      </c>
      <c r="J239">
        <v>0.96099999999999997</v>
      </c>
    </row>
    <row r="240" spans="1:11" x14ac:dyDescent="0.3">
      <c r="A240">
        <v>31.477891803124301</v>
      </c>
      <c r="B240">
        <v>37.382798382981697</v>
      </c>
      <c r="C240">
        <f t="shared" si="3"/>
        <v>21.227219692380263</v>
      </c>
    </row>
    <row r="241" spans="1:10" x14ac:dyDescent="0.3">
      <c r="A241">
        <v>31.337221183013501</v>
      </c>
      <c r="B241">
        <v>37.372771380620797</v>
      </c>
      <c r="C241">
        <f t="shared" si="3"/>
        <v>21.235771387911381</v>
      </c>
    </row>
    <row r="242" spans="1:10" x14ac:dyDescent="0.3">
      <c r="A242">
        <v>31.223137237886199</v>
      </c>
      <c r="B242">
        <v>37.331336732158398</v>
      </c>
      <c r="C242">
        <f t="shared" si="3"/>
        <v>21.221791022951464</v>
      </c>
    </row>
    <row r="243" spans="1:10" x14ac:dyDescent="0.3">
      <c r="A243">
        <v>31.194878602123001</v>
      </c>
      <c r="B243">
        <v>37.288770575043003</v>
      </c>
      <c r="C243">
        <f t="shared" si="3"/>
        <v>21.197995997307061</v>
      </c>
    </row>
    <row r="244" spans="1:10" x14ac:dyDescent="0.3">
      <c r="A244">
        <v>31.176214281282</v>
      </c>
      <c r="B244">
        <v>37.264488416128202</v>
      </c>
      <c r="C244">
        <f t="shared" si="3"/>
        <v>21.184690830723508</v>
      </c>
    </row>
    <row r="245" spans="1:10" x14ac:dyDescent="0.3">
      <c r="A245">
        <v>31.036836532771801</v>
      </c>
      <c r="B245">
        <v>37.226565633388397</v>
      </c>
      <c r="C245">
        <f t="shared" si="3"/>
        <v>21.175615763874863</v>
      </c>
    </row>
    <row r="246" spans="1:10" x14ac:dyDescent="0.3">
      <c r="A246">
        <v>31.033187820673401</v>
      </c>
      <c r="B246">
        <v>37.243111235104003</v>
      </c>
      <c r="C246">
        <f t="shared" si="3"/>
        <v>21.186427725947368</v>
      </c>
    </row>
    <row r="247" spans="1:10" x14ac:dyDescent="0.3">
      <c r="A247">
        <v>31.017346338252899</v>
      </c>
      <c r="B247">
        <v>37.223931874884798</v>
      </c>
      <c r="C247">
        <f t="shared" si="3"/>
        <v>21.176031269628201</v>
      </c>
      <c r="E247">
        <v>1.3879999999999999</v>
      </c>
      <c r="F247">
        <v>0.183</v>
      </c>
      <c r="J247">
        <v>0.93</v>
      </c>
    </row>
    <row r="248" spans="1:10" x14ac:dyDescent="0.3">
      <c r="A248">
        <v>30.871294736485499</v>
      </c>
      <c r="B248">
        <v>37.161874126336102</v>
      </c>
      <c r="C248">
        <f t="shared" si="3"/>
        <v>21.152493928413545</v>
      </c>
    </row>
    <row r="249" spans="1:10" x14ac:dyDescent="0.3">
      <c r="A249">
        <v>30.849583416498199</v>
      </c>
      <c r="B249">
        <v>37.123673966007701</v>
      </c>
      <c r="C249">
        <f t="shared" si="3"/>
        <v>21.130727372020345</v>
      </c>
    </row>
    <row r="250" spans="1:10" x14ac:dyDescent="0.3">
      <c r="A250">
        <v>30.8445085310161</v>
      </c>
      <c r="B250">
        <v>37.130982339074997</v>
      </c>
      <c r="C250">
        <f t="shared" si="3"/>
        <v>21.135876964095882</v>
      </c>
    </row>
    <row r="251" spans="1:10" x14ac:dyDescent="0.3">
      <c r="A251">
        <v>30.813488254966099</v>
      </c>
      <c r="B251">
        <v>37.118671242652603</v>
      </c>
      <c r="C251">
        <f t="shared" si="3"/>
        <v>21.131427210185098</v>
      </c>
    </row>
    <row r="252" spans="1:10" x14ac:dyDescent="0.3">
      <c r="A252">
        <v>30.676166492796899</v>
      </c>
      <c r="B252">
        <v>37.028486940785697</v>
      </c>
      <c r="C252">
        <f t="shared" si="3"/>
        <v>21.08922327159663</v>
      </c>
    </row>
    <row r="253" spans="1:10" x14ac:dyDescent="0.3">
      <c r="A253">
        <v>30.6506369941795</v>
      </c>
      <c r="B253">
        <v>36.978683234291303</v>
      </c>
      <c r="C253">
        <f t="shared" si="3"/>
        <v>21.060530730158156</v>
      </c>
    </row>
    <row r="254" spans="1:10" x14ac:dyDescent="0.3">
      <c r="A254">
        <v>30.6241080452494</v>
      </c>
      <c r="B254">
        <v>36.983733730452897</v>
      </c>
      <c r="C254">
        <f t="shared" si="3"/>
        <v>21.066554780688566</v>
      </c>
    </row>
    <row r="255" spans="1:10" x14ac:dyDescent="0.3">
      <c r="A255">
        <v>30.483230924394501</v>
      </c>
      <c r="B255">
        <v>36.874540094548799</v>
      </c>
      <c r="C255">
        <f t="shared" si="3"/>
        <v>21.01271498639823</v>
      </c>
      <c r="E255">
        <v>1.3260000000000001</v>
      </c>
      <c r="F255">
        <v>0.17100000000000001</v>
      </c>
      <c r="J255">
        <v>0.89400000000000002</v>
      </c>
    </row>
    <row r="256" spans="1:10" x14ac:dyDescent="0.3">
      <c r="A256">
        <v>30.451060286861299</v>
      </c>
      <c r="B256">
        <v>36.806897991903099</v>
      </c>
      <c r="C256">
        <f t="shared" si="3"/>
        <v>20.973454809084352</v>
      </c>
    </row>
    <row r="257" spans="1:10" x14ac:dyDescent="0.3">
      <c r="A257">
        <v>30.3044495011418</v>
      </c>
      <c r="B257">
        <v>36.734295436046303</v>
      </c>
      <c r="C257">
        <f t="shared" si="3"/>
        <v>20.943305560129804</v>
      </c>
    </row>
    <row r="258" spans="1:10" x14ac:dyDescent="0.3">
      <c r="A258">
        <v>30.152963010806602</v>
      </c>
      <c r="B258">
        <v>36.643119150714</v>
      </c>
      <c r="C258">
        <f t="shared" si="3"/>
        <v>20.901949352854761</v>
      </c>
    </row>
    <row r="259" spans="1:10" x14ac:dyDescent="0.3">
      <c r="A259">
        <v>30.102577339471701</v>
      </c>
      <c r="B259">
        <v>36.528756486217397</v>
      </c>
      <c r="C259">
        <f t="shared" ref="C259:C322" si="4">B259*(1-EXP(-ABS(0.25704+0.11819*(B259/A259)-0.0020625*A259+0.13831*LN($O$2))))</f>
        <v>20.83507180008052</v>
      </c>
    </row>
    <row r="260" spans="1:10" x14ac:dyDescent="0.3">
      <c r="A260">
        <v>30.060262346843899</v>
      </c>
      <c r="B260">
        <v>36.495702423417903</v>
      </c>
      <c r="C260">
        <f t="shared" si="4"/>
        <v>20.818714628852685</v>
      </c>
    </row>
    <row r="261" spans="1:10" x14ac:dyDescent="0.3">
      <c r="A261">
        <v>30.0098915388722</v>
      </c>
      <c r="B261">
        <v>36.366960416443803</v>
      </c>
      <c r="C261">
        <f t="shared" si="4"/>
        <v>20.742739136874523</v>
      </c>
      <c r="E261">
        <v>1.2649999999999999</v>
      </c>
      <c r="F261">
        <v>0.16200000000000001</v>
      </c>
      <c r="J261">
        <v>0.86</v>
      </c>
    </row>
    <row r="262" spans="1:10" x14ac:dyDescent="0.3">
      <c r="A262">
        <v>29.731163212674801</v>
      </c>
      <c r="B262">
        <v>36.200550181904802</v>
      </c>
      <c r="C262">
        <f t="shared" si="4"/>
        <v>20.667346562155071</v>
      </c>
    </row>
    <row r="263" spans="1:10" x14ac:dyDescent="0.3">
      <c r="A263">
        <v>29.565626800673201</v>
      </c>
      <c r="B263">
        <v>36.058987823834798</v>
      </c>
      <c r="C263">
        <f t="shared" si="4"/>
        <v>20.595517570819958</v>
      </c>
    </row>
    <row r="264" spans="1:10" x14ac:dyDescent="0.3">
      <c r="A264">
        <v>29.513964731439401</v>
      </c>
      <c r="B264">
        <v>35.937257837346202</v>
      </c>
      <c r="C264">
        <f t="shared" si="4"/>
        <v>20.524008026895455</v>
      </c>
      <c r="E264">
        <v>1.206</v>
      </c>
      <c r="F264">
        <v>0.152</v>
      </c>
      <c r="J264">
        <v>0.82299999999999995</v>
      </c>
    </row>
    <row r="265" spans="1:10" x14ac:dyDescent="0.3">
      <c r="A265">
        <v>29.474742189670799</v>
      </c>
      <c r="B265">
        <v>35.855708856661998</v>
      </c>
      <c r="C265">
        <f t="shared" si="4"/>
        <v>20.476595213321929</v>
      </c>
    </row>
    <row r="266" spans="1:10" x14ac:dyDescent="0.3">
      <c r="A266">
        <v>29.420949213677201</v>
      </c>
      <c r="B266">
        <v>35.7677722809157</v>
      </c>
      <c r="C266">
        <f t="shared" si="4"/>
        <v>20.426691659736726</v>
      </c>
    </row>
    <row r="267" spans="1:10" x14ac:dyDescent="0.3">
      <c r="A267">
        <v>29.256101077180901</v>
      </c>
      <c r="B267">
        <v>35.655252571779698</v>
      </c>
      <c r="C267">
        <f t="shared" si="4"/>
        <v>20.373058306847721</v>
      </c>
    </row>
    <row r="268" spans="1:10" x14ac:dyDescent="0.3">
      <c r="A268">
        <v>29.0920908331615</v>
      </c>
      <c r="B268">
        <v>35.463503972214902</v>
      </c>
      <c r="C268">
        <f t="shared" si="4"/>
        <v>20.269138107907349</v>
      </c>
    </row>
    <row r="269" spans="1:10" x14ac:dyDescent="0.3">
      <c r="A269">
        <v>29.0528981027512</v>
      </c>
      <c r="B269">
        <v>35.379970967122503</v>
      </c>
      <c r="C269">
        <f t="shared" si="4"/>
        <v>20.220415201058568</v>
      </c>
    </row>
    <row r="270" spans="1:10" x14ac:dyDescent="0.3">
      <c r="A270">
        <v>29.007577287308401</v>
      </c>
      <c r="B270">
        <v>35.3085712004671</v>
      </c>
      <c r="C270">
        <f t="shared" si="4"/>
        <v>20.180023694177819</v>
      </c>
      <c r="E270">
        <v>1.1419999999999999</v>
      </c>
      <c r="F270">
        <v>0.14299999999999999</v>
      </c>
      <c r="J270">
        <v>0.78</v>
      </c>
    </row>
    <row r="271" spans="1:10" x14ac:dyDescent="0.3">
      <c r="A271">
        <v>28.837046739374799</v>
      </c>
      <c r="B271">
        <v>35.112859651330602</v>
      </c>
      <c r="C271">
        <f t="shared" si="4"/>
        <v>20.074189725609493</v>
      </c>
    </row>
    <row r="272" spans="1:10" x14ac:dyDescent="0.3">
      <c r="A272">
        <v>28.795490278623902</v>
      </c>
      <c r="B272">
        <v>35.066452451340901</v>
      </c>
      <c r="C272">
        <f t="shared" si="4"/>
        <v>20.049204177891657</v>
      </c>
    </row>
    <row r="273" spans="1:10" x14ac:dyDescent="0.3">
      <c r="A273">
        <v>28.753287040085901</v>
      </c>
      <c r="B273">
        <v>34.947487397176602</v>
      </c>
      <c r="C273">
        <f t="shared" si="4"/>
        <v>19.978331617501777</v>
      </c>
    </row>
    <row r="274" spans="1:10" x14ac:dyDescent="0.3">
      <c r="A274">
        <v>28.586736510164801</v>
      </c>
      <c r="B274">
        <v>34.765879585047301</v>
      </c>
      <c r="C274">
        <f t="shared" si="4"/>
        <v>19.88090831425567</v>
      </c>
    </row>
    <row r="275" spans="1:10" x14ac:dyDescent="0.3">
      <c r="A275">
        <v>28.548872793309801</v>
      </c>
      <c r="B275">
        <v>34.7270345869671</v>
      </c>
      <c r="C275">
        <f t="shared" si="4"/>
        <v>19.860299176415555</v>
      </c>
      <c r="E275">
        <v>1.085</v>
      </c>
      <c r="F275">
        <v>0.13600000000000001</v>
      </c>
      <c r="J275">
        <v>0.73799999999999999</v>
      </c>
    </row>
    <row r="276" spans="1:10" x14ac:dyDescent="0.3">
      <c r="A276">
        <v>28.3846709148727</v>
      </c>
      <c r="B276">
        <v>34.530545683516799</v>
      </c>
      <c r="C276">
        <f t="shared" si="4"/>
        <v>19.753133033910519</v>
      </c>
    </row>
    <row r="277" spans="1:10" x14ac:dyDescent="0.3">
      <c r="A277">
        <v>28.229722352736999</v>
      </c>
      <c r="B277">
        <v>34.408946252396298</v>
      </c>
      <c r="C277">
        <f t="shared" si="4"/>
        <v>19.692399996138541</v>
      </c>
    </row>
    <row r="278" spans="1:10" x14ac:dyDescent="0.3">
      <c r="A278">
        <v>28.1941248743837</v>
      </c>
      <c r="B278">
        <v>34.324995914202802</v>
      </c>
      <c r="C278">
        <f t="shared" si="4"/>
        <v>19.642936434921886</v>
      </c>
    </row>
    <row r="279" spans="1:10" x14ac:dyDescent="0.3">
      <c r="A279">
        <v>28.153433529776201</v>
      </c>
      <c r="B279">
        <v>34.218851298355297</v>
      </c>
      <c r="C279">
        <f t="shared" si="4"/>
        <v>19.579943862307804</v>
      </c>
    </row>
    <row r="280" spans="1:10" x14ac:dyDescent="0.3">
      <c r="A280">
        <v>28.111046575796301</v>
      </c>
      <c r="B280">
        <v>34.110275661849698</v>
      </c>
      <c r="C280">
        <f t="shared" si="4"/>
        <v>19.515592119135437</v>
      </c>
    </row>
    <row r="281" spans="1:10" x14ac:dyDescent="0.3">
      <c r="A281">
        <v>28.0604483746543</v>
      </c>
      <c r="B281">
        <v>34.024994562820503</v>
      </c>
      <c r="C281">
        <f t="shared" si="4"/>
        <v>19.466854741395252</v>
      </c>
      <c r="E281">
        <v>1.0229999999999999</v>
      </c>
      <c r="F281">
        <v>0.124</v>
      </c>
      <c r="J281">
        <v>0.69799999999999995</v>
      </c>
    </row>
    <row r="282" spans="1:10" x14ac:dyDescent="0.3">
      <c r="A282">
        <v>27.902711972747699</v>
      </c>
      <c r="B282">
        <v>33.8504311020098</v>
      </c>
      <c r="C282">
        <f t="shared" si="4"/>
        <v>19.372716459015969</v>
      </c>
    </row>
    <row r="283" spans="1:10" x14ac:dyDescent="0.3">
      <c r="A283">
        <v>27.8672477471696</v>
      </c>
      <c r="B283">
        <v>33.766242879029498</v>
      </c>
      <c r="C283">
        <f t="shared" si="4"/>
        <v>19.323070198780552</v>
      </c>
    </row>
    <row r="284" spans="1:10" x14ac:dyDescent="0.3">
      <c r="A284">
        <v>27.827812697080901</v>
      </c>
      <c r="B284">
        <v>33.6607454097065</v>
      </c>
      <c r="C284">
        <f t="shared" si="4"/>
        <v>19.26033975875465</v>
      </c>
    </row>
    <row r="285" spans="1:10" x14ac:dyDescent="0.3">
      <c r="A285">
        <v>27.784618168936099</v>
      </c>
      <c r="B285">
        <v>33.591643042208503</v>
      </c>
      <c r="C285">
        <f t="shared" si="4"/>
        <v>19.221050067313371</v>
      </c>
    </row>
    <row r="286" spans="1:10" x14ac:dyDescent="0.3">
      <c r="A286">
        <v>27.7433087304934</v>
      </c>
      <c r="B286">
        <v>33.4669417089235</v>
      </c>
      <c r="C286">
        <f t="shared" si="4"/>
        <v>19.146355996221665</v>
      </c>
    </row>
    <row r="287" spans="1:10" x14ac:dyDescent="0.3">
      <c r="A287">
        <v>27.578833282356801</v>
      </c>
      <c r="B287">
        <v>33.283343539589801</v>
      </c>
      <c r="C287">
        <f t="shared" si="4"/>
        <v>19.047054009463139</v>
      </c>
    </row>
    <row r="288" spans="1:10" x14ac:dyDescent="0.3">
      <c r="A288">
        <v>27.550218786481501</v>
      </c>
      <c r="B288">
        <v>33.213354483013397</v>
      </c>
      <c r="C288">
        <f t="shared" si="4"/>
        <v>19.005678886425123</v>
      </c>
      <c r="E288">
        <v>0.95899999999999996</v>
      </c>
      <c r="F288">
        <v>0.11799999999999999</v>
      </c>
      <c r="J288">
        <v>0.64900000000000002</v>
      </c>
    </row>
    <row r="289" spans="1:10" x14ac:dyDescent="0.3">
      <c r="A289">
        <v>27.393058571386302</v>
      </c>
      <c r="B289">
        <v>33.078444046017403</v>
      </c>
      <c r="C289">
        <f t="shared" si="4"/>
        <v>18.9363941464192</v>
      </c>
    </row>
    <row r="290" spans="1:10" x14ac:dyDescent="0.3">
      <c r="A290">
        <v>27.354188275277</v>
      </c>
      <c r="B290">
        <v>32.972765609452203</v>
      </c>
      <c r="C290">
        <f t="shared" si="4"/>
        <v>18.873448597724948</v>
      </c>
    </row>
    <row r="291" spans="1:10" x14ac:dyDescent="0.3">
      <c r="A291">
        <v>27.200572793869</v>
      </c>
      <c r="B291">
        <v>32.841450799007802</v>
      </c>
      <c r="C291">
        <f t="shared" si="4"/>
        <v>18.806017943645049</v>
      </c>
    </row>
    <row r="292" spans="1:10" x14ac:dyDescent="0.3">
      <c r="A292">
        <v>27.1566047880954</v>
      </c>
      <c r="B292">
        <v>32.773154511146799</v>
      </c>
      <c r="C292">
        <f t="shared" si="4"/>
        <v>18.767252368303271</v>
      </c>
    </row>
    <row r="293" spans="1:10" x14ac:dyDescent="0.3">
      <c r="A293">
        <v>27.0052287280852</v>
      </c>
      <c r="B293">
        <v>32.585037421286003</v>
      </c>
      <c r="C293">
        <f t="shared" si="4"/>
        <v>18.663544816907493</v>
      </c>
      <c r="E293">
        <v>0.90100000000000002</v>
      </c>
      <c r="F293">
        <v>0.105</v>
      </c>
      <c r="J293">
        <v>0.61199999999999999</v>
      </c>
    </row>
    <row r="294" spans="1:10" x14ac:dyDescent="0.3">
      <c r="A294">
        <v>26.843790663568601</v>
      </c>
      <c r="B294">
        <v>32.424994396597398</v>
      </c>
      <c r="C294">
        <f t="shared" si="4"/>
        <v>18.578608481378861</v>
      </c>
    </row>
    <row r="295" spans="1:10" x14ac:dyDescent="0.3">
      <c r="A295">
        <v>26.816739499240299</v>
      </c>
      <c r="B295">
        <v>32.3984665065543</v>
      </c>
      <c r="C295">
        <f t="shared" si="4"/>
        <v>18.564555452738102</v>
      </c>
    </row>
    <row r="296" spans="1:10" x14ac:dyDescent="0.3">
      <c r="A296">
        <v>26.6666701001025</v>
      </c>
      <c r="B296">
        <v>32.233093873107102</v>
      </c>
      <c r="C296">
        <f t="shared" si="4"/>
        <v>18.475026640918859</v>
      </c>
    </row>
    <row r="297" spans="1:10" x14ac:dyDescent="0.3">
      <c r="A297">
        <v>26.628987941825201</v>
      </c>
      <c r="B297">
        <v>32.128265698993602</v>
      </c>
      <c r="C297">
        <f t="shared" si="4"/>
        <v>18.412399784349102</v>
      </c>
    </row>
    <row r="298" spans="1:10" x14ac:dyDescent="0.3">
      <c r="A298">
        <v>26.558431307735098</v>
      </c>
      <c r="B298">
        <v>31.917341246029</v>
      </c>
      <c r="C298">
        <f t="shared" si="4"/>
        <v>18.285874712309816</v>
      </c>
      <c r="E298">
        <v>0.85099999999999998</v>
      </c>
      <c r="F298">
        <v>9.9000000000000005E-2</v>
      </c>
      <c r="J298">
        <v>0.57699999999999996</v>
      </c>
    </row>
    <row r="299" spans="1:10" x14ac:dyDescent="0.3">
      <c r="A299">
        <v>26.436902579138799</v>
      </c>
      <c r="B299">
        <v>31.869561145230598</v>
      </c>
      <c r="C299">
        <f t="shared" si="4"/>
        <v>18.267889041811713</v>
      </c>
    </row>
    <row r="300" spans="1:10" x14ac:dyDescent="0.3">
      <c r="A300">
        <v>26.2917733977024</v>
      </c>
      <c r="B300">
        <v>31.7552394233238</v>
      </c>
      <c r="C300">
        <f t="shared" si="4"/>
        <v>18.2101073704393</v>
      </c>
    </row>
    <row r="301" spans="1:10" x14ac:dyDescent="0.3">
      <c r="A301">
        <v>26.2526554287276</v>
      </c>
      <c r="B301">
        <v>31.6991204697201</v>
      </c>
      <c r="C301">
        <f t="shared" si="4"/>
        <v>18.178476654936542</v>
      </c>
    </row>
    <row r="302" spans="1:10" x14ac:dyDescent="0.3">
      <c r="A302">
        <v>25.988983941624902</v>
      </c>
      <c r="B302">
        <v>31.471549000776299</v>
      </c>
      <c r="C302">
        <f t="shared" si="4"/>
        <v>18.060808417366445</v>
      </c>
      <c r="E302">
        <v>0.80100000000000005</v>
      </c>
      <c r="F302">
        <v>0.09</v>
      </c>
      <c r="I302">
        <v>0.54300000000000004</v>
      </c>
    </row>
    <row r="303" spans="1:10" x14ac:dyDescent="0.3">
      <c r="A303">
        <v>25.957854401836101</v>
      </c>
      <c r="B303">
        <v>31.4087693181012</v>
      </c>
      <c r="C303">
        <f t="shared" si="4"/>
        <v>18.024111329655362</v>
      </c>
    </row>
    <row r="304" spans="1:10" x14ac:dyDescent="0.3">
      <c r="A304">
        <v>25.923324332229399</v>
      </c>
      <c r="B304">
        <v>31.333121296616302</v>
      </c>
      <c r="C304">
        <f t="shared" si="4"/>
        <v>17.979589444140327</v>
      </c>
    </row>
    <row r="305" spans="1:9" x14ac:dyDescent="0.3">
      <c r="A305">
        <v>25.769118079013399</v>
      </c>
      <c r="B305">
        <v>31.1286022616992</v>
      </c>
      <c r="C305">
        <f t="shared" si="4"/>
        <v>17.865347941405965</v>
      </c>
    </row>
    <row r="306" spans="1:9" x14ac:dyDescent="0.3">
      <c r="A306">
        <v>25.734653132347098</v>
      </c>
      <c r="B306">
        <v>31.023698149362101</v>
      </c>
      <c r="C306">
        <f t="shared" si="4"/>
        <v>17.802239545310197</v>
      </c>
    </row>
    <row r="307" spans="1:9" x14ac:dyDescent="0.3">
      <c r="A307">
        <v>25.589226067426502</v>
      </c>
      <c r="B307">
        <v>30.900221702469</v>
      </c>
      <c r="C307">
        <f t="shared" si="4"/>
        <v>17.738486433697027</v>
      </c>
    </row>
    <row r="308" spans="1:9" x14ac:dyDescent="0.3">
      <c r="A308">
        <v>25.5616224640812</v>
      </c>
      <c r="B308">
        <v>30.868108020563898</v>
      </c>
      <c r="C308">
        <f t="shared" si="4"/>
        <v>17.720873983683177</v>
      </c>
    </row>
    <row r="309" spans="1:9" x14ac:dyDescent="0.3">
      <c r="A309">
        <v>25.5269962808255</v>
      </c>
      <c r="B309">
        <v>30.758609147899602</v>
      </c>
      <c r="C309">
        <f t="shared" si="4"/>
        <v>17.654842242535008</v>
      </c>
      <c r="E309">
        <v>0.753</v>
      </c>
      <c r="F309">
        <v>8.5000000000000006E-2</v>
      </c>
      <c r="I309">
        <v>0.50600000000000001</v>
      </c>
    </row>
    <row r="310" spans="1:9" x14ac:dyDescent="0.3">
      <c r="A310">
        <v>25.266996347721001</v>
      </c>
      <c r="B310">
        <v>30.546144332838502</v>
      </c>
      <c r="C310">
        <f t="shared" si="4"/>
        <v>17.546000415439689</v>
      </c>
    </row>
    <row r="311" spans="1:9" x14ac:dyDescent="0.3">
      <c r="A311">
        <v>25.239799543360402</v>
      </c>
      <c r="B311">
        <v>30.467139681413901</v>
      </c>
      <c r="C311">
        <f t="shared" si="4"/>
        <v>17.498545897832113</v>
      </c>
    </row>
    <row r="312" spans="1:9" x14ac:dyDescent="0.3">
      <c r="A312">
        <v>25.210314407149401</v>
      </c>
      <c r="B312">
        <v>30.380469529288799</v>
      </c>
      <c r="C312">
        <f t="shared" si="4"/>
        <v>17.44645715810692</v>
      </c>
    </row>
    <row r="313" spans="1:9" x14ac:dyDescent="0.3">
      <c r="A313">
        <v>25.057136014097601</v>
      </c>
      <c r="B313">
        <v>30.2199490262315</v>
      </c>
      <c r="C313">
        <f t="shared" si="4"/>
        <v>17.359800036304936</v>
      </c>
    </row>
    <row r="314" spans="1:9" x14ac:dyDescent="0.3">
      <c r="A314">
        <v>25.0219756427318</v>
      </c>
      <c r="B314">
        <v>30.109016058289999</v>
      </c>
      <c r="C314">
        <f t="shared" si="4"/>
        <v>17.292856136483884</v>
      </c>
    </row>
    <row r="315" spans="1:9" x14ac:dyDescent="0.3">
      <c r="A315">
        <v>25.004035166962701</v>
      </c>
      <c r="B315">
        <v>30.062715997542</v>
      </c>
      <c r="C315">
        <f t="shared" si="4"/>
        <v>17.265242786123739</v>
      </c>
      <c r="E315">
        <v>0.70299999999999996</v>
      </c>
      <c r="F315">
        <v>7.4999999999999997E-2</v>
      </c>
      <c r="I315">
        <v>0.48699999999999999</v>
      </c>
    </row>
    <row r="316" spans="1:9" x14ac:dyDescent="0.3">
      <c r="A316">
        <v>24.962074794623099</v>
      </c>
      <c r="B316">
        <v>29.982785072015801</v>
      </c>
      <c r="C316">
        <f t="shared" si="4"/>
        <v>17.218660808036187</v>
      </c>
    </row>
    <row r="317" spans="1:9" x14ac:dyDescent="0.3">
      <c r="A317">
        <v>24.823164171667699</v>
      </c>
      <c r="B317">
        <v>29.821133058897999</v>
      </c>
      <c r="C317">
        <f t="shared" si="4"/>
        <v>17.129777337443333</v>
      </c>
    </row>
    <row r="318" spans="1:9" x14ac:dyDescent="0.3">
      <c r="A318">
        <v>24.793785747063499</v>
      </c>
      <c r="B318">
        <v>29.739330046928199</v>
      </c>
      <c r="C318">
        <f t="shared" si="4"/>
        <v>17.080748956782497</v>
      </c>
    </row>
    <row r="319" spans="1:9" x14ac:dyDescent="0.3">
      <c r="A319">
        <v>24.764665279477899</v>
      </c>
      <c r="B319">
        <v>29.684530107161802</v>
      </c>
      <c r="C319">
        <f t="shared" si="4"/>
        <v>17.04883529788437</v>
      </c>
    </row>
    <row r="320" spans="1:9" x14ac:dyDescent="0.3">
      <c r="A320">
        <v>24.615434387585999</v>
      </c>
      <c r="B320">
        <v>29.527302800772901</v>
      </c>
      <c r="C320">
        <f t="shared" si="4"/>
        <v>16.963708341288683</v>
      </c>
    </row>
    <row r="321" spans="1:9" x14ac:dyDescent="0.3">
      <c r="A321">
        <v>24.587312943916402</v>
      </c>
      <c r="B321">
        <v>29.446256032309101</v>
      </c>
      <c r="C321">
        <f t="shared" si="4"/>
        <v>16.915023175775659</v>
      </c>
      <c r="E321">
        <v>0.66400000000000003</v>
      </c>
      <c r="F321">
        <v>7.0999999999999994E-2</v>
      </c>
      <c r="I321">
        <v>0.48499999999999999</v>
      </c>
    </row>
    <row r="322" spans="1:9" x14ac:dyDescent="0.3">
      <c r="A322">
        <v>24.331576869444302</v>
      </c>
      <c r="B322">
        <v>29.223711323469701</v>
      </c>
      <c r="C322">
        <f t="shared" si="4"/>
        <v>16.798797652676658</v>
      </c>
    </row>
    <row r="323" spans="1:9" x14ac:dyDescent="0.3">
      <c r="A323">
        <v>24.1964448654569</v>
      </c>
      <c r="B323">
        <v>29.120231688287799</v>
      </c>
      <c r="C323">
        <f t="shared" ref="C323:C386" si="5">B323*(1-EXP(-ABS(0.25704+0.11819*(B323/A323)-0.0020625*A323+0.13831*LN($O$2))))</f>
        <v>16.746320007836555</v>
      </c>
    </row>
    <row r="324" spans="1:9" x14ac:dyDescent="0.3">
      <c r="A324">
        <v>24.167001159755699</v>
      </c>
      <c r="B324">
        <v>29.029200781610101</v>
      </c>
      <c r="C324">
        <f t="shared" si="5"/>
        <v>16.691365347062913</v>
      </c>
    </row>
    <row r="325" spans="1:9" x14ac:dyDescent="0.3">
      <c r="A325">
        <v>24.136209849306798</v>
      </c>
      <c r="B325">
        <v>28.9619306721731</v>
      </c>
      <c r="C325">
        <f t="shared" si="5"/>
        <v>16.651642315923368</v>
      </c>
    </row>
    <row r="326" spans="1:9" x14ac:dyDescent="0.3">
      <c r="A326">
        <v>23.982469516481299</v>
      </c>
      <c r="B326">
        <v>28.449469078091699</v>
      </c>
      <c r="C326">
        <f t="shared" si="5"/>
        <v>16.341281278658212</v>
      </c>
      <c r="E326">
        <v>0.60599999999999998</v>
      </c>
      <c r="F326">
        <v>6.3E-2</v>
      </c>
      <c r="I326">
        <v>0.41699999999999998</v>
      </c>
    </row>
    <row r="327" spans="1:9" x14ac:dyDescent="0.3">
      <c r="A327">
        <v>23.968891925876299</v>
      </c>
      <c r="B327">
        <v>28.723174409037401</v>
      </c>
      <c r="C327">
        <f t="shared" si="5"/>
        <v>16.516295824058016</v>
      </c>
    </row>
    <row r="328" spans="1:9" x14ac:dyDescent="0.3">
      <c r="A328">
        <v>23.942310800039401</v>
      </c>
      <c r="B328">
        <v>28.637716628094701</v>
      </c>
      <c r="C328">
        <f t="shared" si="5"/>
        <v>16.464602658348408</v>
      </c>
    </row>
    <row r="329" spans="1:9" x14ac:dyDescent="0.3">
      <c r="A329">
        <v>23.9155773921152</v>
      </c>
      <c r="B329">
        <v>28.587655429015602</v>
      </c>
      <c r="C329">
        <f t="shared" si="5"/>
        <v>16.435405052267907</v>
      </c>
    </row>
    <row r="330" spans="1:9" x14ac:dyDescent="0.3">
      <c r="A330">
        <v>23.7683923924811</v>
      </c>
      <c r="B330">
        <v>28.387330486845499</v>
      </c>
      <c r="C330">
        <f t="shared" si="5"/>
        <v>16.322435415285479</v>
      </c>
    </row>
    <row r="331" spans="1:9" x14ac:dyDescent="0.3">
      <c r="A331">
        <v>23.745815028855102</v>
      </c>
      <c r="B331">
        <v>28.3552829867388</v>
      </c>
      <c r="C331">
        <f t="shared" si="5"/>
        <v>16.304264721410547</v>
      </c>
    </row>
    <row r="332" spans="1:9" x14ac:dyDescent="0.3">
      <c r="A332">
        <v>23.608033313959801</v>
      </c>
      <c r="B332">
        <v>28.1899080148584</v>
      </c>
      <c r="C332">
        <f t="shared" si="5"/>
        <v>16.212527568509103</v>
      </c>
    </row>
    <row r="333" spans="1:9" x14ac:dyDescent="0.3">
      <c r="A333">
        <v>23.585225021512699</v>
      </c>
      <c r="B333">
        <v>28.126577319992901</v>
      </c>
      <c r="C333">
        <f t="shared" si="5"/>
        <v>16.174505373161029</v>
      </c>
    </row>
    <row r="334" spans="1:9" x14ac:dyDescent="0.3">
      <c r="A334">
        <v>23.557603523253999</v>
      </c>
      <c r="B334">
        <v>28.075671290033299</v>
      </c>
      <c r="C334">
        <f t="shared" si="5"/>
        <v>16.144835581031138</v>
      </c>
      <c r="E334">
        <v>0.57599999999999996</v>
      </c>
      <c r="F334">
        <v>5.6000000000000001E-2</v>
      </c>
      <c r="I334">
        <v>0.39700000000000002</v>
      </c>
    </row>
    <row r="335" spans="1:9" x14ac:dyDescent="0.3">
      <c r="A335">
        <v>23.4168280748335</v>
      </c>
      <c r="B335">
        <v>27.892506362827699</v>
      </c>
      <c r="C335">
        <f t="shared" si="5"/>
        <v>16.042027620687463</v>
      </c>
    </row>
    <row r="336" spans="1:9" x14ac:dyDescent="0.3">
      <c r="A336">
        <v>23.392099445181799</v>
      </c>
      <c r="B336">
        <v>27.863312950306199</v>
      </c>
      <c r="C336">
        <f t="shared" si="5"/>
        <v>16.025856800112738</v>
      </c>
    </row>
    <row r="337" spans="1:9" x14ac:dyDescent="0.3">
      <c r="A337">
        <v>23.1379044502544</v>
      </c>
      <c r="B337">
        <v>27.635113361083501</v>
      </c>
      <c r="C337">
        <f t="shared" si="5"/>
        <v>15.90522887300903</v>
      </c>
    </row>
    <row r="338" spans="1:9" x14ac:dyDescent="0.3">
      <c r="A338">
        <v>22.9579555873581</v>
      </c>
      <c r="B338">
        <v>27.3492925183313</v>
      </c>
      <c r="C338">
        <f t="shared" si="5"/>
        <v>15.740797899133364</v>
      </c>
      <c r="E338">
        <v>0.53</v>
      </c>
      <c r="F338">
        <v>0.05</v>
      </c>
      <c r="I338">
        <v>0.36499999999999999</v>
      </c>
    </row>
    <row r="339" spans="1:9" x14ac:dyDescent="0.3">
      <c r="A339">
        <v>22.931060100517801</v>
      </c>
      <c r="B339">
        <v>27.2598092674424</v>
      </c>
      <c r="C339">
        <f t="shared" si="5"/>
        <v>15.686511911701048</v>
      </c>
    </row>
    <row r="340" spans="1:9" x14ac:dyDescent="0.3">
      <c r="A340">
        <v>22.914285952176598</v>
      </c>
      <c r="B340">
        <v>27.213010487682102</v>
      </c>
      <c r="C340">
        <f t="shared" si="5"/>
        <v>15.658380931023036</v>
      </c>
    </row>
    <row r="341" spans="1:9" x14ac:dyDescent="0.3">
      <c r="A341">
        <v>22.775066897233</v>
      </c>
      <c r="B341">
        <v>27.080373656156201</v>
      </c>
      <c r="C341">
        <f t="shared" si="5"/>
        <v>15.587313234034681</v>
      </c>
    </row>
    <row r="342" spans="1:9" x14ac:dyDescent="0.3">
      <c r="A342">
        <v>22.632121305918702</v>
      </c>
      <c r="B342">
        <v>26.913763250789</v>
      </c>
      <c r="C342">
        <f t="shared" si="5"/>
        <v>15.494980494902077</v>
      </c>
    </row>
    <row r="343" spans="1:9" x14ac:dyDescent="0.3">
      <c r="A343">
        <v>22.501788285813898</v>
      </c>
      <c r="B343">
        <v>26.849922692946802</v>
      </c>
      <c r="C343">
        <f t="shared" si="5"/>
        <v>15.466738687919809</v>
      </c>
      <c r="E343">
        <v>0.498</v>
      </c>
      <c r="F343">
        <v>4.5999999999999999E-2</v>
      </c>
      <c r="I343">
        <v>0.34399999999999997</v>
      </c>
    </row>
    <row r="344" spans="1:9" x14ac:dyDescent="0.3">
      <c r="A344">
        <v>22.367860624316801</v>
      </c>
      <c r="B344">
        <v>26.670879296066399</v>
      </c>
      <c r="C344">
        <f t="shared" si="5"/>
        <v>15.365575689254257</v>
      </c>
    </row>
    <row r="345" spans="1:9" x14ac:dyDescent="0.3">
      <c r="A345">
        <v>22.3497369626505</v>
      </c>
      <c r="B345">
        <v>26.620565354504102</v>
      </c>
      <c r="C345">
        <f t="shared" si="5"/>
        <v>15.335297830664421</v>
      </c>
    </row>
    <row r="346" spans="1:9" x14ac:dyDescent="0.3">
      <c r="A346">
        <v>22.326519930577199</v>
      </c>
      <c r="B346">
        <v>26.5455260071185</v>
      </c>
      <c r="C346">
        <f t="shared" si="5"/>
        <v>15.289785700401001</v>
      </c>
    </row>
    <row r="347" spans="1:9" x14ac:dyDescent="0.3">
      <c r="A347">
        <v>22.190688409284299</v>
      </c>
      <c r="B347">
        <v>26.445389022969302</v>
      </c>
      <c r="C347">
        <f t="shared" si="5"/>
        <v>15.238912565840522</v>
      </c>
    </row>
    <row r="348" spans="1:9" x14ac:dyDescent="0.3">
      <c r="A348">
        <v>22.161820061505999</v>
      </c>
      <c r="B348">
        <v>26.357998899438702</v>
      </c>
      <c r="C348">
        <f t="shared" si="5"/>
        <v>15.186063301734297</v>
      </c>
    </row>
    <row r="349" spans="1:9" x14ac:dyDescent="0.3">
      <c r="A349">
        <v>22.030065682460599</v>
      </c>
      <c r="B349">
        <v>26.183678937724899</v>
      </c>
      <c r="C349">
        <f t="shared" si="5"/>
        <v>15.087596116678379</v>
      </c>
    </row>
    <row r="350" spans="1:9" x14ac:dyDescent="0.3">
      <c r="A350">
        <v>22.011554764275399</v>
      </c>
      <c r="B350">
        <v>26.166601978613699</v>
      </c>
      <c r="C350">
        <f t="shared" si="5"/>
        <v>15.078472526472146</v>
      </c>
      <c r="E350">
        <v>0.46300000000000002</v>
      </c>
      <c r="F350">
        <v>4.4999999999999998E-2</v>
      </c>
      <c r="I350">
        <v>0.313</v>
      </c>
    </row>
    <row r="351" spans="1:9" x14ac:dyDescent="0.3">
      <c r="A351">
        <v>21.988811481195899</v>
      </c>
      <c r="B351">
        <v>26.097742549357399</v>
      </c>
      <c r="C351">
        <f t="shared" si="5"/>
        <v>15.036824904591736</v>
      </c>
    </row>
    <row r="352" spans="1:9" x14ac:dyDescent="0.3">
      <c r="A352">
        <v>21.7486892306313</v>
      </c>
      <c r="B352">
        <v>25.873991491661901</v>
      </c>
      <c r="C352">
        <f t="shared" si="5"/>
        <v>14.916982318746742</v>
      </c>
    </row>
    <row r="353" spans="1:9" x14ac:dyDescent="0.3">
      <c r="A353">
        <v>21.615303996259801</v>
      </c>
      <c r="B353">
        <v>25.739629662658299</v>
      </c>
      <c r="C353">
        <f t="shared" si="5"/>
        <v>14.843966984717747</v>
      </c>
    </row>
    <row r="354" spans="1:9" x14ac:dyDescent="0.3">
      <c r="A354">
        <v>21.599705727104901</v>
      </c>
      <c r="B354">
        <v>25.7006519451303</v>
      </c>
      <c r="C354">
        <f t="shared" si="5"/>
        <v>14.820624034151665</v>
      </c>
    </row>
    <row r="355" spans="1:9" x14ac:dyDescent="0.3">
      <c r="A355">
        <v>21.462987375705399</v>
      </c>
      <c r="B355">
        <v>25.542806167930799</v>
      </c>
      <c r="C355">
        <f t="shared" si="5"/>
        <v>14.732936377201597</v>
      </c>
      <c r="E355">
        <v>0.42699999999999999</v>
      </c>
      <c r="F355">
        <v>4.9000000000000002E-2</v>
      </c>
      <c r="I355">
        <v>0.28000000000000003</v>
      </c>
    </row>
    <row r="356" spans="1:9" x14ac:dyDescent="0.3">
      <c r="A356">
        <v>21.452527262502699</v>
      </c>
      <c r="B356">
        <v>25.5157144923262</v>
      </c>
      <c r="C356">
        <f t="shared" si="5"/>
        <v>14.716671845868243</v>
      </c>
    </row>
    <row r="357" spans="1:9" x14ac:dyDescent="0.3">
      <c r="A357">
        <v>21.321310968469099</v>
      </c>
      <c r="B357">
        <v>25.389381085459199</v>
      </c>
      <c r="C357">
        <f t="shared" si="5"/>
        <v>14.648484985025238</v>
      </c>
    </row>
    <row r="358" spans="1:9" x14ac:dyDescent="0.3">
      <c r="A358">
        <v>21.076719510392099</v>
      </c>
      <c r="B358">
        <v>25.1756673946402</v>
      </c>
      <c r="C358">
        <f t="shared" si="5"/>
        <v>14.535181639267114</v>
      </c>
    </row>
    <row r="359" spans="1:9" x14ac:dyDescent="0.3">
      <c r="A359">
        <v>21.0622703156758</v>
      </c>
      <c r="B359">
        <v>25.136944800885299</v>
      </c>
      <c r="C359">
        <f t="shared" si="5"/>
        <v>14.511862128834684</v>
      </c>
    </row>
    <row r="360" spans="1:9" x14ac:dyDescent="0.3">
      <c r="A360">
        <v>21.0404851232955</v>
      </c>
      <c r="B360">
        <v>25.102970812563601</v>
      </c>
      <c r="C360">
        <f t="shared" si="5"/>
        <v>14.492250003023564</v>
      </c>
    </row>
    <row r="361" spans="1:9" x14ac:dyDescent="0.3">
      <c r="A361">
        <v>21.022017866700001</v>
      </c>
      <c r="B361">
        <v>25.0232104272777</v>
      </c>
      <c r="C361">
        <f t="shared" si="5"/>
        <v>14.443172968734997</v>
      </c>
      <c r="E361">
        <v>0.4</v>
      </c>
      <c r="F361">
        <v>5.2999999999999999E-2</v>
      </c>
      <c r="I361">
        <v>0.255</v>
      </c>
    </row>
    <row r="362" spans="1:9" x14ac:dyDescent="0.3">
      <c r="A362">
        <v>20.893181419425101</v>
      </c>
      <c r="B362">
        <v>24.872155007554898</v>
      </c>
      <c r="C362">
        <f t="shared" si="5"/>
        <v>14.358916132583641</v>
      </c>
    </row>
    <row r="363" spans="1:9" x14ac:dyDescent="0.3">
      <c r="A363">
        <v>20.868581842224099</v>
      </c>
      <c r="B363">
        <v>24.787331294668402</v>
      </c>
      <c r="C363">
        <f t="shared" si="5"/>
        <v>14.307182221645913</v>
      </c>
    </row>
    <row r="364" spans="1:9" x14ac:dyDescent="0.3">
      <c r="A364">
        <v>20.8584526625046</v>
      </c>
      <c r="B364">
        <v>24.792566232303599</v>
      </c>
      <c r="C364">
        <f t="shared" si="5"/>
        <v>14.311448276063611</v>
      </c>
    </row>
    <row r="365" spans="1:9" x14ac:dyDescent="0.3">
      <c r="A365">
        <v>20.6190367274503</v>
      </c>
      <c r="B365">
        <v>24.604102627439499</v>
      </c>
      <c r="C365">
        <f t="shared" si="5"/>
        <v>14.213518810508772</v>
      </c>
    </row>
    <row r="366" spans="1:9" x14ac:dyDescent="0.3">
      <c r="A366">
        <v>20.599948118537299</v>
      </c>
      <c r="B366">
        <v>24.535616384830998</v>
      </c>
      <c r="C366">
        <f t="shared" si="5"/>
        <v>14.17164543459821</v>
      </c>
    </row>
    <row r="367" spans="1:9" x14ac:dyDescent="0.3">
      <c r="A367">
        <v>20.476215618085401</v>
      </c>
      <c r="B367">
        <v>24.388336948604099</v>
      </c>
      <c r="C367">
        <f t="shared" si="5"/>
        <v>14.089211743736087</v>
      </c>
      <c r="E367">
        <v>0.36899999999999999</v>
      </c>
      <c r="F367">
        <v>5.7000000000000002E-2</v>
      </c>
      <c r="I367">
        <v>0.22600000000000001</v>
      </c>
    </row>
    <row r="368" spans="1:9" x14ac:dyDescent="0.3">
      <c r="A368">
        <v>20.454947803189199</v>
      </c>
      <c r="B368">
        <v>24.3155874022993</v>
      </c>
      <c r="C368">
        <f t="shared" si="5"/>
        <v>14.04482087115947</v>
      </c>
    </row>
    <row r="369" spans="1:9" x14ac:dyDescent="0.3">
      <c r="A369">
        <v>20.4448235163634</v>
      </c>
      <c r="B369">
        <v>24.288840609776098</v>
      </c>
      <c r="C369">
        <f t="shared" si="5"/>
        <v>14.028713445588243</v>
      </c>
    </row>
    <row r="370" spans="1:9" x14ac:dyDescent="0.3">
      <c r="A370">
        <v>20.313188332212999</v>
      </c>
      <c r="B370">
        <v>24.1461801794614</v>
      </c>
      <c r="C370">
        <f t="shared" si="5"/>
        <v>13.949898964735262</v>
      </c>
    </row>
    <row r="371" spans="1:9" x14ac:dyDescent="0.3">
      <c r="A371">
        <v>20.298355986000299</v>
      </c>
      <c r="B371">
        <v>24.106552705666701</v>
      </c>
      <c r="C371">
        <f t="shared" si="5"/>
        <v>13.926012703246343</v>
      </c>
    </row>
    <row r="372" spans="1:9" x14ac:dyDescent="0.3">
      <c r="A372">
        <v>20.168359593307201</v>
      </c>
      <c r="B372">
        <v>23.9617694912797</v>
      </c>
      <c r="C372">
        <f t="shared" si="5"/>
        <v>13.845655562940618</v>
      </c>
    </row>
    <row r="373" spans="1:9" x14ac:dyDescent="0.3">
      <c r="A373">
        <v>20.1472214149595</v>
      </c>
      <c r="B373">
        <v>23.905688525463699</v>
      </c>
      <c r="C373">
        <f t="shared" si="5"/>
        <v>13.811857200700267</v>
      </c>
      <c r="E373">
        <v>0.34899999999999998</v>
      </c>
      <c r="F373">
        <v>5.8000000000000003E-2</v>
      </c>
      <c r="I373">
        <v>0.20899999999999999</v>
      </c>
    </row>
    <row r="374" spans="1:9" x14ac:dyDescent="0.3">
      <c r="A374">
        <v>19.87111166891</v>
      </c>
      <c r="B374">
        <v>23.566395016253001</v>
      </c>
      <c r="C374">
        <f t="shared" si="5"/>
        <v>13.620799836834625</v>
      </c>
    </row>
    <row r="375" spans="1:9" x14ac:dyDescent="0.3">
      <c r="A375">
        <v>19.741120144146201</v>
      </c>
      <c r="B375">
        <v>23.425009298979599</v>
      </c>
      <c r="C375">
        <f t="shared" si="5"/>
        <v>13.542488627687941</v>
      </c>
    </row>
    <row r="376" spans="1:9" x14ac:dyDescent="0.3">
      <c r="A376">
        <v>19.7345881649494</v>
      </c>
      <c r="B376">
        <v>23.412209649564499</v>
      </c>
      <c r="C376">
        <f t="shared" si="5"/>
        <v>13.534923295138446</v>
      </c>
    </row>
    <row r="377" spans="1:9" x14ac:dyDescent="0.3">
      <c r="A377">
        <v>19.601229532828398</v>
      </c>
      <c r="B377">
        <v>23.252197308887499</v>
      </c>
      <c r="C377">
        <f t="shared" si="5"/>
        <v>13.44500922357566</v>
      </c>
    </row>
    <row r="378" spans="1:9" x14ac:dyDescent="0.3">
      <c r="A378">
        <v>19.378542446474299</v>
      </c>
      <c r="B378">
        <v>23.092670008978299</v>
      </c>
      <c r="C378">
        <f t="shared" si="5"/>
        <v>13.363449990648864</v>
      </c>
    </row>
    <row r="379" spans="1:9" x14ac:dyDescent="0.3">
      <c r="A379">
        <v>19.363805852941798</v>
      </c>
      <c r="B379">
        <v>23.0740773950359</v>
      </c>
      <c r="C379">
        <f t="shared" si="5"/>
        <v>13.352924930413337</v>
      </c>
    </row>
    <row r="380" spans="1:9" x14ac:dyDescent="0.3">
      <c r="A380">
        <v>19.345947910515999</v>
      </c>
      <c r="B380">
        <v>23.017177701370802</v>
      </c>
      <c r="C380">
        <f t="shared" si="5"/>
        <v>13.318243960980082</v>
      </c>
    </row>
    <row r="381" spans="1:9" x14ac:dyDescent="0.3">
      <c r="A381">
        <v>19.224106697593498</v>
      </c>
      <c r="B381">
        <v>22.908416941340899</v>
      </c>
      <c r="C381">
        <f t="shared" si="5"/>
        <v>13.259885807018211</v>
      </c>
    </row>
    <row r="382" spans="1:9" x14ac:dyDescent="0.3">
      <c r="A382">
        <v>19.2073734445007</v>
      </c>
      <c r="B382">
        <v>22.850485503317099</v>
      </c>
      <c r="C382">
        <f t="shared" si="5"/>
        <v>13.224435929114659</v>
      </c>
    </row>
    <row r="383" spans="1:9" x14ac:dyDescent="0.3">
      <c r="A383">
        <v>18.983569233236</v>
      </c>
      <c r="B383">
        <v>22.647176421774699</v>
      </c>
      <c r="C383">
        <f t="shared" si="5"/>
        <v>13.11491241925148</v>
      </c>
    </row>
    <row r="384" spans="1:9" x14ac:dyDescent="0.3">
      <c r="A384">
        <v>18.6470089786031</v>
      </c>
      <c r="B384">
        <v>22.361916183258302</v>
      </c>
      <c r="C384">
        <f t="shared" si="5"/>
        <v>12.963178237880495</v>
      </c>
    </row>
    <row r="385" spans="1:3" x14ac:dyDescent="0.3">
      <c r="A385">
        <v>18.6392637201673</v>
      </c>
      <c r="B385">
        <v>22.3425357465803</v>
      </c>
      <c r="C385">
        <f t="shared" si="5"/>
        <v>12.951492483687307</v>
      </c>
    </row>
    <row r="386" spans="1:3" x14ac:dyDescent="0.3">
      <c r="A386">
        <v>18.620598918902399</v>
      </c>
      <c r="B386">
        <v>22.274938991574601</v>
      </c>
      <c r="C386">
        <f t="shared" si="5"/>
        <v>12.909980708765735</v>
      </c>
    </row>
    <row r="387" spans="1:3" x14ac:dyDescent="0.3">
      <c r="A387">
        <v>18.504840257588</v>
      </c>
      <c r="B387">
        <v>22.179842059524798</v>
      </c>
      <c r="C387">
        <f t="shared" ref="C387:C410" si="6">B387*(1-EXP(-ABS(0.25704+0.11819*(B387/A387)-0.0020625*A387+0.13831*LN($O$2))))</f>
        <v>12.85967372014492</v>
      </c>
    </row>
    <row r="388" spans="1:3" x14ac:dyDescent="0.3">
      <c r="A388">
        <v>18.375110559887101</v>
      </c>
      <c r="B388">
        <v>22.062787110536298</v>
      </c>
      <c r="C388">
        <f t="shared" si="6"/>
        <v>12.79657785238992</v>
      </c>
    </row>
    <row r="389" spans="1:3" x14ac:dyDescent="0.3">
      <c r="A389">
        <v>18.271718888936899</v>
      </c>
      <c r="B389">
        <v>21.4476543314181</v>
      </c>
      <c r="C389">
        <f t="shared" si="6"/>
        <v>12.413069033835731</v>
      </c>
    </row>
    <row r="390" spans="1:3" x14ac:dyDescent="0.3">
      <c r="A390">
        <v>18.036761655807101</v>
      </c>
      <c r="B390">
        <v>21.7589704184741</v>
      </c>
      <c r="C390">
        <f t="shared" si="6"/>
        <v>12.632864814340506</v>
      </c>
    </row>
    <row r="391" spans="1:3" x14ac:dyDescent="0.3">
      <c r="A391">
        <v>17.910980655727201</v>
      </c>
      <c r="B391">
        <v>21.6260316476917</v>
      </c>
      <c r="C391">
        <f t="shared" si="6"/>
        <v>12.559160559152433</v>
      </c>
    </row>
    <row r="392" spans="1:3" x14ac:dyDescent="0.3">
      <c r="A392">
        <v>17.889583547461999</v>
      </c>
      <c r="B392">
        <v>21.263748766205499</v>
      </c>
      <c r="C392">
        <f t="shared" si="6"/>
        <v>12.329323559005157</v>
      </c>
    </row>
    <row r="393" spans="1:3" x14ac:dyDescent="0.3">
      <c r="A393">
        <v>17.7922779154346</v>
      </c>
      <c r="B393">
        <v>21.457690047052299</v>
      </c>
      <c r="C393">
        <f t="shared" si="6"/>
        <v>12.462104810156513</v>
      </c>
    </row>
    <row r="394" spans="1:3" x14ac:dyDescent="0.3">
      <c r="A394">
        <v>17.670594344324901</v>
      </c>
      <c r="B394">
        <v>21.347098836666099</v>
      </c>
      <c r="C394">
        <f t="shared" si="6"/>
        <v>12.402285506850067</v>
      </c>
    </row>
    <row r="395" spans="1:3" x14ac:dyDescent="0.3">
      <c r="A395">
        <v>17.378516940228099</v>
      </c>
      <c r="B395">
        <v>20.657651344647899</v>
      </c>
      <c r="C395">
        <f t="shared" si="6"/>
        <v>11.987115711684242</v>
      </c>
    </row>
    <row r="396" spans="1:3" x14ac:dyDescent="0.3">
      <c r="A396">
        <v>17.056429115819899</v>
      </c>
      <c r="B396">
        <v>20.3844150617434</v>
      </c>
      <c r="C396">
        <f t="shared" si="6"/>
        <v>11.840737941232286</v>
      </c>
    </row>
    <row r="397" spans="1:3" x14ac:dyDescent="0.3">
      <c r="A397">
        <v>16.9412772561659</v>
      </c>
      <c r="B397">
        <v>20.267146307677098</v>
      </c>
      <c r="C397">
        <f t="shared" si="6"/>
        <v>11.775842678452868</v>
      </c>
    </row>
    <row r="398" spans="1:3" x14ac:dyDescent="0.3">
      <c r="A398">
        <v>16.826017705221599</v>
      </c>
      <c r="B398">
        <v>20.148224685270101</v>
      </c>
      <c r="C398">
        <f t="shared" si="6"/>
        <v>11.709876219533623</v>
      </c>
    </row>
    <row r="399" spans="1:3" x14ac:dyDescent="0.3">
      <c r="A399">
        <v>16.613258003197299</v>
      </c>
      <c r="B399">
        <v>19.994019604149699</v>
      </c>
      <c r="C399">
        <f t="shared" si="6"/>
        <v>11.629914076103104</v>
      </c>
    </row>
    <row r="400" spans="1:3" x14ac:dyDescent="0.3">
      <c r="A400">
        <v>16.195407200346001</v>
      </c>
      <c r="B400">
        <v>19.610346655988199</v>
      </c>
      <c r="C400">
        <f t="shared" si="6"/>
        <v>11.420937704167182</v>
      </c>
    </row>
    <row r="401" spans="1:3" x14ac:dyDescent="0.3">
      <c r="A401">
        <v>15.983028669544201</v>
      </c>
      <c r="B401">
        <v>19.405433839162701</v>
      </c>
      <c r="C401">
        <f t="shared" si="6"/>
        <v>11.308275759469335</v>
      </c>
    </row>
    <row r="402" spans="1:3" x14ac:dyDescent="0.3">
      <c r="A402">
        <v>15.3587664144328</v>
      </c>
      <c r="B402">
        <v>18.846348680273501</v>
      </c>
      <c r="C402">
        <f t="shared" si="6"/>
        <v>11.004602964326944</v>
      </c>
    </row>
    <row r="403" spans="1:3" x14ac:dyDescent="0.3">
      <c r="A403">
        <v>14.7909276658838</v>
      </c>
      <c r="B403">
        <v>17.6023435360148</v>
      </c>
      <c r="C403">
        <f t="shared" si="6"/>
        <v>10.254727723200661</v>
      </c>
    </row>
    <row r="404" spans="1:3" x14ac:dyDescent="0.3">
      <c r="A404">
        <v>13.088677134268501</v>
      </c>
      <c r="B404">
        <v>16.0552371237454</v>
      </c>
      <c r="C404">
        <f t="shared" si="6"/>
        <v>9.4057124228594695</v>
      </c>
    </row>
    <row r="405" spans="1:3" x14ac:dyDescent="0.3">
      <c r="A405">
        <v>10.9462153541216</v>
      </c>
      <c r="B405">
        <v>13.3197800830446</v>
      </c>
      <c r="C405">
        <f t="shared" si="6"/>
        <v>7.8211373214405917</v>
      </c>
    </row>
    <row r="406" spans="1:3" x14ac:dyDescent="0.3">
      <c r="A406">
        <v>8.9882395356645208</v>
      </c>
      <c r="B406">
        <v>10.7386790411446</v>
      </c>
      <c r="C406">
        <f t="shared" si="6"/>
        <v>6.3118840478772791</v>
      </c>
    </row>
    <row r="407" spans="1:3" x14ac:dyDescent="0.3">
      <c r="A407">
        <v>7.1945291632717403</v>
      </c>
      <c r="B407">
        <v>8.1430234788390692</v>
      </c>
      <c r="C407">
        <f t="shared" si="6"/>
        <v>4.7736683292756537</v>
      </c>
    </row>
    <row r="408" spans="1:3" x14ac:dyDescent="0.3">
      <c r="A408">
        <v>5.5374152327833297</v>
      </c>
      <c r="B408">
        <v>5.4234916164841902</v>
      </c>
      <c r="C408">
        <f t="shared" si="6"/>
        <v>3.1464090194562688</v>
      </c>
    </row>
    <row r="409" spans="1:3" x14ac:dyDescent="0.3">
      <c r="A409">
        <v>3.9845079055335999</v>
      </c>
      <c r="B409">
        <v>2.78660008584297</v>
      </c>
      <c r="C409">
        <f t="shared" si="6"/>
        <v>1.5811224767536847</v>
      </c>
    </row>
    <row r="410" spans="1:3" x14ac:dyDescent="0.3">
      <c r="A410">
        <v>2.5047159611793002</v>
      </c>
      <c r="B410">
        <v>1.3490986033177901</v>
      </c>
      <c r="C410">
        <f t="shared" si="6"/>
        <v>0.75610075170024893</v>
      </c>
    </row>
  </sheetData>
  <sortState ref="A2:N410">
    <sortCondition descending="1" ref="A2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9"/>
  <sheetViews>
    <sheetView tabSelected="1" topLeftCell="G37" workbookViewId="0">
      <selection activeCell="U60" sqref="U60"/>
    </sheetView>
  </sheetViews>
  <sheetFormatPr baseColWidth="10" defaultRowHeight="14.4" x14ac:dyDescent="0.3"/>
  <cols>
    <col min="26" max="26" width="15.109375" customWidth="1"/>
  </cols>
  <sheetData>
    <row r="1" spans="1:30" x14ac:dyDescent="0.3">
      <c r="A1" t="s">
        <v>21</v>
      </c>
      <c r="B1" t="s">
        <v>31</v>
      </c>
      <c r="C1" t="s">
        <v>37</v>
      </c>
      <c r="E1" t="s">
        <v>29</v>
      </c>
      <c r="F1" t="s">
        <v>28</v>
      </c>
      <c r="G1" t="s">
        <v>0</v>
      </c>
      <c r="H1" t="s">
        <v>1</v>
      </c>
      <c r="I1" t="s">
        <v>2</v>
      </c>
      <c r="J1" t="s">
        <v>3</v>
      </c>
      <c r="K1">
        <v>4</v>
      </c>
      <c r="L1" s="3" t="s">
        <v>43</v>
      </c>
      <c r="M1" s="4" t="s">
        <v>49</v>
      </c>
      <c r="N1" s="5" t="s">
        <v>50</v>
      </c>
      <c r="O1" s="4" t="s">
        <v>795</v>
      </c>
      <c r="P1" s="5" t="s">
        <v>796</v>
      </c>
      <c r="Q1" s="5"/>
      <c r="S1" t="s">
        <v>38</v>
      </c>
      <c r="T1" s="3">
        <v>2016</v>
      </c>
      <c r="U1" s="4" t="s">
        <v>44</v>
      </c>
      <c r="V1" s="5" t="s">
        <v>45</v>
      </c>
      <c r="W1" s="4" t="s">
        <v>791</v>
      </c>
      <c r="X1" s="5" t="s">
        <v>792</v>
      </c>
      <c r="Y1" t="s">
        <v>42</v>
      </c>
      <c r="Z1" s="3" t="s">
        <v>46</v>
      </c>
      <c r="AA1" s="4" t="s">
        <v>47</v>
      </c>
      <c r="AB1" s="5" t="s">
        <v>48</v>
      </c>
      <c r="AC1" s="4" t="s">
        <v>793</v>
      </c>
      <c r="AD1" s="5" t="s">
        <v>794</v>
      </c>
    </row>
    <row r="2" spans="1:30" x14ac:dyDescent="0.3">
      <c r="A2">
        <v>58.408326078359302</v>
      </c>
      <c r="C2">
        <v>1.1539999999999999</v>
      </c>
      <c r="K2">
        <v>3.181</v>
      </c>
      <c r="L2">
        <f>E2*$Z$2+F2*$Z$3+G2*$Z$4+H2*$Z$5+I2*$Z$6+J2*$Z$7+K2*$Z$8+C2*$Z$9</f>
        <v>205.41365728987219</v>
      </c>
      <c r="M2">
        <f>E2*$AA$2+F2*$AA$3+G2*$AA$4+H2*$AA$5+I2*$AA$6+J2*$AA$7+K2*$AA$8+C2*$AA$9</f>
        <v>162.12043816555686</v>
      </c>
      <c r="N2">
        <f>E2*$AB$2+F2*$AB$3+G2*$AB$4+H2*$AB$5+I2*$AB$6+J2*$AB$7+K2*$AB$8+C2*$AB$9</f>
        <v>286.50487653786337</v>
      </c>
      <c r="O2">
        <f>E2*$AC$2+F2*$AC$3+G2*$AC$4+H2*$AC$5+I2*$AC$6+J2*$AC$7+K2*$AC$8+C2*$AC$9</f>
        <v>86.506093686253735</v>
      </c>
      <c r="P2">
        <f>E2*$AD$2+F2*$AD$3+G2*$AD$4+H2*$AD$5+I2*$AD$6+J2*$AD$7+K2*$AD$8+C2*$AD$9</f>
        <v>214.27633283796797</v>
      </c>
      <c r="Q2">
        <f>0.0001*A2^3.35</f>
        <v>82.735223792555644</v>
      </c>
      <c r="S2" t="s">
        <v>39</v>
      </c>
      <c r="T2">
        <v>36.06617737003058</v>
      </c>
      <c r="U2">
        <v>7.42</v>
      </c>
      <c r="V2">
        <v>40.661284411859569</v>
      </c>
      <c r="W2">
        <f>(68/116.3)*T2</f>
        <v>21.087704739140836</v>
      </c>
      <c r="X2">
        <f>(119.9/116.3)*T2</f>
        <v>37.182585267985097</v>
      </c>
      <c r="Y2">
        <v>26</v>
      </c>
      <c r="Z2">
        <f>T2-Y2</f>
        <v>10.06617737003058</v>
      </c>
      <c r="AA2">
        <v>0</v>
      </c>
      <c r="AB2">
        <f>V2-Y2</f>
        <v>14.661284411859569</v>
      </c>
      <c r="AC2">
        <v>0</v>
      </c>
      <c r="AD2">
        <f>X2-Y2</f>
        <v>11.182585267985097</v>
      </c>
    </row>
    <row r="3" spans="1:30" x14ac:dyDescent="0.3">
      <c r="A3">
        <v>56.6949056850722</v>
      </c>
      <c r="C3">
        <v>1.054</v>
      </c>
      <c r="K3">
        <v>3.016</v>
      </c>
      <c r="L3">
        <f t="shared" ref="L3:L66" si="0">E3*$Z$2+F3*$Z$3+G3*$Z$4+H3*$Z$5+I3*$Z$6+J3*$Z$7+K3*$Z$8+C3*$Z$9</f>
        <v>193.89880148263271</v>
      </c>
      <c r="M3">
        <f t="shared" ref="M3:M66" si="1">E3*$AA$2+F3*$AA$3+G3*$AA$4+H3*$AA$5+I3*$AA$6+J3*$AA$7+K3*$AA$8+C3*$AA$9</f>
        <v>153.71117306108755</v>
      </c>
      <c r="N3">
        <f t="shared" ref="N3:N66" si="2">E3*$AB$2+F3*$AB$3+G3*$AB$4+H3*$AB$5+I3*$AB$6+J3*$AB$7+K3*$AB$8+C3*$AB$9</f>
        <v>270.66057125032086</v>
      </c>
      <c r="O3">
        <f t="shared" ref="O3:O66" si="3">E3*$AC$2+F3*$AC$3+G3*$AC$4+H3*$AC$5+I3*$AC$6+J3*$AC$7+K3*$AC$8+C3*$AC$9</f>
        <v>81.949617375915921</v>
      </c>
      <c r="P3">
        <f t="shared" ref="P3:P66" si="4">E3*$AD$2+F3*$AD$3+G3*$AD$4+H3*$AD$5+I3*$AD$6+J3*$AD$7+K3*$AD$8+C3*$AD$9</f>
        <v>202.24284004959293</v>
      </c>
      <c r="Q3">
        <f t="shared" ref="Q3:Q66" si="5">0.0001*A3^3.35</f>
        <v>74.881153267915678</v>
      </c>
      <c r="S3" t="s">
        <v>40</v>
      </c>
      <c r="T3">
        <v>48.806399999999996</v>
      </c>
      <c r="U3">
        <f>(U4+U2)/2</f>
        <v>10.46547829662439</v>
      </c>
      <c r="V3">
        <f>(V4+V2)/2</f>
        <v>46.763986729489829</v>
      </c>
      <c r="W3">
        <f t="shared" ref="W3:W9" si="6">(68/116.3)*T3</f>
        <v>28.536846087704212</v>
      </c>
      <c r="X3">
        <f t="shared" ref="X3:X9" si="7">(119.9/116.3)*T3</f>
        <v>50.317174204643159</v>
      </c>
      <c r="Y3">
        <v>25</v>
      </c>
      <c r="Z3">
        <f t="shared" ref="Z3:Z9" si="8">T3-Y3</f>
        <v>23.806399999999996</v>
      </c>
      <c r="AA3">
        <v>0</v>
      </c>
      <c r="AB3">
        <f t="shared" ref="AB3:AB9" si="9">V3-Y3</f>
        <v>21.763986729489829</v>
      </c>
      <c r="AC3">
        <f t="shared" ref="AC3:AC9" si="10">W3-Y3</f>
        <v>3.5368460877042125</v>
      </c>
      <c r="AD3">
        <f t="shared" ref="AD3:AD9" si="11">X3-Y3</f>
        <v>25.317174204643159</v>
      </c>
    </row>
    <row r="4" spans="1:30" x14ac:dyDescent="0.3">
      <c r="A4">
        <v>56.432984408427401</v>
      </c>
      <c r="C4">
        <v>1.0429999999999999</v>
      </c>
      <c r="K4">
        <v>2.9319999999999999</v>
      </c>
      <c r="L4">
        <f t="shared" si="0"/>
        <v>188.89166552621984</v>
      </c>
      <c r="M4">
        <f t="shared" si="1"/>
        <v>149.43009264426681</v>
      </c>
      <c r="N4">
        <f t="shared" si="2"/>
        <v>263.57184761522797</v>
      </c>
      <c r="O4">
        <f t="shared" si="3"/>
        <v>79.698918794350362</v>
      </c>
      <c r="P4">
        <f t="shared" si="4"/>
        <v>197.03025534474423</v>
      </c>
      <c r="Q4">
        <f t="shared" si="5"/>
        <v>73.728536077964932</v>
      </c>
      <c r="S4" t="s">
        <v>32</v>
      </c>
      <c r="T4">
        <v>44.133863634907605</v>
      </c>
      <c r="U4">
        <v>13.51095659324878</v>
      </c>
      <c r="V4">
        <v>52.86668904712009</v>
      </c>
      <c r="W4">
        <f t="shared" si="6"/>
        <v>25.804838582749074</v>
      </c>
      <c r="X4">
        <f t="shared" si="7"/>
        <v>45.500002148111967</v>
      </c>
      <c r="Y4">
        <v>22</v>
      </c>
      <c r="Z4">
        <f t="shared" si="8"/>
        <v>22.133863634907605</v>
      </c>
      <c r="AA4">
        <v>0</v>
      </c>
      <c r="AB4">
        <f t="shared" si="9"/>
        <v>30.86668904712009</v>
      </c>
      <c r="AC4">
        <f t="shared" si="10"/>
        <v>3.804838582749074</v>
      </c>
      <c r="AD4">
        <f t="shared" si="11"/>
        <v>23.500002148111967</v>
      </c>
    </row>
    <row r="5" spans="1:30" x14ac:dyDescent="0.3">
      <c r="A5">
        <v>55.712776116082402</v>
      </c>
      <c r="C5">
        <v>0.998</v>
      </c>
      <c r="K5">
        <v>2.915</v>
      </c>
      <c r="L5">
        <f t="shared" si="0"/>
        <v>186.96197326123152</v>
      </c>
      <c r="M5">
        <f t="shared" si="1"/>
        <v>148.56368351229119</v>
      </c>
      <c r="N5">
        <f t="shared" si="2"/>
        <v>261.08959308413711</v>
      </c>
      <c r="O5">
        <f t="shared" si="3"/>
        <v>79.169508011726066</v>
      </c>
      <c r="P5">
        <f t="shared" si="4"/>
        <v>194.99619427361699</v>
      </c>
      <c r="Q5">
        <f t="shared" si="5"/>
        <v>70.623392920004264</v>
      </c>
      <c r="S5" t="s">
        <v>33</v>
      </c>
      <c r="T5">
        <v>54.760603715028978</v>
      </c>
      <c r="U5">
        <v>28.192562679427276</v>
      </c>
      <c r="V5">
        <v>59.150884313916009</v>
      </c>
      <c r="W5">
        <f t="shared" si="6"/>
        <v>32.018237769750392</v>
      </c>
      <c r="X5">
        <f t="shared" si="7"/>
        <v>56.455686891074585</v>
      </c>
      <c r="Y5">
        <v>21</v>
      </c>
      <c r="Z5">
        <f t="shared" si="8"/>
        <v>33.760603715028978</v>
      </c>
      <c r="AA5">
        <f t="shared" ref="AA5:AA8" si="12">U5-Y5</f>
        <v>7.1925626794272759</v>
      </c>
      <c r="AB5">
        <f t="shared" si="9"/>
        <v>38.150884313916009</v>
      </c>
      <c r="AC5">
        <f t="shared" si="10"/>
        <v>11.018237769750392</v>
      </c>
      <c r="AD5">
        <f t="shared" si="11"/>
        <v>35.455686891074585</v>
      </c>
    </row>
    <row r="6" spans="1:30" x14ac:dyDescent="0.3">
      <c r="A6">
        <v>55.230713255703201</v>
      </c>
      <c r="C6">
        <v>0.97299999999999998</v>
      </c>
      <c r="K6">
        <v>2.8660000000000001</v>
      </c>
      <c r="L6">
        <f t="shared" si="0"/>
        <v>183.64303320332405</v>
      </c>
      <c r="M6">
        <f t="shared" si="1"/>
        <v>146.0663866024791</v>
      </c>
      <c r="N6">
        <f t="shared" si="2"/>
        <v>256.49935445527592</v>
      </c>
      <c r="O6">
        <f t="shared" si="3"/>
        <v>77.824488889303822</v>
      </c>
      <c r="P6">
        <f t="shared" si="4"/>
        <v>191.53012967393423</v>
      </c>
      <c r="Q6">
        <f t="shared" si="5"/>
        <v>68.597009582680997</v>
      </c>
      <c r="S6" t="s">
        <v>34</v>
      </c>
      <c r="T6">
        <v>64.780573419635829</v>
      </c>
      <c r="U6">
        <v>41.386392676845773</v>
      </c>
      <c r="V6">
        <v>65.97768843416921</v>
      </c>
      <c r="W6">
        <f t="shared" si="6"/>
        <v>37.8768615007329</v>
      </c>
      <c r="X6">
        <f t="shared" si="7"/>
        <v>66.785819028498153</v>
      </c>
      <c r="Y6">
        <v>19</v>
      </c>
      <c r="Z6">
        <f t="shared" si="8"/>
        <v>45.780573419635829</v>
      </c>
      <c r="AA6">
        <f t="shared" si="12"/>
        <v>22.386392676845773</v>
      </c>
      <c r="AB6">
        <f t="shared" si="9"/>
        <v>46.97768843416921</v>
      </c>
      <c r="AC6">
        <f t="shared" si="10"/>
        <v>18.8768615007329</v>
      </c>
      <c r="AD6">
        <f t="shared" si="11"/>
        <v>47.785819028498153</v>
      </c>
    </row>
    <row r="7" spans="1:30" x14ac:dyDescent="0.3">
      <c r="A7">
        <v>54.644366254727601</v>
      </c>
      <c r="C7">
        <v>0.94399999999999995</v>
      </c>
      <c r="K7">
        <v>2.8069999999999999</v>
      </c>
      <c r="L7">
        <f t="shared" si="0"/>
        <v>179.67036746012928</v>
      </c>
      <c r="M7">
        <f t="shared" si="1"/>
        <v>143.05943726209307</v>
      </c>
      <c r="N7">
        <f t="shared" si="2"/>
        <v>250.99932402217536</v>
      </c>
      <c r="O7">
        <f t="shared" si="3"/>
        <v>76.206880372216602</v>
      </c>
      <c r="P7">
        <f t="shared" si="4"/>
        <v>187.38193171512899</v>
      </c>
      <c r="Q7">
        <f t="shared" si="5"/>
        <v>66.187666256582759</v>
      </c>
      <c r="S7" t="s">
        <v>35</v>
      </c>
      <c r="T7">
        <v>67.469279141346419</v>
      </c>
      <c r="U7">
        <v>52.836069631894965</v>
      </c>
      <c r="V7">
        <v>88.967807272658703</v>
      </c>
      <c r="W7">
        <f t="shared" si="6"/>
        <v>39.448933633805304</v>
      </c>
      <c r="X7">
        <f t="shared" si="7"/>
        <v>69.557752098430228</v>
      </c>
      <c r="Y7">
        <v>18</v>
      </c>
      <c r="Z7">
        <f t="shared" si="8"/>
        <v>49.469279141346419</v>
      </c>
      <c r="AA7">
        <f t="shared" si="12"/>
        <v>34.836069631894965</v>
      </c>
      <c r="AB7">
        <f t="shared" si="9"/>
        <v>70.967807272658703</v>
      </c>
      <c r="AC7">
        <f t="shared" si="10"/>
        <v>21.448933633805304</v>
      </c>
      <c r="AD7">
        <f t="shared" si="11"/>
        <v>51.557752098430228</v>
      </c>
    </row>
    <row r="8" spans="1:30" x14ac:dyDescent="0.3">
      <c r="A8">
        <v>54.518782553259598</v>
      </c>
      <c r="C8">
        <v>0.95199999999999996</v>
      </c>
      <c r="K8">
        <v>2.7429999999999999</v>
      </c>
      <c r="L8">
        <f t="shared" si="0"/>
        <v>176.20633587429094</v>
      </c>
      <c r="M8">
        <f t="shared" si="1"/>
        <v>139.79766170642014</v>
      </c>
      <c r="N8">
        <f t="shared" si="2"/>
        <v>245.99960004537073</v>
      </c>
      <c r="O8">
        <f t="shared" si="3"/>
        <v>74.520368352981791</v>
      </c>
      <c r="P8">
        <f t="shared" si="4"/>
        <v>183.78541419886054</v>
      </c>
      <c r="Q8">
        <f t="shared" si="5"/>
        <v>65.679463954145874</v>
      </c>
      <c r="S8" t="s">
        <v>41</v>
      </c>
      <c r="T8">
        <v>72.803368528724363</v>
      </c>
      <c r="U8">
        <v>66.96524305738977</v>
      </c>
      <c r="V8">
        <v>97.182233158134977</v>
      </c>
      <c r="W8">
        <f t="shared" si="6"/>
        <v>42.567747721008224</v>
      </c>
      <c r="X8">
        <f t="shared" si="7"/>
        <v>75.056955172777734</v>
      </c>
      <c r="Y8">
        <v>16</v>
      </c>
      <c r="Z8">
        <f t="shared" si="8"/>
        <v>56.803368528724363</v>
      </c>
      <c r="AA8">
        <f t="shared" si="12"/>
        <v>50.96524305738977</v>
      </c>
      <c r="AB8">
        <f t="shared" si="9"/>
        <v>81.182233158134977</v>
      </c>
      <c r="AC8">
        <f t="shared" si="10"/>
        <v>26.567747721008224</v>
      </c>
      <c r="AD8">
        <f t="shared" si="11"/>
        <v>59.056955172777734</v>
      </c>
    </row>
    <row r="9" spans="1:30" x14ac:dyDescent="0.3">
      <c r="A9">
        <v>54.130818206232298</v>
      </c>
      <c r="C9">
        <v>0.92600000000000005</v>
      </c>
      <c r="K9">
        <v>2.7029999999999998</v>
      </c>
      <c r="L9">
        <f t="shared" si="0"/>
        <v>173.37720313314196</v>
      </c>
      <c r="M9">
        <f t="shared" si="1"/>
        <v>137.75905198412454</v>
      </c>
      <c r="N9">
        <f t="shared" si="2"/>
        <v>242.11550914676826</v>
      </c>
      <c r="O9">
        <f t="shared" si="3"/>
        <v>73.412730980684884</v>
      </c>
      <c r="P9">
        <f t="shared" si="4"/>
        <v>180.82797124388409</v>
      </c>
      <c r="Q9">
        <f t="shared" si="5"/>
        <v>64.126772442441862</v>
      </c>
      <c r="S9" t="s">
        <v>36</v>
      </c>
      <c r="T9">
        <v>47.423000000000002</v>
      </c>
      <c r="U9">
        <v>25.589831308344312</v>
      </c>
      <c r="V9">
        <v>50.492368164502622</v>
      </c>
      <c r="W9">
        <f t="shared" si="6"/>
        <v>27.727979363714532</v>
      </c>
      <c r="X9">
        <f t="shared" si="7"/>
        <v>48.890951848667243</v>
      </c>
      <c r="Y9">
        <v>26</v>
      </c>
      <c r="Z9">
        <f t="shared" si="8"/>
        <v>21.423000000000002</v>
      </c>
      <c r="AA9">
        <v>0</v>
      </c>
      <c r="AB9">
        <f t="shared" si="9"/>
        <v>24.492368164502622</v>
      </c>
      <c r="AC9">
        <f t="shared" si="10"/>
        <v>1.7279793637145318</v>
      </c>
      <c r="AD9">
        <f t="shared" si="11"/>
        <v>22.890951848667243</v>
      </c>
    </row>
    <row r="10" spans="1:30" x14ac:dyDescent="0.3">
      <c r="A10">
        <v>53.635655343850303</v>
      </c>
      <c r="C10">
        <v>0.89400000000000002</v>
      </c>
      <c r="K10">
        <v>2.706</v>
      </c>
      <c r="L10">
        <f t="shared" si="0"/>
        <v>172.86207723872812</v>
      </c>
      <c r="M10">
        <f t="shared" si="1"/>
        <v>137.91194771329671</v>
      </c>
      <c r="N10">
        <f t="shared" si="2"/>
        <v>241.57530006497859</v>
      </c>
      <c r="O10">
        <f t="shared" si="3"/>
        <v>73.437138884209034</v>
      </c>
      <c r="P10">
        <f t="shared" si="4"/>
        <v>180.27263165024505</v>
      </c>
      <c r="Q10">
        <f t="shared" si="5"/>
        <v>62.182693669274684</v>
      </c>
    </row>
    <row r="11" spans="1:30" x14ac:dyDescent="0.3">
      <c r="A11">
        <v>53.421877064889401</v>
      </c>
      <c r="C11">
        <v>0.89300000000000002</v>
      </c>
      <c r="K11">
        <v>2.6349999999999998</v>
      </c>
      <c r="L11">
        <f t="shared" si="0"/>
        <v>168.80761507318869</v>
      </c>
      <c r="M11">
        <f t="shared" si="1"/>
        <v>134.29341545622202</v>
      </c>
      <c r="N11">
        <f t="shared" si="2"/>
        <v>235.78686914258651</v>
      </c>
      <c r="O11">
        <f t="shared" si="3"/>
        <v>71.549100816653748</v>
      </c>
      <c r="P11">
        <f t="shared" si="4"/>
        <v>176.05669688112917</v>
      </c>
      <c r="Q11">
        <f t="shared" si="5"/>
        <v>61.356295593096362</v>
      </c>
      <c r="W11">
        <f>68/116.3</f>
        <v>0.58469475494411005</v>
      </c>
      <c r="X11">
        <f>119.9/116.3</f>
        <v>1.0309544282029235</v>
      </c>
    </row>
    <row r="12" spans="1:30" x14ac:dyDescent="0.3">
      <c r="A12">
        <v>53.097119385545803</v>
      </c>
      <c r="C12">
        <v>0.878</v>
      </c>
      <c r="K12">
        <v>2.6040000000000001</v>
      </c>
      <c r="L12">
        <f t="shared" si="0"/>
        <v>166.72536564879823</v>
      </c>
      <c r="M12">
        <f t="shared" si="1"/>
        <v>132.71349292144296</v>
      </c>
      <c r="N12">
        <f t="shared" si="2"/>
        <v>232.90283439221679</v>
      </c>
      <c r="O12">
        <f t="shared" si="3"/>
        <v>70.69958094684678</v>
      </c>
      <c r="P12">
        <f t="shared" si="4"/>
        <v>173.88256699304304</v>
      </c>
      <c r="Q12">
        <f t="shared" si="5"/>
        <v>60.115673569356396</v>
      </c>
    </row>
    <row r="13" spans="1:30" x14ac:dyDescent="0.3">
      <c r="A13">
        <v>52.883533327684297</v>
      </c>
      <c r="C13">
        <v>0.86699999999999999</v>
      </c>
      <c r="K13">
        <v>2.5830000000000002</v>
      </c>
      <c r="L13">
        <f t="shared" si="0"/>
        <v>165.29684190969505</v>
      </c>
      <c r="M13">
        <f t="shared" si="1"/>
        <v>131.64322281723778</v>
      </c>
      <c r="N13">
        <f t="shared" si="2"/>
        <v>230.92859144608644</v>
      </c>
      <c r="O13">
        <f t="shared" si="3"/>
        <v>70.122650471704759</v>
      </c>
      <c r="P13">
        <f t="shared" si="4"/>
        <v>172.39057046407939</v>
      </c>
      <c r="Q13">
        <f t="shared" si="5"/>
        <v>59.30940331765806</v>
      </c>
    </row>
    <row r="14" spans="1:30" x14ac:dyDescent="0.3">
      <c r="A14">
        <v>52.230158952620897</v>
      </c>
      <c r="C14">
        <v>0.83599999999999997</v>
      </c>
      <c r="K14">
        <v>2.5209999999999999</v>
      </c>
      <c r="L14">
        <f t="shared" si="0"/>
        <v>161.11092006091411</v>
      </c>
      <c r="M14">
        <f t="shared" si="1"/>
        <v>128.48337774767961</v>
      </c>
      <c r="N14">
        <f t="shared" si="2"/>
        <v>225.13602957718248</v>
      </c>
      <c r="O14">
        <f t="shared" si="3"/>
        <v>68.421882752727086</v>
      </c>
      <c r="P14">
        <f t="shared" si="4"/>
        <v>168.0194197360585</v>
      </c>
      <c r="Q14">
        <f t="shared" si="5"/>
        <v>56.890076037538158</v>
      </c>
    </row>
    <row r="15" spans="1:30" x14ac:dyDescent="0.3">
      <c r="A15">
        <v>51.900767096364497</v>
      </c>
      <c r="C15">
        <v>0.81699999999999995</v>
      </c>
      <c r="K15">
        <v>2.4889999999999999</v>
      </c>
      <c r="L15">
        <f t="shared" si="0"/>
        <v>158.88617526799493</v>
      </c>
      <c r="M15">
        <f t="shared" si="1"/>
        <v>126.85248996984313</v>
      </c>
      <c r="N15">
        <f t="shared" si="2"/>
        <v>222.07284312099659</v>
      </c>
      <c r="O15">
        <f t="shared" si="3"/>
        <v>67.538883217744242</v>
      </c>
      <c r="P15">
        <f t="shared" si="4"/>
        <v>165.69466908540491</v>
      </c>
      <c r="Q15">
        <f t="shared" si="5"/>
        <v>55.697044732624867</v>
      </c>
    </row>
    <row r="16" spans="1:30" x14ac:dyDescent="0.3">
      <c r="A16">
        <v>51.106723893418902</v>
      </c>
      <c r="C16">
        <v>0.78600000000000003</v>
      </c>
      <c r="K16">
        <v>2.415</v>
      </c>
      <c r="L16">
        <f t="shared" si="0"/>
        <v>154.01861299686934</v>
      </c>
      <c r="M16">
        <f t="shared" si="1"/>
        <v>123.0810619835963</v>
      </c>
      <c r="N16">
        <f t="shared" si="2"/>
        <v>215.30609445419503</v>
      </c>
      <c r="O16">
        <f t="shared" si="3"/>
        <v>65.519302526114487</v>
      </c>
      <c r="P16">
        <f t="shared" si="4"/>
        <v>160.61483489531068</v>
      </c>
      <c r="Q16">
        <f t="shared" si="5"/>
        <v>52.893394736631173</v>
      </c>
    </row>
    <row r="17" spans="1:21" x14ac:dyDescent="0.3">
      <c r="A17">
        <v>50.480515169841503</v>
      </c>
      <c r="C17">
        <v>0.76500000000000001</v>
      </c>
      <c r="J17">
        <v>2.359</v>
      </c>
      <c r="L17">
        <f t="shared" si="0"/>
        <v>133.08662449443619</v>
      </c>
      <c r="M17">
        <f t="shared" si="1"/>
        <v>82.178288261640219</v>
      </c>
      <c r="N17">
        <f t="shared" si="2"/>
        <v>186.14971900204637</v>
      </c>
      <c r="O17">
        <f t="shared" si="3"/>
        <v>51.919938655388329</v>
      </c>
      <c r="P17">
        <f t="shared" si="4"/>
        <v>139.13631536442733</v>
      </c>
      <c r="Q17">
        <f t="shared" si="5"/>
        <v>50.753343478557113</v>
      </c>
    </row>
    <row r="18" spans="1:21" x14ac:dyDescent="0.3">
      <c r="A18">
        <v>50.043860065193897</v>
      </c>
      <c r="C18">
        <v>0.74299999999999999</v>
      </c>
      <c r="J18">
        <v>2.33</v>
      </c>
      <c r="L18">
        <f t="shared" si="0"/>
        <v>131.18070939933716</v>
      </c>
      <c r="M18">
        <f t="shared" si="1"/>
        <v>81.168042242315266</v>
      </c>
      <c r="N18">
        <f t="shared" si="2"/>
        <v>183.55282049152024</v>
      </c>
      <c r="O18">
        <f t="shared" si="3"/>
        <v>51.259904034006261</v>
      </c>
      <c r="P18">
        <f t="shared" si="4"/>
        <v>137.1375396129022</v>
      </c>
      <c r="Q18">
        <f t="shared" si="5"/>
        <v>49.297532665671838</v>
      </c>
    </row>
    <row r="19" spans="1:21" x14ac:dyDescent="0.3">
      <c r="A19">
        <v>49.371101957547097</v>
      </c>
      <c r="C19">
        <v>0.72</v>
      </c>
      <c r="J19">
        <v>2.27</v>
      </c>
      <c r="L19">
        <f t="shared" si="0"/>
        <v>127.71982365085637</v>
      </c>
      <c r="M19">
        <f t="shared" si="1"/>
        <v>79.077878064401574</v>
      </c>
      <c r="N19">
        <f t="shared" si="2"/>
        <v>178.73142758737714</v>
      </c>
      <c r="O19">
        <f t="shared" si="3"/>
        <v>49.933224490612503</v>
      </c>
      <c r="P19">
        <f t="shared" si="4"/>
        <v>133.51758259447703</v>
      </c>
      <c r="Q19">
        <f t="shared" si="5"/>
        <v>47.112261234568216</v>
      </c>
    </row>
    <row r="20" spans="1:21" x14ac:dyDescent="0.3">
      <c r="A20">
        <v>48.906281435459597</v>
      </c>
      <c r="C20">
        <v>0.68899999999999995</v>
      </c>
      <c r="J20">
        <v>2.2469999999999999</v>
      </c>
      <c r="L20">
        <f t="shared" si="0"/>
        <v>125.9179172306054</v>
      </c>
      <c r="M20">
        <f t="shared" si="1"/>
        <v>78.276648462867982</v>
      </c>
      <c r="N20">
        <f t="shared" si="2"/>
        <v>176.33990460700642</v>
      </c>
      <c r="O20">
        <f t="shared" si="3"/>
        <v>49.386331656759822</v>
      </c>
      <c r="P20">
        <f t="shared" si="4"/>
        <v>131.62213478890445</v>
      </c>
      <c r="Q20">
        <f t="shared" si="5"/>
        <v>45.642723734653231</v>
      </c>
    </row>
    <row r="21" spans="1:21" x14ac:dyDescent="0.3">
      <c r="A21">
        <v>48.419903128844297</v>
      </c>
      <c r="C21">
        <v>0.67</v>
      </c>
      <c r="J21">
        <v>2.2040000000000002</v>
      </c>
      <c r="L21">
        <f t="shared" si="0"/>
        <v>123.38370122752751</v>
      </c>
      <c r="M21">
        <f t="shared" si="1"/>
        <v>76.778697468696507</v>
      </c>
      <c r="N21">
        <f t="shared" si="2"/>
        <v>172.82293389915657</v>
      </c>
      <c r="O21">
        <f t="shared" si="3"/>
        <v>48.431195902595626</v>
      </c>
      <c r="P21">
        <f t="shared" si="4"/>
        <v>128.97022336354729</v>
      </c>
      <c r="Q21">
        <f t="shared" si="5"/>
        <v>44.139775442346028</v>
      </c>
    </row>
    <row r="22" spans="1:21" x14ac:dyDescent="0.3">
      <c r="A22">
        <v>47.929857532012299</v>
      </c>
      <c r="C22">
        <v>0.65100000000000002</v>
      </c>
      <c r="J22">
        <v>2.1709999999999998</v>
      </c>
      <c r="L22">
        <f t="shared" si="0"/>
        <v>121.34417801586306</v>
      </c>
      <c r="M22">
        <f t="shared" si="1"/>
        <v>75.629107170843966</v>
      </c>
      <c r="N22">
        <f t="shared" si="2"/>
        <v>170.01564126403323</v>
      </c>
      <c r="O22">
        <f t="shared" si="3"/>
        <v>47.69054948476947</v>
      </c>
      <c r="P22">
        <f t="shared" si="4"/>
        <v>126.8338894591744</v>
      </c>
      <c r="Q22">
        <f t="shared" si="5"/>
        <v>42.660953951857593</v>
      </c>
    </row>
    <row r="23" spans="1:21" x14ac:dyDescent="0.3">
      <c r="A23">
        <v>47.559768064497703</v>
      </c>
      <c r="C23">
        <v>0.63200000000000001</v>
      </c>
      <c r="J23">
        <v>2.1469999999999998</v>
      </c>
      <c r="L23">
        <f t="shared" si="0"/>
        <v>119.74987831647076</v>
      </c>
      <c r="M23">
        <f t="shared" si="1"/>
        <v>74.79304149967848</v>
      </c>
      <c r="N23">
        <f t="shared" si="2"/>
        <v>167.84705889436387</v>
      </c>
      <c r="O23">
        <f t="shared" si="3"/>
        <v>47.142943469647562</v>
      </c>
      <c r="P23">
        <f t="shared" si="4"/>
        <v>125.16157532368739</v>
      </c>
      <c r="Q23">
        <f t="shared" si="5"/>
        <v>41.567421842235568</v>
      </c>
    </row>
    <row r="24" spans="1:21" x14ac:dyDescent="0.3">
      <c r="A24">
        <v>47.037799338416498</v>
      </c>
      <c r="C24">
        <v>0.61899999999999999</v>
      </c>
      <c r="J24">
        <v>2.1030000000000002</v>
      </c>
      <c r="L24">
        <f t="shared" si="0"/>
        <v>117.29473103425153</v>
      </c>
      <c r="M24">
        <f t="shared" si="1"/>
        <v>73.260254435875112</v>
      </c>
      <c r="N24">
        <f t="shared" si="2"/>
        <v>164.40607458822839</v>
      </c>
      <c r="O24">
        <f t="shared" si="3"/>
        <v>46.176726658031853</v>
      </c>
      <c r="P24">
        <f t="shared" si="4"/>
        <v>122.59545185732381</v>
      </c>
      <c r="Q24">
        <f t="shared" si="5"/>
        <v>40.058753707215963</v>
      </c>
    </row>
    <row r="25" spans="1:21" x14ac:dyDescent="0.3">
      <c r="A25">
        <v>46.581089978713202</v>
      </c>
      <c r="C25">
        <v>0.60799999999999998</v>
      </c>
      <c r="J25">
        <v>2.0659999999999998</v>
      </c>
      <c r="L25">
        <f t="shared" si="0"/>
        <v>115.22871470602169</v>
      </c>
      <c r="M25">
        <f t="shared" si="1"/>
        <v>71.971319859494997</v>
      </c>
      <c r="N25">
        <f t="shared" si="2"/>
        <v>161.51084966933047</v>
      </c>
      <c r="O25">
        <f t="shared" si="3"/>
        <v>45.364108340580188</v>
      </c>
      <c r="P25">
        <f t="shared" si="4"/>
        <v>120.43601455934653</v>
      </c>
      <c r="Q25">
        <f t="shared" si="5"/>
        <v>38.770581625501073</v>
      </c>
    </row>
    <row r="26" spans="1:21" x14ac:dyDescent="0.3">
      <c r="A26">
        <v>45.917850832980498</v>
      </c>
      <c r="C26">
        <v>0.57999999999999996</v>
      </c>
      <c r="J26">
        <v>2.0249999999999999</v>
      </c>
      <c r="L26">
        <f t="shared" si="0"/>
        <v>112.6006302612265</v>
      </c>
      <c r="M26">
        <f t="shared" si="1"/>
        <v>70.543041004587295</v>
      </c>
      <c r="N26">
        <f t="shared" si="2"/>
        <v>157.91538326254539</v>
      </c>
      <c r="O26">
        <f t="shared" si="3"/>
        <v>44.436318639410167</v>
      </c>
      <c r="P26">
        <f t="shared" si="4"/>
        <v>117.6812000715482</v>
      </c>
      <c r="Q26">
        <f t="shared" si="5"/>
        <v>36.952021519559928</v>
      </c>
    </row>
    <row r="27" spans="1:21" x14ac:dyDescent="0.3">
      <c r="A27">
        <v>45.422655155595599</v>
      </c>
      <c r="C27">
        <v>0.56299999999999994</v>
      </c>
      <c r="J27">
        <v>1.992</v>
      </c>
      <c r="L27">
        <f t="shared" si="0"/>
        <v>110.60395304956207</v>
      </c>
      <c r="M27">
        <f t="shared" si="1"/>
        <v>69.393450706734768</v>
      </c>
      <c r="N27">
        <f t="shared" si="2"/>
        <v>155.15707536375112</v>
      </c>
      <c r="O27">
        <f t="shared" si="3"/>
        <v>43.699128180311448</v>
      </c>
      <c r="P27">
        <f t="shared" si="4"/>
        <v>115.59064807087267</v>
      </c>
      <c r="Q27">
        <f t="shared" si="5"/>
        <v>35.633865150817797</v>
      </c>
      <c r="U27">
        <f>(3.6165-3.35)/7</f>
        <v>3.8071428571428534E-2</v>
      </c>
    </row>
    <row r="28" spans="1:21" x14ac:dyDescent="0.3">
      <c r="A28">
        <v>45.003842829735397</v>
      </c>
      <c r="C28">
        <v>0.55700000000000005</v>
      </c>
      <c r="J28">
        <v>1.958</v>
      </c>
      <c r="L28">
        <f t="shared" si="0"/>
        <v>108.7934595587563</v>
      </c>
      <c r="M28">
        <f t="shared" si="1"/>
        <v>68.209024339250334</v>
      </c>
      <c r="N28">
        <f t="shared" si="2"/>
        <v>152.59721570749372</v>
      </c>
      <c r="O28">
        <f t="shared" si="3"/>
        <v>42.95949656057978</v>
      </c>
      <c r="P28">
        <f t="shared" si="4"/>
        <v>113.70033878843404</v>
      </c>
      <c r="Q28">
        <f t="shared" si="5"/>
        <v>34.545076411002931</v>
      </c>
    </row>
    <row r="29" spans="1:21" x14ac:dyDescent="0.3">
      <c r="A29">
        <v>44.611261763102704</v>
      </c>
      <c r="C29">
        <v>0.53800000000000003</v>
      </c>
      <c r="J29">
        <v>1.9350000000000001</v>
      </c>
      <c r="L29">
        <f t="shared" si="0"/>
        <v>107.24862913850534</v>
      </c>
      <c r="M29">
        <f t="shared" si="1"/>
        <v>67.407794737716756</v>
      </c>
      <c r="N29">
        <f t="shared" si="2"/>
        <v>150.49960114509702</v>
      </c>
      <c r="O29">
        <f t="shared" si="3"/>
        <v>42.433339479091678</v>
      </c>
      <c r="P29">
        <f t="shared" si="4"/>
        <v>112.07958240504547</v>
      </c>
      <c r="Q29">
        <f t="shared" si="5"/>
        <v>33.54587294382231</v>
      </c>
    </row>
    <row r="30" spans="1:21" x14ac:dyDescent="0.3">
      <c r="A30">
        <v>44.089821262593198</v>
      </c>
      <c r="C30">
        <v>0.49199999999999999</v>
      </c>
      <c r="I30">
        <v>1.5680000000000001</v>
      </c>
      <c r="L30">
        <f t="shared" si="0"/>
        <v>82.324055121988977</v>
      </c>
      <c r="M30">
        <f t="shared" si="1"/>
        <v>35.101863717294172</v>
      </c>
      <c r="N30">
        <f t="shared" si="2"/>
        <v>85.71126060171261</v>
      </c>
      <c r="O30">
        <f t="shared" si="3"/>
        <v>30.449084680096739</v>
      </c>
      <c r="P30">
        <f t="shared" si="4"/>
        <v>86.190512546229385</v>
      </c>
      <c r="Q30">
        <f t="shared" si="5"/>
        <v>32.25027580336868</v>
      </c>
    </row>
    <row r="31" spans="1:21" x14ac:dyDescent="0.3">
      <c r="A31">
        <v>44.057448083693799</v>
      </c>
      <c r="C31">
        <v>0.52800000000000002</v>
      </c>
      <c r="I31">
        <v>1.891</v>
      </c>
      <c r="L31">
        <f t="shared" si="0"/>
        <v>97.882408336531356</v>
      </c>
      <c r="M31">
        <f t="shared" si="1"/>
        <v>42.332668551915354</v>
      </c>
      <c r="N31">
        <f t="shared" si="2"/>
        <v>101.76677921987137</v>
      </c>
      <c r="O31">
        <f t="shared" si="3"/>
        <v>36.60851820192719</v>
      </c>
      <c r="P31">
        <f t="shared" si="4"/>
        <v>102.44940635898632</v>
      </c>
      <c r="Q31">
        <f t="shared" si="5"/>
        <v>32.171016450190898</v>
      </c>
    </row>
    <row r="32" spans="1:21" x14ac:dyDescent="0.3">
      <c r="A32">
        <v>43.493911407874698</v>
      </c>
      <c r="C32">
        <v>0.502</v>
      </c>
      <c r="I32">
        <v>1.841</v>
      </c>
      <c r="L32">
        <f t="shared" si="0"/>
        <v>95.036381665549555</v>
      </c>
      <c r="M32">
        <f t="shared" si="1"/>
        <v>41.213348918073066</v>
      </c>
      <c r="N32">
        <f t="shared" si="2"/>
        <v>98.78109322588584</v>
      </c>
      <c r="O32">
        <f t="shared" si="3"/>
        <v>35.619747663433969</v>
      </c>
      <c r="P32">
        <f t="shared" si="4"/>
        <v>99.464950659496054</v>
      </c>
      <c r="Q32">
        <f t="shared" si="5"/>
        <v>30.813097597057567</v>
      </c>
    </row>
    <row r="33" spans="1:17" x14ac:dyDescent="0.3">
      <c r="A33">
        <v>43.011552643817197</v>
      </c>
      <c r="C33">
        <v>0.48699999999999999</v>
      </c>
      <c r="I33">
        <v>1.798</v>
      </c>
      <c r="L33">
        <f t="shared" si="0"/>
        <v>92.746472008505222</v>
      </c>
      <c r="M33">
        <f t="shared" si="1"/>
        <v>40.250734032968701</v>
      </c>
      <c r="N33">
        <f t="shared" si="2"/>
        <v>96.393667100749013</v>
      </c>
      <c r="O33">
        <f t="shared" si="3"/>
        <v>34.782122928446732</v>
      </c>
      <c r="P33">
        <f t="shared" si="4"/>
        <v>97.06679616354063</v>
      </c>
      <c r="Q33">
        <f t="shared" si="5"/>
        <v>29.683161324867822</v>
      </c>
    </row>
    <row r="34" spans="1:17" x14ac:dyDescent="0.3">
      <c r="A34">
        <v>42.581988191943303</v>
      </c>
      <c r="C34">
        <v>0.47399999999999998</v>
      </c>
      <c r="I34">
        <v>1.754</v>
      </c>
      <c r="L34">
        <f t="shared" si="0"/>
        <v>90.453627778041238</v>
      </c>
      <c r="M34">
        <f t="shared" si="1"/>
        <v>39.265732755187486</v>
      </c>
      <c r="N34">
        <f t="shared" si="2"/>
        <v>94.008248023507036</v>
      </c>
      <c r="O34">
        <f t="shared" si="3"/>
        <v>33.929077290686195</v>
      </c>
      <c r="P34">
        <f t="shared" si="4"/>
        <v>94.666637752254033</v>
      </c>
      <c r="Q34">
        <f t="shared" si="5"/>
        <v>28.701651235423412</v>
      </c>
    </row>
    <row r="35" spans="1:17" x14ac:dyDescent="0.3">
      <c r="A35">
        <v>42.073804029275699</v>
      </c>
      <c r="C35">
        <v>0.45700000000000002</v>
      </c>
      <c r="I35">
        <v>1.7110000000000001</v>
      </c>
      <c r="L35">
        <f t="shared" si="0"/>
        <v>88.120872120996907</v>
      </c>
      <c r="M35">
        <f t="shared" si="1"/>
        <v>38.303117870083121</v>
      </c>
      <c r="N35">
        <f t="shared" si="2"/>
        <v>91.57183716204122</v>
      </c>
      <c r="O35">
        <f t="shared" si="3"/>
        <v>33.087996596971536</v>
      </c>
      <c r="P35">
        <f t="shared" si="4"/>
        <v>92.222701352601277</v>
      </c>
      <c r="Q35">
        <f t="shared" si="5"/>
        <v>27.570171155920377</v>
      </c>
    </row>
    <row r="36" spans="1:17" x14ac:dyDescent="0.3">
      <c r="A36">
        <v>41.610604320577899</v>
      </c>
      <c r="C36">
        <v>0.44</v>
      </c>
      <c r="I36">
        <v>1.6719999999999999</v>
      </c>
      <c r="L36">
        <f t="shared" si="0"/>
        <v>85.971238757631099</v>
      </c>
      <c r="M36">
        <f t="shared" si="1"/>
        <v>37.430048555686128</v>
      </c>
      <c r="N36">
        <f t="shared" si="2"/>
        <v>89.323337054312077</v>
      </c>
      <c r="O36">
        <f t="shared" si="3"/>
        <v>32.3224233492598</v>
      </c>
      <c r="P36">
        <f t="shared" si="4"/>
        <v>89.969908229062497</v>
      </c>
      <c r="Q36">
        <f t="shared" si="5"/>
        <v>26.566447123788141</v>
      </c>
    </row>
    <row r="37" spans="1:17" x14ac:dyDescent="0.3">
      <c r="A37">
        <v>41.1573965486091</v>
      </c>
      <c r="C37">
        <v>0.40400000000000003</v>
      </c>
      <c r="I37">
        <v>1.3640000000000001</v>
      </c>
      <c r="L37">
        <f t="shared" si="0"/>
        <v>71.099594144383275</v>
      </c>
      <c r="M37">
        <f t="shared" si="1"/>
        <v>30.535039611217638</v>
      </c>
      <c r="N37">
        <f t="shared" si="2"/>
        <v>73.97248376266586</v>
      </c>
      <c r="O37">
        <f t="shared" si="3"/>
        <v>26.44614274994035</v>
      </c>
      <c r="P37">
        <f t="shared" si="4"/>
        <v>74.427801701733046</v>
      </c>
      <c r="Q37">
        <f t="shared" si="5"/>
        <v>25.609461650727628</v>
      </c>
    </row>
    <row r="38" spans="1:17" ht="15.6" customHeight="1" x14ac:dyDescent="0.3">
      <c r="A38">
        <v>41.079318622199899</v>
      </c>
      <c r="C38">
        <v>0.42199999999999999</v>
      </c>
      <c r="I38">
        <v>1.63</v>
      </c>
      <c r="L38">
        <f t="shared" si="0"/>
        <v>83.662840674006389</v>
      </c>
      <c r="M38">
        <f t="shared" si="1"/>
        <v>36.489820063258605</v>
      </c>
      <c r="N38">
        <f t="shared" si="2"/>
        <v>86.909411513115913</v>
      </c>
      <c r="O38">
        <f t="shared" si="3"/>
        <v>31.49849153768216</v>
      </c>
      <c r="P38">
        <f t="shared" si="4"/>
        <v>87.550866696589566</v>
      </c>
      <c r="Q38">
        <f t="shared" si="5"/>
        <v>25.44707238478626</v>
      </c>
    </row>
    <row r="39" spans="1:17" x14ac:dyDescent="0.3">
      <c r="A39">
        <v>40.600361409042598</v>
      </c>
      <c r="C39">
        <v>0.38100000000000001</v>
      </c>
      <c r="I39">
        <v>1.319</v>
      </c>
      <c r="L39">
        <f t="shared" si="0"/>
        <v>68.546739340499656</v>
      </c>
      <c r="M39">
        <f t="shared" si="1"/>
        <v>29.527651940759572</v>
      </c>
      <c r="N39">
        <f t="shared" si="2"/>
        <v>71.295163315344681</v>
      </c>
      <c r="O39">
        <f t="shared" si="3"/>
        <v>25.556940457041932</v>
      </c>
      <c r="P39">
        <f t="shared" si="4"/>
        <v>71.750947952931284</v>
      </c>
      <c r="Q39">
        <f t="shared" si="5"/>
        <v>24.466686846080595</v>
      </c>
    </row>
    <row r="40" spans="1:17" x14ac:dyDescent="0.3">
      <c r="A40">
        <v>40.548223042207198</v>
      </c>
      <c r="C40">
        <v>0.40500000000000003</v>
      </c>
      <c r="I40">
        <v>1.585</v>
      </c>
      <c r="L40">
        <f t="shared" si="0"/>
        <v>81.238523870122791</v>
      </c>
      <c r="M40">
        <f t="shared" si="1"/>
        <v>35.482432392800547</v>
      </c>
      <c r="N40">
        <f t="shared" si="2"/>
        <v>84.37904527478176</v>
      </c>
      <c r="O40">
        <f t="shared" si="3"/>
        <v>30.619657120966032</v>
      </c>
      <c r="P40">
        <f t="shared" si="4"/>
        <v>85.0113586588798</v>
      </c>
      <c r="Q40">
        <f t="shared" si="5"/>
        <v>24.361589423811246</v>
      </c>
    </row>
    <row r="41" spans="1:17" x14ac:dyDescent="0.3">
      <c r="A41">
        <v>39.9985619418486</v>
      </c>
      <c r="C41">
        <v>0.38700000000000001</v>
      </c>
      <c r="I41">
        <v>1.536</v>
      </c>
      <c r="L41">
        <f t="shared" si="0"/>
        <v>78.609661772560628</v>
      </c>
      <c r="M41">
        <f t="shared" si="1"/>
        <v>34.385499151635109</v>
      </c>
      <c r="N41">
        <f t="shared" si="2"/>
        <v>81.636275914546417</v>
      </c>
      <c r="O41">
        <f t="shared" si="3"/>
        <v>29.663587278883259</v>
      </c>
      <c r="P41">
        <f t="shared" si="4"/>
        <v>82.257816393207392</v>
      </c>
      <c r="Q41">
        <f t="shared" si="5"/>
        <v>23.272801468374414</v>
      </c>
    </row>
    <row r="42" spans="1:17" x14ac:dyDescent="0.3">
      <c r="A42">
        <v>39.577590259407998</v>
      </c>
      <c r="C42">
        <v>0.35399999999999998</v>
      </c>
      <c r="I42">
        <v>1.252</v>
      </c>
      <c r="L42">
        <f t="shared" si="0"/>
        <v>64.901019921384048</v>
      </c>
      <c r="M42">
        <f t="shared" si="1"/>
        <v>28.02776363141091</v>
      </c>
      <c r="N42">
        <f t="shared" si="2"/>
        <v>67.486364249813775</v>
      </c>
      <c r="O42">
        <f t="shared" si="3"/>
        <v>24.245535293672535</v>
      </c>
      <c r="P42">
        <f t="shared" si="4"/>
        <v>67.931242378107896</v>
      </c>
      <c r="Q42">
        <f t="shared" si="5"/>
        <v>22.462356509175862</v>
      </c>
    </row>
    <row r="43" spans="1:17" x14ac:dyDescent="0.3">
      <c r="A43">
        <v>39.538934460589502</v>
      </c>
      <c r="C43">
        <v>0.37</v>
      </c>
      <c r="I43">
        <v>1.4970000000000001</v>
      </c>
      <c r="L43">
        <f t="shared" si="0"/>
        <v>76.460028409194848</v>
      </c>
      <c r="M43">
        <f t="shared" si="1"/>
        <v>33.512429837238123</v>
      </c>
      <c r="N43">
        <f t="shared" si="2"/>
        <v>79.387775806817274</v>
      </c>
      <c r="O43">
        <f t="shared" si="3"/>
        <v>28.898014031171531</v>
      </c>
      <c r="P43">
        <f t="shared" si="4"/>
        <v>80.005023269668612</v>
      </c>
      <c r="Q43">
        <f t="shared" si="5"/>
        <v>22.388944527176566</v>
      </c>
    </row>
    <row r="44" spans="1:17" x14ac:dyDescent="0.3">
      <c r="A44">
        <v>39.153665754950701</v>
      </c>
      <c r="C44">
        <v>0.36299999999999999</v>
      </c>
      <c r="I44">
        <v>1.468</v>
      </c>
      <c r="L44">
        <f t="shared" si="0"/>
        <v>74.982430780025396</v>
      </c>
      <c r="M44">
        <f t="shared" si="1"/>
        <v>32.863224449609596</v>
      </c>
      <c r="N44">
        <f t="shared" si="2"/>
        <v>77.853976265074849</v>
      </c>
      <c r="O44">
        <f t="shared" si="3"/>
        <v>28.338489192104273</v>
      </c>
      <c r="P44">
        <f t="shared" si="4"/>
        <v>78.458997854901497</v>
      </c>
      <c r="Q44">
        <f t="shared" si="5"/>
        <v>21.666443930004462</v>
      </c>
    </row>
    <row r="45" spans="1:17" x14ac:dyDescent="0.3">
      <c r="A45">
        <v>39.126093713197498</v>
      </c>
      <c r="C45">
        <v>0.34200000000000003</v>
      </c>
      <c r="I45">
        <v>1.222</v>
      </c>
      <c r="L45">
        <f t="shared" si="0"/>
        <v>63.270526718794983</v>
      </c>
      <c r="M45">
        <f t="shared" si="1"/>
        <v>27.356171851105533</v>
      </c>
      <c r="N45">
        <f t="shared" si="2"/>
        <v>65.783125178814672</v>
      </c>
      <c r="O45">
        <f t="shared" si="3"/>
        <v>23.658493696285973</v>
      </c>
      <c r="P45">
        <f t="shared" si="4"/>
        <v>66.222976385068932</v>
      </c>
      <c r="Q45">
        <f t="shared" si="5"/>
        <v>21.615373494993587</v>
      </c>
    </row>
    <row r="46" spans="1:17" x14ac:dyDescent="0.3">
      <c r="A46">
        <v>38.844395461844996</v>
      </c>
      <c r="C46">
        <v>0.33400000000000002</v>
      </c>
      <c r="I46">
        <v>1.204</v>
      </c>
      <c r="L46">
        <f t="shared" si="0"/>
        <v>62.275092397241536</v>
      </c>
      <c r="M46">
        <f t="shared" si="1"/>
        <v>26.953216782922311</v>
      </c>
      <c r="N46">
        <f t="shared" si="2"/>
        <v>64.741587841683597</v>
      </c>
      <c r="O46">
        <f t="shared" si="3"/>
        <v>23.304886354363063</v>
      </c>
      <c r="P46">
        <f t="shared" si="4"/>
        <v>65.179704027766633</v>
      </c>
      <c r="Q46">
        <f t="shared" si="5"/>
        <v>21.098424644224817</v>
      </c>
    </row>
    <row r="47" spans="1:17" x14ac:dyDescent="0.3">
      <c r="A47">
        <v>38.499608648178402</v>
      </c>
      <c r="C47">
        <v>0.34699999999999998</v>
      </c>
      <c r="I47">
        <v>1.407</v>
      </c>
      <c r="L47">
        <f t="shared" si="0"/>
        <v>71.847047801427607</v>
      </c>
      <c r="M47">
        <f t="shared" si="1"/>
        <v>31.497654496322003</v>
      </c>
      <c r="N47">
        <f t="shared" si="2"/>
        <v>74.596459379958489</v>
      </c>
      <c r="O47">
        <f t="shared" si="3"/>
        <v>27.159352970740134</v>
      </c>
      <c r="P47">
        <f t="shared" si="4"/>
        <v>75.177807664584435</v>
      </c>
      <c r="Q47">
        <f t="shared" si="5"/>
        <v>20.47758111330285</v>
      </c>
    </row>
    <row r="48" spans="1:17" x14ac:dyDescent="0.3">
      <c r="A48">
        <v>38.009142916323697</v>
      </c>
      <c r="C48">
        <v>0.33100000000000002</v>
      </c>
      <c r="H48">
        <v>1.369</v>
      </c>
      <c r="L48">
        <f t="shared" si="0"/>
        <v>53.309279485874676</v>
      </c>
      <c r="M48">
        <f t="shared" si="1"/>
        <v>9.8466183081359411</v>
      </c>
      <c r="N48">
        <f t="shared" si="2"/>
        <v>60.335534488201382</v>
      </c>
      <c r="O48">
        <f t="shared" si="3"/>
        <v>15.655928676177798</v>
      </c>
      <c r="P48">
        <f t="shared" si="4"/>
        <v>56.115740415789965</v>
      </c>
      <c r="Q48">
        <f t="shared" si="5"/>
        <v>19.616659631620585</v>
      </c>
    </row>
    <row r="49" spans="1:21" x14ac:dyDescent="0.3">
      <c r="A49">
        <v>37.959610670852598</v>
      </c>
      <c r="C49">
        <v>0.312</v>
      </c>
      <c r="H49">
        <v>1.1479999999999999</v>
      </c>
      <c r="L49">
        <f t="shared" si="0"/>
        <v>45.441149064853263</v>
      </c>
      <c r="M49">
        <f t="shared" si="1"/>
        <v>8.2570619559825129</v>
      </c>
      <c r="N49">
        <f t="shared" si="2"/>
        <v>51.43883405970039</v>
      </c>
      <c r="O49">
        <f t="shared" si="3"/>
        <v>13.188066521152383</v>
      </c>
      <c r="P49">
        <f t="shared" si="4"/>
        <v>47.8451055277378</v>
      </c>
      <c r="Q49">
        <f t="shared" si="5"/>
        <v>19.531152038151593</v>
      </c>
    </row>
    <row r="50" spans="1:21" x14ac:dyDescent="0.3">
      <c r="A50">
        <v>37.614038823881998</v>
      </c>
      <c r="C50">
        <v>0.30399999999999999</v>
      </c>
      <c r="H50">
        <v>1.125</v>
      </c>
      <c r="L50">
        <f t="shared" si="0"/>
        <v>44.4932711794076</v>
      </c>
      <c r="M50">
        <f t="shared" si="1"/>
        <v>8.0916330143556863</v>
      </c>
      <c r="N50">
        <f t="shared" si="2"/>
        <v>50.3654247751643</v>
      </c>
      <c r="O50">
        <f t="shared" si="3"/>
        <v>12.920823217538409</v>
      </c>
      <c r="P50">
        <f t="shared" si="4"/>
        <v>46.846497114453754</v>
      </c>
      <c r="Q50">
        <f t="shared" si="5"/>
        <v>18.941850056951917</v>
      </c>
    </row>
    <row r="51" spans="1:21" x14ac:dyDescent="0.3">
      <c r="A51">
        <v>37.437395408917901</v>
      </c>
      <c r="C51">
        <v>0.315</v>
      </c>
      <c r="H51">
        <v>1.325</v>
      </c>
      <c r="L51">
        <f t="shared" si="0"/>
        <v>51.481044922413389</v>
      </c>
      <c r="M51">
        <f t="shared" si="1"/>
        <v>9.5301455502411407</v>
      </c>
      <c r="N51">
        <f t="shared" si="2"/>
        <v>58.265017687757037</v>
      </c>
      <c r="O51">
        <f t="shared" si="3"/>
        <v>15.143478544489346</v>
      </c>
      <c r="P51">
        <f t="shared" si="4"/>
        <v>54.189434963004004</v>
      </c>
      <c r="Q51">
        <f t="shared" si="5"/>
        <v>18.645492038626575</v>
      </c>
    </row>
    <row r="52" spans="1:21" x14ac:dyDescent="0.3">
      <c r="A52">
        <v>36.9929366214525</v>
      </c>
      <c r="C52">
        <v>0.30099999999999999</v>
      </c>
      <c r="H52">
        <v>1.2869999999999999</v>
      </c>
      <c r="L52">
        <f t="shared" si="0"/>
        <v>49.898219981242292</v>
      </c>
      <c r="M52">
        <f t="shared" si="1"/>
        <v>9.2568281684229028</v>
      </c>
      <c r="N52">
        <f t="shared" si="2"/>
        <v>56.47239092952519</v>
      </c>
      <c r="O52">
        <f t="shared" si="3"/>
        <v>14.700593798146828</v>
      </c>
      <c r="P52">
        <f t="shared" si="4"/>
        <v>52.521645535261825</v>
      </c>
      <c r="Q52">
        <f t="shared" si="5"/>
        <v>17.914224323493361</v>
      </c>
    </row>
    <row r="53" spans="1:21" x14ac:dyDescent="0.3">
      <c r="A53">
        <v>36.575992853471497</v>
      </c>
      <c r="C53">
        <v>0.28100000000000003</v>
      </c>
      <c r="H53">
        <v>1.0620000000000001</v>
      </c>
      <c r="L53">
        <f t="shared" si="0"/>
        <v>41.873624145360779</v>
      </c>
      <c r="M53">
        <f t="shared" si="1"/>
        <v>7.638501565551767</v>
      </c>
      <c r="N53">
        <f t="shared" si="2"/>
        <v>47.398594595604038</v>
      </c>
      <c r="O53">
        <f t="shared" si="3"/>
        <v>12.186930712678702</v>
      </c>
      <c r="P53">
        <f t="shared" si="4"/>
        <v>44.086296947796711</v>
      </c>
      <c r="Q53">
        <f t="shared" si="5"/>
        <v>17.246739945911198</v>
      </c>
    </row>
    <row r="54" spans="1:21" x14ac:dyDescent="0.3">
      <c r="A54">
        <v>36.5293711699385</v>
      </c>
      <c r="C54">
        <v>0.29099999999999998</v>
      </c>
      <c r="H54">
        <v>1.2529999999999999</v>
      </c>
      <c r="L54">
        <f t="shared" si="0"/>
        <v>48.536129454931306</v>
      </c>
      <c r="M54">
        <f t="shared" si="1"/>
        <v>9.0122810373223761</v>
      </c>
      <c r="N54">
        <f t="shared" si="2"/>
        <v>54.930337181207015</v>
      </c>
      <c r="O54">
        <f t="shared" si="3"/>
        <v>14.308693920338168</v>
      </c>
      <c r="P54">
        <f t="shared" si="4"/>
        <v>51.087242662478616</v>
      </c>
      <c r="Q54">
        <f t="shared" si="5"/>
        <v>17.173205117041224</v>
      </c>
    </row>
    <row r="55" spans="1:21" x14ac:dyDescent="0.3">
      <c r="A55">
        <v>36.074061472020198</v>
      </c>
      <c r="C55">
        <v>0.28000000000000003</v>
      </c>
      <c r="H55">
        <v>1.22</v>
      </c>
      <c r="L55">
        <f t="shared" si="0"/>
        <v>47.186376532335352</v>
      </c>
      <c r="M55">
        <f t="shared" si="1"/>
        <v>8.7749264689012758</v>
      </c>
      <c r="N55">
        <f t="shared" si="2"/>
        <v>53.40194194903826</v>
      </c>
      <c r="O55">
        <f t="shared" si="3"/>
        <v>13.926084300935548</v>
      </c>
      <c r="P55">
        <f t="shared" si="4"/>
        <v>49.665404524737824</v>
      </c>
      <c r="Q55">
        <f t="shared" si="5"/>
        <v>16.466579200950104</v>
      </c>
    </row>
    <row r="56" spans="1:21" x14ac:dyDescent="0.3">
      <c r="A56">
        <v>35.861376374938402</v>
      </c>
      <c r="C56">
        <v>0.26400000000000001</v>
      </c>
      <c r="H56">
        <v>1.0189999999999999</v>
      </c>
      <c r="L56">
        <f t="shared" si="0"/>
        <v>40.057727185614525</v>
      </c>
      <c r="M56">
        <f t="shared" si="1"/>
        <v>7.3292213703363931</v>
      </c>
      <c r="N56">
        <f t="shared" si="2"/>
        <v>45.341736311309106</v>
      </c>
      <c r="O56">
        <f t="shared" si="3"/>
        <v>11.683770839396285</v>
      </c>
      <c r="P56">
        <f t="shared" si="4"/>
        <v>42.172556230053146</v>
      </c>
      <c r="Q56">
        <f t="shared" si="5"/>
        <v>16.14359656169249</v>
      </c>
    </row>
    <row r="57" spans="1:21" x14ac:dyDescent="0.3">
      <c r="A57">
        <v>35.587120782012299</v>
      </c>
      <c r="C57">
        <v>0.26700000000000002</v>
      </c>
      <c r="H57">
        <v>1.1819999999999999</v>
      </c>
      <c r="L57">
        <f t="shared" si="0"/>
        <v>45.624974591164246</v>
      </c>
      <c r="M57">
        <f t="shared" si="1"/>
        <v>8.5016090870830396</v>
      </c>
      <c r="N57">
        <f t="shared" si="2"/>
        <v>51.633807558970922</v>
      </c>
      <c r="O57">
        <f t="shared" si="3"/>
        <v>13.484927533956743</v>
      </c>
      <c r="P57">
        <f t="shared" si="4"/>
        <v>48.020506048844311</v>
      </c>
      <c r="Q57">
        <f t="shared" si="5"/>
        <v>15.733706890544543</v>
      </c>
    </row>
    <row r="58" spans="1:21" x14ac:dyDescent="0.3">
      <c r="A58">
        <v>35.0317909719912</v>
      </c>
      <c r="C58">
        <v>0.26</v>
      </c>
      <c r="H58">
        <v>1.139</v>
      </c>
      <c r="L58">
        <f t="shared" si="0"/>
        <v>44.023307631418007</v>
      </c>
      <c r="M58">
        <f t="shared" si="1"/>
        <v>8.1923288918676676</v>
      </c>
      <c r="N58">
        <f t="shared" si="2"/>
        <v>49.821872956321016</v>
      </c>
      <c r="O58">
        <f t="shared" si="3"/>
        <v>12.999047454311476</v>
      </c>
      <c r="P58">
        <f t="shared" si="4"/>
        <v>46.335674849587434</v>
      </c>
      <c r="Q58">
        <f t="shared" si="5"/>
        <v>14.926185746057929</v>
      </c>
    </row>
    <row r="59" spans="1:21" x14ac:dyDescent="0.3">
      <c r="A59">
        <v>35.031151346711198</v>
      </c>
      <c r="C59">
        <v>0.245</v>
      </c>
      <c r="H59">
        <v>0.96499999999999997</v>
      </c>
      <c r="L59">
        <f t="shared" si="0"/>
        <v>37.827617585002962</v>
      </c>
      <c r="M59">
        <f t="shared" si="1"/>
        <v>6.9408229856473209</v>
      </c>
      <c r="N59">
        <f t="shared" si="2"/>
        <v>42.816233563232089</v>
      </c>
      <c r="O59">
        <f t="shared" si="3"/>
        <v>11.055954391919188</v>
      </c>
      <c r="P59">
        <f t="shared" si="4"/>
        <v>39.823021052810446</v>
      </c>
      <c r="Q59">
        <f t="shared" si="5"/>
        <v>14.925272794758937</v>
      </c>
      <c r="U59">
        <f>0.26/48.3</f>
        <v>5.3830227743271227E-3</v>
      </c>
    </row>
    <row r="60" spans="1:21" x14ac:dyDescent="0.3">
      <c r="A60">
        <v>34.560048818227003</v>
      </c>
      <c r="C60">
        <v>0.25</v>
      </c>
      <c r="H60">
        <v>1.0980000000000001</v>
      </c>
      <c r="L60">
        <f t="shared" si="0"/>
        <v>42.424892879101819</v>
      </c>
      <c r="M60">
        <f t="shared" si="1"/>
        <v>7.8974338220111493</v>
      </c>
      <c r="N60">
        <f t="shared" si="2"/>
        <v>48.01276301780544</v>
      </c>
      <c r="O60">
        <f t="shared" si="3"/>
        <v>12.530019912114565</v>
      </c>
      <c r="P60">
        <f t="shared" si="4"/>
        <v>44.653082168566705</v>
      </c>
      <c r="Q60">
        <f t="shared" si="5"/>
        <v>14.263432899390427</v>
      </c>
    </row>
    <row r="61" spans="1:21" x14ac:dyDescent="0.3">
      <c r="A61">
        <v>34.542360532162199</v>
      </c>
      <c r="C61">
        <v>0.24099999999999999</v>
      </c>
      <c r="H61">
        <v>0.92800000000000005</v>
      </c>
      <c r="L61">
        <f t="shared" si="0"/>
        <v>36.492783247546896</v>
      </c>
      <c r="M61">
        <f t="shared" si="1"/>
        <v>6.6746981665085121</v>
      </c>
      <c r="N61">
        <f t="shared" si="2"/>
        <v>41.30668137095919</v>
      </c>
      <c r="O61">
        <f t="shared" si="3"/>
        <v>10.641367676983567</v>
      </c>
      <c r="P61">
        <f t="shared" si="4"/>
        <v>38.419596830446018</v>
      </c>
      <c r="Q61">
        <f t="shared" si="5"/>
        <v>14.238991893154084</v>
      </c>
    </row>
    <row r="62" spans="1:21" x14ac:dyDescent="0.3">
      <c r="A62">
        <v>34.145786729225101</v>
      </c>
      <c r="C62">
        <v>0.23200000000000001</v>
      </c>
      <c r="H62">
        <v>0.90600000000000003</v>
      </c>
      <c r="L62">
        <f t="shared" si="0"/>
        <v>35.557242965816258</v>
      </c>
      <c r="M62">
        <f t="shared" si="1"/>
        <v>6.5164617875611119</v>
      </c>
      <c r="N62">
        <f t="shared" si="2"/>
        <v>40.246930602572512</v>
      </c>
      <c r="O62">
        <f t="shared" si="3"/>
        <v>10.383414631775626</v>
      </c>
      <c r="P62">
        <f t="shared" si="4"/>
        <v>37.433553152204375</v>
      </c>
      <c r="Q62">
        <f t="shared" si="5"/>
        <v>13.698700276527543</v>
      </c>
    </row>
    <row r="63" spans="1:21" x14ac:dyDescent="0.3">
      <c r="A63">
        <v>33.979398434240302</v>
      </c>
      <c r="C63">
        <v>0.23499999999999999</v>
      </c>
      <c r="H63">
        <v>1.0589999999999999</v>
      </c>
      <c r="L63">
        <f t="shared" si="0"/>
        <v>40.786884334215685</v>
      </c>
      <c r="M63">
        <f t="shared" si="1"/>
        <v>7.6169238775134849</v>
      </c>
      <c r="N63">
        <f t="shared" si="2"/>
        <v>46.157493007095169</v>
      </c>
      <c r="O63">
        <f t="shared" si="3"/>
        <v>12.07438894863858</v>
      </c>
      <c r="P63">
        <f t="shared" si="4"/>
        <v>42.926946102084784</v>
      </c>
      <c r="Q63">
        <f t="shared" si="5"/>
        <v>13.476358258352194</v>
      </c>
    </row>
    <row r="64" spans="1:21" x14ac:dyDescent="0.3">
      <c r="A64">
        <v>33.724755854431599</v>
      </c>
      <c r="C64">
        <v>0.214</v>
      </c>
      <c r="H64">
        <v>0.86899999999999999</v>
      </c>
      <c r="L64">
        <f t="shared" si="0"/>
        <v>33.922486628360183</v>
      </c>
      <c r="M64">
        <f t="shared" si="1"/>
        <v>6.2503369684223031</v>
      </c>
      <c r="N64">
        <f t="shared" si="2"/>
        <v>38.394485255996571</v>
      </c>
      <c r="O64">
        <f t="shared" si="3"/>
        <v>9.9446362057480009</v>
      </c>
      <c r="P64">
        <f t="shared" si="4"/>
        <v>35.709655603958609</v>
      </c>
      <c r="Q64">
        <f t="shared" si="5"/>
        <v>13.141003411618987</v>
      </c>
    </row>
    <row r="65" spans="1:17" x14ac:dyDescent="0.3">
      <c r="A65">
        <v>33.600901106596503</v>
      </c>
      <c r="C65">
        <v>0.22700000000000001</v>
      </c>
      <c r="H65">
        <v>1.034</v>
      </c>
      <c r="L65">
        <f t="shared" si="0"/>
        <v>39.771485241339967</v>
      </c>
      <c r="M65">
        <f t="shared" si="1"/>
        <v>7.4371098105278035</v>
      </c>
      <c r="N65">
        <f t="shared" si="2"/>
        <v>45.00778195393125</v>
      </c>
      <c r="O65">
        <f t="shared" si="3"/>
        <v>11.785109169485105</v>
      </c>
      <c r="P65">
        <f t="shared" si="4"/>
        <v>41.857426315018586</v>
      </c>
      <c r="Q65">
        <f t="shared" si="5"/>
        <v>12.980027029100048</v>
      </c>
    </row>
    <row r="66" spans="1:17" x14ac:dyDescent="0.3">
      <c r="A66">
        <v>33.084127078169402</v>
      </c>
      <c r="C66">
        <v>0.20899999999999999</v>
      </c>
      <c r="H66">
        <v>0.84699999999999998</v>
      </c>
      <c r="L66">
        <f t="shared" si="0"/>
        <v>33.072638346629546</v>
      </c>
      <c r="M66">
        <f t="shared" si="1"/>
        <v>6.0921005894749021</v>
      </c>
      <c r="N66">
        <f t="shared" si="2"/>
        <v>37.432703960267908</v>
      </c>
      <c r="O66">
        <f t="shared" si="3"/>
        <v>9.6935950779949192</v>
      </c>
      <c r="P66">
        <f t="shared" si="4"/>
        <v>34.81517573311163</v>
      </c>
      <c r="Q66">
        <f t="shared" si="5"/>
        <v>12.323269011292918</v>
      </c>
    </row>
    <row r="67" spans="1:17" x14ac:dyDescent="0.3">
      <c r="A67">
        <v>33.072510383607998</v>
      </c>
      <c r="C67">
        <v>0.21299999999999999</v>
      </c>
      <c r="H67">
        <v>0.999</v>
      </c>
      <c r="L67">
        <f t="shared" ref="L67:L130" si="13">E67*$Z$2+F67*$Z$3+G67*$Z$4+H67*$Z$5+I67*$Z$6+J67*$Z$7+K67*$Z$8+C67*$Z$9</f>
        <v>38.289942111313948</v>
      </c>
      <c r="M67">
        <f t="shared" ref="M67:M130" si="14">E67*$AA$2+F67*$AA$3+G67*$AA$4+H67*$AA$5+I67*$AA$6+J67*$AA$7+K67*$AA$8+C67*$AA$9</f>
        <v>7.1853701167478485</v>
      </c>
      <c r="N67">
        <f t="shared" ref="N67:N130" si="15">E67*$AB$2+F67*$AB$3+G67*$AB$4+H67*$AB$5+I67*$AB$6+J67*$AB$7+K67*$AB$8+C67*$AB$9</f>
        <v>43.329607848641153</v>
      </c>
      <c r="O67">
        <f t="shared" ref="O67:O130" si="16">E67*$AC$2+F67*$AC$3+G67*$AC$4+H67*$AC$5+I67*$AC$6+J67*$AC$7+K67*$AC$8+C67*$AC$9</f>
        <v>11.375279136451837</v>
      </c>
      <c r="P67">
        <f t="shared" ref="P67:P130" si="17">E67*$AD$2+F67*$AD$3+G67*$AD$4+H67*$AD$5+I67*$AD$6+J67*$AD$7+K67*$AD$8+C67*$AD$9</f>
        <v>40.296003947949629</v>
      </c>
      <c r="Q67">
        <f t="shared" ref="Q67:Q130" si="18">0.0001*A67^3.35</f>
        <v>12.308779476584412</v>
      </c>
    </row>
    <row r="68" spans="1:17" x14ac:dyDescent="0.3">
      <c r="A68">
        <v>32.553710876592</v>
      </c>
      <c r="C68">
        <v>0.2</v>
      </c>
      <c r="H68">
        <v>0.96499999999999997</v>
      </c>
      <c r="L68">
        <f t="shared" si="13"/>
        <v>36.863582585002959</v>
      </c>
      <c r="M68">
        <f t="shared" si="14"/>
        <v>6.9408229856473209</v>
      </c>
      <c r="N68">
        <f t="shared" si="15"/>
        <v>41.714076995829473</v>
      </c>
      <c r="O68">
        <f t="shared" si="16"/>
        <v>10.978195320552034</v>
      </c>
      <c r="P68">
        <f t="shared" si="17"/>
        <v>38.792928219620421</v>
      </c>
      <c r="Q68">
        <f t="shared" si="18"/>
        <v>11.673784764254512</v>
      </c>
    </row>
    <row r="69" spans="1:17" x14ac:dyDescent="0.3">
      <c r="A69">
        <v>32.423407649919497</v>
      </c>
      <c r="C69">
        <v>0.19800000000000001</v>
      </c>
      <c r="H69">
        <v>0.80700000000000005</v>
      </c>
      <c r="L69">
        <f t="shared" si="13"/>
        <v>31.486561198028387</v>
      </c>
      <c r="M69">
        <f t="shared" si="14"/>
        <v>5.8043980822978121</v>
      </c>
      <c r="N69">
        <f t="shared" si="15"/>
        <v>35.637252537901745</v>
      </c>
      <c r="O69">
        <f t="shared" si="16"/>
        <v>9.2338577942040452</v>
      </c>
      <c r="P69">
        <f t="shared" si="17"/>
        <v>33.145147787133304</v>
      </c>
      <c r="Q69">
        <f t="shared" si="18"/>
        <v>11.517984760350357</v>
      </c>
    </row>
    <row r="70" spans="1:17" x14ac:dyDescent="0.3">
      <c r="A70">
        <v>32.0147737269372</v>
      </c>
      <c r="C70">
        <v>0.193</v>
      </c>
      <c r="G70">
        <v>0.92400000000000004</v>
      </c>
      <c r="L70">
        <f t="shared" si="13"/>
        <v>24.586328998654629</v>
      </c>
      <c r="M70">
        <f t="shared" si="14"/>
        <v>0</v>
      </c>
      <c r="N70">
        <f t="shared" si="15"/>
        <v>33.247847735287969</v>
      </c>
      <c r="O70">
        <f t="shared" si="16"/>
        <v>3.8491708676570493</v>
      </c>
      <c r="P70">
        <f t="shared" si="17"/>
        <v>26.131955691648237</v>
      </c>
      <c r="Q70">
        <f t="shared" si="18"/>
        <v>11.038853325707073</v>
      </c>
    </row>
    <row r="71" spans="1:17" x14ac:dyDescent="0.3">
      <c r="A71">
        <v>31.954684301485699</v>
      </c>
      <c r="C71">
        <v>0.189</v>
      </c>
      <c r="G71">
        <v>0.78200000000000003</v>
      </c>
      <c r="L71">
        <f t="shared" si="13"/>
        <v>21.357628362497749</v>
      </c>
      <c r="M71">
        <f t="shared" si="14"/>
        <v>0</v>
      </c>
      <c r="N71">
        <f t="shared" si="15"/>
        <v>28.766808417938904</v>
      </c>
      <c r="O71">
        <f t="shared" si="16"/>
        <v>3.3019718714518227</v>
      </c>
      <c r="P71">
        <f t="shared" si="17"/>
        <v>22.70339157922167</v>
      </c>
      <c r="Q71">
        <f t="shared" si="18"/>
        <v>10.969597175129238</v>
      </c>
    </row>
    <row r="72" spans="1:17" x14ac:dyDescent="0.3">
      <c r="A72">
        <v>31.5396087308904</v>
      </c>
      <c r="C72">
        <v>0.184</v>
      </c>
      <c r="G72">
        <v>0.89500000000000002</v>
      </c>
      <c r="L72">
        <f t="shared" si="13"/>
        <v>23.751639953242307</v>
      </c>
      <c r="M72">
        <f t="shared" si="14"/>
        <v>0</v>
      </c>
      <c r="N72">
        <f t="shared" si="15"/>
        <v>32.132282439440964</v>
      </c>
      <c r="O72">
        <f t="shared" si="16"/>
        <v>3.7232787344838951</v>
      </c>
      <c r="P72">
        <f t="shared" si="17"/>
        <v>25.244437062714983</v>
      </c>
      <c r="Q72">
        <f t="shared" si="18"/>
        <v>10.499499795671039</v>
      </c>
    </row>
    <row r="73" spans="1:17" x14ac:dyDescent="0.3">
      <c r="A73">
        <v>31.512129948601501</v>
      </c>
      <c r="C73">
        <v>0.18</v>
      </c>
      <c r="G73">
        <v>0.75900000000000001</v>
      </c>
      <c r="L73">
        <f t="shared" si="13"/>
        <v>20.655742498894874</v>
      </c>
      <c r="M73">
        <f t="shared" si="14"/>
        <v>0</v>
      </c>
      <c r="N73">
        <f t="shared" si="15"/>
        <v>27.836443256374622</v>
      </c>
      <c r="O73">
        <f t="shared" si="16"/>
        <v>3.198908769775163</v>
      </c>
      <c r="P73">
        <f t="shared" si="17"/>
        <v>21.956872963177087</v>
      </c>
      <c r="Q73">
        <f t="shared" si="18"/>
        <v>10.468886509492755</v>
      </c>
    </row>
    <row r="74" spans="1:17" x14ac:dyDescent="0.3">
      <c r="A74">
        <v>31.018344329832999</v>
      </c>
      <c r="C74">
        <v>0.17199999999999999</v>
      </c>
      <c r="G74">
        <v>0.86399999999999999</v>
      </c>
      <c r="L74">
        <f t="shared" si="13"/>
        <v>22.80841418056017</v>
      </c>
      <c r="M74">
        <f t="shared" si="14"/>
        <v>0</v>
      </c>
      <c r="N74">
        <f t="shared" si="15"/>
        <v>30.881506661006206</v>
      </c>
      <c r="O74">
        <f t="shared" si="16"/>
        <v>3.5845929860540995</v>
      </c>
      <c r="P74">
        <f t="shared" si="17"/>
        <v>24.241245573939505</v>
      </c>
      <c r="Q74">
        <f t="shared" si="18"/>
        <v>9.9293850522928366</v>
      </c>
    </row>
    <row r="75" spans="1:17" x14ac:dyDescent="0.3">
      <c r="A75">
        <v>31.005937218896101</v>
      </c>
      <c r="C75">
        <v>0.17</v>
      </c>
      <c r="G75">
        <v>0.73299999999999998</v>
      </c>
      <c r="L75">
        <f t="shared" si="13"/>
        <v>19.866032044387275</v>
      </c>
      <c r="M75">
        <f t="shared" si="14"/>
        <v>0</v>
      </c>
      <c r="N75">
        <f t="shared" si="15"/>
        <v>26.788985659504473</v>
      </c>
      <c r="O75">
        <f t="shared" si="16"/>
        <v>3.0827031729865415</v>
      </c>
      <c r="P75">
        <f t="shared" si="17"/>
        <v>21.116963388839501</v>
      </c>
      <c r="Q75">
        <f t="shared" si="18"/>
        <v>9.9160861717056683</v>
      </c>
    </row>
    <row r="76" spans="1:17" x14ac:dyDescent="0.3">
      <c r="A76">
        <v>30.6566042897425</v>
      </c>
      <c r="C76">
        <v>0.16200000000000001</v>
      </c>
      <c r="G76">
        <v>0.71499999999999997</v>
      </c>
      <c r="L76">
        <f t="shared" si="13"/>
        <v>19.296238498958939</v>
      </c>
      <c r="M76">
        <f t="shared" si="14"/>
        <v>0</v>
      </c>
      <c r="N76">
        <f t="shared" si="15"/>
        <v>26.03744631134029</v>
      </c>
      <c r="O76">
        <f t="shared" si="16"/>
        <v>3.000392243587342</v>
      </c>
      <c r="P76">
        <f t="shared" si="17"/>
        <v>20.510835735384148</v>
      </c>
      <c r="Q76">
        <f t="shared" si="18"/>
        <v>9.5467502480483617</v>
      </c>
    </row>
    <row r="77" spans="1:17" x14ac:dyDescent="0.3">
      <c r="A77">
        <v>30.6</v>
      </c>
      <c r="C77">
        <v>0.14299999999999999</v>
      </c>
      <c r="G77">
        <v>0.46800000000000003</v>
      </c>
      <c r="L77">
        <f t="shared" si="13"/>
        <v>13.42213718113676</v>
      </c>
      <c r="M77">
        <f t="shared" si="14"/>
        <v>0</v>
      </c>
      <c r="N77">
        <f t="shared" si="15"/>
        <v>17.948019121576078</v>
      </c>
      <c r="O77">
        <f t="shared" si="16"/>
        <v>2.0277655057377446</v>
      </c>
      <c r="P77">
        <f t="shared" si="17"/>
        <v>14.271407119675818</v>
      </c>
      <c r="Q77">
        <f t="shared" si="18"/>
        <v>9.4878274696785905</v>
      </c>
    </row>
    <row r="78" spans="1:17" x14ac:dyDescent="0.3">
      <c r="A78">
        <v>30.518843598508798</v>
      </c>
      <c r="C78">
        <v>0.16300000000000001</v>
      </c>
      <c r="G78">
        <v>0.83</v>
      </c>
      <c r="L78">
        <f t="shared" si="13"/>
        <v>21.863055816973315</v>
      </c>
      <c r="M78">
        <f t="shared" si="14"/>
        <v>0</v>
      </c>
      <c r="N78">
        <f t="shared" si="15"/>
        <v>29.611607919923603</v>
      </c>
      <c r="O78">
        <f t="shared" si="16"/>
        <v>3.4396766599672</v>
      </c>
      <c r="P78">
        <f t="shared" si="17"/>
        <v>23.236226934265694</v>
      </c>
      <c r="Q78">
        <f t="shared" si="18"/>
        <v>9.4037926918511641</v>
      </c>
    </row>
    <row r="79" spans="1:17" x14ac:dyDescent="0.3">
      <c r="A79">
        <v>30.000513983799902</v>
      </c>
      <c r="C79">
        <v>0.153</v>
      </c>
      <c r="G79">
        <v>0.67900000000000005</v>
      </c>
      <c r="L79">
        <f t="shared" si="13"/>
        <v>18.306612408102264</v>
      </c>
      <c r="M79">
        <f t="shared" si="14"/>
        <v>0</v>
      </c>
      <c r="N79">
        <f t="shared" si="15"/>
        <v>24.705814192163444</v>
      </c>
      <c r="O79">
        <f t="shared" si="16"/>
        <v>2.8478662403349446</v>
      </c>
      <c r="P79">
        <f t="shared" si="17"/>
        <v>19.458817091414115</v>
      </c>
      <c r="Q79">
        <f t="shared" si="18"/>
        <v>8.8793490661700947</v>
      </c>
    </row>
    <row r="80" spans="1:17" x14ac:dyDescent="0.3">
      <c r="A80">
        <v>29.943914214071999</v>
      </c>
      <c r="C80">
        <v>0.153</v>
      </c>
      <c r="G80">
        <v>0.79700000000000004</v>
      </c>
      <c r="L80">
        <f t="shared" si="13"/>
        <v>20.918408317021363</v>
      </c>
      <c r="M80">
        <f t="shared" si="14"/>
        <v>0</v>
      </c>
      <c r="N80">
        <f t="shared" si="15"/>
        <v>28.348083499723614</v>
      </c>
      <c r="O80">
        <f t="shared" si="16"/>
        <v>3.2968371930993352</v>
      </c>
      <c r="P80">
        <f t="shared" si="17"/>
        <v>22.231817344891326</v>
      </c>
      <c r="Q80">
        <f t="shared" si="18"/>
        <v>8.8233541088898892</v>
      </c>
    </row>
    <row r="81" spans="1:17" x14ac:dyDescent="0.3">
      <c r="A81">
        <v>29.573911312413902</v>
      </c>
      <c r="C81">
        <v>0.14499999999999999</v>
      </c>
      <c r="G81">
        <v>0.65800000000000003</v>
      </c>
      <c r="L81">
        <f t="shared" si="13"/>
        <v>17.670417271769207</v>
      </c>
      <c r="M81">
        <f t="shared" si="14"/>
        <v>0</v>
      </c>
      <c r="N81">
        <f t="shared" si="15"/>
        <v>23.8616747768579</v>
      </c>
      <c r="O81">
        <f t="shared" si="16"/>
        <v>2.7541407951874981</v>
      </c>
      <c r="P81">
        <f t="shared" si="17"/>
        <v>18.782189431514425</v>
      </c>
      <c r="Q81">
        <f t="shared" si="18"/>
        <v>8.4633902464399053</v>
      </c>
    </row>
    <row r="82" spans="1:17" x14ac:dyDescent="0.3">
      <c r="A82">
        <v>29.524155637423998</v>
      </c>
      <c r="C82">
        <v>0.14699999999999999</v>
      </c>
      <c r="G82">
        <v>0.77200000000000002</v>
      </c>
      <c r="L82">
        <f t="shared" si="13"/>
        <v>20.236523726148672</v>
      </c>
      <c r="M82">
        <f t="shared" si="14"/>
        <v>0</v>
      </c>
      <c r="N82">
        <f t="shared" si="15"/>
        <v>27.429462064558596</v>
      </c>
      <c r="O82">
        <f t="shared" si="16"/>
        <v>3.1913483523483213</v>
      </c>
      <c r="P82">
        <f t="shared" si="17"/>
        <v>21.506971580096526</v>
      </c>
      <c r="Q82">
        <f t="shared" si="18"/>
        <v>8.4157839605703302</v>
      </c>
    </row>
    <row r="83" spans="1:17" x14ac:dyDescent="0.3">
      <c r="A83">
        <v>29.084686453406501</v>
      </c>
      <c r="C83">
        <v>0.14099999999999999</v>
      </c>
      <c r="G83">
        <v>0.74399999999999999</v>
      </c>
      <c r="L83">
        <f t="shared" si="13"/>
        <v>19.488237544371259</v>
      </c>
      <c r="M83">
        <f t="shared" si="14"/>
        <v>0</v>
      </c>
      <c r="N83">
        <f t="shared" si="15"/>
        <v>26.418240562252215</v>
      </c>
      <c r="O83">
        <f t="shared" si="16"/>
        <v>3.0744449958490598</v>
      </c>
      <c r="P83">
        <f t="shared" si="17"/>
        <v>20.711625808857384</v>
      </c>
      <c r="Q83">
        <f t="shared" si="18"/>
        <v>8.0034215805230211</v>
      </c>
    </row>
    <row r="84" spans="1:17" x14ac:dyDescent="0.3">
      <c r="A84">
        <v>28.979157757359001</v>
      </c>
      <c r="C84">
        <v>0.13500000000000001</v>
      </c>
      <c r="G84">
        <v>0.624</v>
      </c>
      <c r="L84">
        <f t="shared" si="13"/>
        <v>16.703635908182346</v>
      </c>
      <c r="M84">
        <f t="shared" si="14"/>
        <v>0</v>
      </c>
      <c r="N84">
        <f t="shared" si="15"/>
        <v>22.567283667610788</v>
      </c>
      <c r="O84">
        <f t="shared" si="16"/>
        <v>2.6074964897368837</v>
      </c>
      <c r="P84">
        <f t="shared" si="17"/>
        <v>17.754279839991945</v>
      </c>
      <c r="Q84">
        <f t="shared" si="18"/>
        <v>7.9065549387116585</v>
      </c>
    </row>
    <row r="85" spans="1:17" x14ac:dyDescent="0.3">
      <c r="A85">
        <v>28.533389146059701</v>
      </c>
      <c r="C85">
        <v>0.13</v>
      </c>
      <c r="G85">
        <v>0.71099999999999997</v>
      </c>
      <c r="L85">
        <f t="shared" si="13"/>
        <v>18.522167044419305</v>
      </c>
      <c r="M85">
        <f t="shared" si="14"/>
        <v>0</v>
      </c>
      <c r="N85">
        <f t="shared" si="15"/>
        <v>25.130223773887721</v>
      </c>
      <c r="O85">
        <f t="shared" si="16"/>
        <v>2.9298775496174807</v>
      </c>
      <c r="P85">
        <f t="shared" si="17"/>
        <v>19.68432526763435</v>
      </c>
      <c r="Q85">
        <f t="shared" si="18"/>
        <v>7.5064354476279247</v>
      </c>
    </row>
    <row r="86" spans="1:17" x14ac:dyDescent="0.3">
      <c r="A86">
        <v>28.462639642627</v>
      </c>
      <c r="C86">
        <v>0.127</v>
      </c>
      <c r="G86">
        <v>0.59899999999999998</v>
      </c>
      <c r="L86">
        <f t="shared" si="13"/>
        <v>15.978905317309657</v>
      </c>
      <c r="M86">
        <f t="shared" si="14"/>
        <v>0</v>
      </c>
      <c r="N86">
        <f t="shared" si="15"/>
        <v>21.599677496116765</v>
      </c>
      <c r="O86">
        <f t="shared" si="16"/>
        <v>2.498551690258441</v>
      </c>
      <c r="P86">
        <f t="shared" si="17"/>
        <v>16.983652171499809</v>
      </c>
      <c r="Q86">
        <f t="shared" si="18"/>
        <v>7.4442651608873449</v>
      </c>
    </row>
    <row r="87" spans="1:17" x14ac:dyDescent="0.3">
      <c r="A87">
        <v>28.071728157814601</v>
      </c>
      <c r="C87">
        <v>0.122</v>
      </c>
      <c r="G87">
        <v>0.57799999999999996</v>
      </c>
      <c r="L87">
        <f t="shared" si="13"/>
        <v>15.406979180976595</v>
      </c>
      <c r="M87">
        <f t="shared" si="14"/>
        <v>0</v>
      </c>
      <c r="N87">
        <f t="shared" si="15"/>
        <v>20.82901518530473</v>
      </c>
      <c r="O87">
        <f t="shared" si="16"/>
        <v>2.4100101832021377</v>
      </c>
      <c r="P87">
        <f t="shared" si="17"/>
        <v>16.37569736714612</v>
      </c>
      <c r="Q87">
        <f t="shared" si="18"/>
        <v>7.1072509647245843</v>
      </c>
    </row>
    <row r="88" spans="1:17" x14ac:dyDescent="0.3">
      <c r="A88">
        <v>27.978783057580699</v>
      </c>
      <c r="C88">
        <v>0.121</v>
      </c>
      <c r="G88">
        <v>0.67800000000000005</v>
      </c>
      <c r="L88">
        <f t="shared" si="13"/>
        <v>17.598942544467356</v>
      </c>
      <c r="M88">
        <f t="shared" si="14"/>
        <v>0</v>
      </c>
      <c r="N88">
        <f t="shared" si="15"/>
        <v>23.891191721852241</v>
      </c>
      <c r="O88">
        <f t="shared" si="16"/>
        <v>2.7887660621133308</v>
      </c>
      <c r="P88">
        <f t="shared" si="17"/>
        <v>18.70280663010865</v>
      </c>
      <c r="Q88">
        <f t="shared" si="18"/>
        <v>7.0287249680983237</v>
      </c>
    </row>
    <row r="89" spans="1:17" x14ac:dyDescent="0.3">
      <c r="A89">
        <v>27.85</v>
      </c>
      <c r="C89">
        <v>0.106</v>
      </c>
      <c r="G89">
        <v>0.38300000000000001</v>
      </c>
      <c r="L89">
        <f t="shared" si="13"/>
        <v>10.748107772169613</v>
      </c>
      <c r="M89">
        <f t="shared" si="14"/>
        <v>0</v>
      </c>
      <c r="N89">
        <f t="shared" si="15"/>
        <v>14.418132930484273</v>
      </c>
      <c r="O89">
        <f t="shared" si="16"/>
        <v>1.6404189897466357</v>
      </c>
      <c r="P89">
        <f t="shared" si="17"/>
        <v>11.426941718685612</v>
      </c>
      <c r="Q89">
        <f t="shared" si="18"/>
        <v>6.9209293889589043</v>
      </c>
    </row>
    <row r="90" spans="1:17" x14ac:dyDescent="0.3">
      <c r="A90">
        <v>27.5353071707247</v>
      </c>
      <c r="C90">
        <v>0.114</v>
      </c>
      <c r="G90">
        <v>0.55100000000000005</v>
      </c>
      <c r="L90">
        <f t="shared" si="13"/>
        <v>14.637980862834091</v>
      </c>
      <c r="M90">
        <f t="shared" si="14"/>
        <v>0</v>
      </c>
      <c r="N90">
        <f t="shared" si="15"/>
        <v>19.799675635716468</v>
      </c>
      <c r="O90">
        <f t="shared" si="16"/>
        <v>2.2934557065581966</v>
      </c>
      <c r="P90">
        <f t="shared" si="17"/>
        <v>15.55806969435776</v>
      </c>
      <c r="Q90">
        <f t="shared" si="18"/>
        <v>6.6624083968003767</v>
      </c>
    </row>
    <row r="91" spans="1:17" x14ac:dyDescent="0.3">
      <c r="A91">
        <v>27.481537534019001</v>
      </c>
      <c r="C91">
        <v>0.11700000000000001</v>
      </c>
      <c r="G91">
        <v>0.64200000000000002</v>
      </c>
      <c r="L91">
        <f t="shared" si="13"/>
        <v>16.716431453610682</v>
      </c>
      <c r="M91">
        <f t="shared" si="14"/>
        <v>0</v>
      </c>
      <c r="N91">
        <f t="shared" si="15"/>
        <v>22.682021443497906</v>
      </c>
      <c r="O91">
        <f t="shared" si="16"/>
        <v>2.6448799556795057</v>
      </c>
      <c r="P91">
        <f t="shared" si="17"/>
        <v>17.765242745381951</v>
      </c>
      <c r="Q91">
        <f t="shared" si="18"/>
        <v>6.6189246973608045</v>
      </c>
    </row>
    <row r="92" spans="1:17" x14ac:dyDescent="0.3">
      <c r="A92">
        <v>27.4</v>
      </c>
      <c r="C92">
        <v>0.10100000000000001</v>
      </c>
      <c r="G92">
        <v>0.37</v>
      </c>
      <c r="L92">
        <f t="shared" si="13"/>
        <v>10.353252544915815</v>
      </c>
      <c r="M92">
        <f t="shared" si="14"/>
        <v>0</v>
      </c>
      <c r="N92">
        <f t="shared" si="15"/>
        <v>13.894404132049198</v>
      </c>
      <c r="O92">
        <f t="shared" si="16"/>
        <v>1.5823161913523252</v>
      </c>
      <c r="P92">
        <f t="shared" si="17"/>
        <v>11.006986931516821</v>
      </c>
      <c r="Q92">
        <f t="shared" si="18"/>
        <v>6.5533654240556407</v>
      </c>
    </row>
    <row r="93" spans="1:17" x14ac:dyDescent="0.3">
      <c r="A93">
        <v>27.020013256304399</v>
      </c>
      <c r="C93">
        <v>0.105</v>
      </c>
      <c r="G93">
        <v>0.52800000000000002</v>
      </c>
      <c r="L93">
        <f t="shared" si="13"/>
        <v>13.936094999231216</v>
      </c>
      <c r="M93">
        <f t="shared" si="14"/>
        <v>0</v>
      </c>
      <c r="N93">
        <f t="shared" si="15"/>
        <v>18.869310474152183</v>
      </c>
      <c r="O93">
        <f t="shared" si="16"/>
        <v>2.190392604881537</v>
      </c>
      <c r="P93">
        <f t="shared" si="17"/>
        <v>14.81155107831318</v>
      </c>
      <c r="Q93">
        <f t="shared" si="18"/>
        <v>6.2538378766349405</v>
      </c>
    </row>
    <row r="94" spans="1:17" x14ac:dyDescent="0.3">
      <c r="A94">
        <v>26.984686041942101</v>
      </c>
      <c r="C94">
        <v>0.106</v>
      </c>
      <c r="G94">
        <v>0.60599999999999998</v>
      </c>
      <c r="L94">
        <f t="shared" si="13"/>
        <v>15.683959362754008</v>
      </c>
      <c r="M94">
        <f t="shared" si="14"/>
        <v>0</v>
      </c>
      <c r="N94">
        <f t="shared" si="15"/>
        <v>21.301404587992053</v>
      </c>
      <c r="O94">
        <f t="shared" si="16"/>
        <v>2.4888979936996796</v>
      </c>
      <c r="P94">
        <f t="shared" si="17"/>
        <v>16.667442197714578</v>
      </c>
      <c r="Q94">
        <f t="shared" si="18"/>
        <v>6.2264884669514213</v>
      </c>
    </row>
    <row r="95" spans="1:17" x14ac:dyDescent="0.3">
      <c r="A95">
        <v>26.5882490709938</v>
      </c>
      <c r="C95">
        <v>0.1</v>
      </c>
      <c r="G95">
        <v>0.50700000000000001</v>
      </c>
      <c r="L95">
        <f t="shared" si="13"/>
        <v>13.364168862898156</v>
      </c>
      <c r="M95">
        <f t="shared" si="14"/>
        <v>0</v>
      </c>
      <c r="N95">
        <f t="shared" si="15"/>
        <v>18.098648163340147</v>
      </c>
      <c r="O95">
        <f t="shared" si="16"/>
        <v>2.1018510978252336</v>
      </c>
      <c r="P95">
        <f t="shared" si="17"/>
        <v>14.203596273959493</v>
      </c>
      <c r="Q95">
        <f t="shared" si="18"/>
        <v>5.9253038221021912</v>
      </c>
    </row>
    <row r="96" spans="1:17" x14ac:dyDescent="0.3">
      <c r="A96">
        <v>26.55</v>
      </c>
      <c r="C96">
        <v>0.09</v>
      </c>
      <c r="G96">
        <v>0.34499999999999997</v>
      </c>
      <c r="L96">
        <f t="shared" si="13"/>
        <v>9.5642529540431234</v>
      </c>
      <c r="M96">
        <f t="shared" si="14"/>
        <v>0</v>
      </c>
      <c r="N96">
        <f t="shared" si="15"/>
        <v>12.853320856061666</v>
      </c>
      <c r="O96">
        <f t="shared" si="16"/>
        <v>1.4681874537827384</v>
      </c>
      <c r="P96">
        <f t="shared" si="17"/>
        <v>10.16768640747868</v>
      </c>
      <c r="Q96">
        <f t="shared" si="18"/>
        <v>5.8967967678793123</v>
      </c>
    </row>
    <row r="97" spans="1:17" x14ac:dyDescent="0.3">
      <c r="A97">
        <v>26.440015213795899</v>
      </c>
      <c r="C97">
        <v>9.6000000000000002E-2</v>
      </c>
      <c r="G97">
        <v>0.56699999999999995</v>
      </c>
      <c r="L97">
        <f t="shared" si="13"/>
        <v>14.606508680992611</v>
      </c>
      <c r="M97">
        <f t="shared" si="14"/>
        <v>0</v>
      </c>
      <c r="N97">
        <f t="shared" si="15"/>
        <v>19.852680033509341</v>
      </c>
      <c r="O97">
        <f t="shared" si="16"/>
        <v>2.3232294953353199</v>
      </c>
      <c r="P97">
        <f t="shared" si="17"/>
        <v>15.52203259545154</v>
      </c>
      <c r="Q97">
        <f t="shared" si="18"/>
        <v>5.8153612382359103</v>
      </c>
    </row>
    <row r="98" spans="1:17" x14ac:dyDescent="0.3">
      <c r="A98">
        <v>26.2</v>
      </c>
      <c r="C98">
        <v>8.5999999999999993E-2</v>
      </c>
      <c r="F98">
        <v>0.33500000000000002</v>
      </c>
      <c r="L98">
        <f t="shared" si="13"/>
        <v>9.8175220000000003</v>
      </c>
      <c r="M98">
        <f t="shared" si="14"/>
        <v>0</v>
      </c>
      <c r="N98">
        <f t="shared" si="15"/>
        <v>9.3972792165263179</v>
      </c>
      <c r="O98">
        <f t="shared" si="16"/>
        <v>1.3334496646603611</v>
      </c>
      <c r="P98">
        <f t="shared" si="17"/>
        <v>10.449875217540841</v>
      </c>
      <c r="Q98">
        <f t="shared" si="18"/>
        <v>5.6403924932671412</v>
      </c>
    </row>
    <row r="99" spans="1:17" x14ac:dyDescent="0.3">
      <c r="A99">
        <v>26.029316384262</v>
      </c>
      <c r="C99">
        <v>9.1999999999999998E-2</v>
      </c>
      <c r="F99">
        <v>0.48099999999999998</v>
      </c>
      <c r="L99">
        <f t="shared" si="13"/>
        <v>13.421794399999998</v>
      </c>
      <c r="M99">
        <f t="shared" si="14"/>
        <v>0</v>
      </c>
      <c r="N99">
        <f t="shared" si="15"/>
        <v>12.721775488018849</v>
      </c>
      <c r="O99">
        <f t="shared" si="16"/>
        <v>1.860197069647463</v>
      </c>
      <c r="P99">
        <f t="shared" si="17"/>
        <v>14.283528362510745</v>
      </c>
      <c r="Q99">
        <f t="shared" si="18"/>
        <v>5.5182357891866616</v>
      </c>
    </row>
    <row r="100" spans="1:17" x14ac:dyDescent="0.3">
      <c r="A100">
        <v>26</v>
      </c>
      <c r="C100">
        <v>8.4000000000000005E-2</v>
      </c>
      <c r="F100">
        <v>0.33</v>
      </c>
      <c r="L100">
        <f t="shared" si="13"/>
        <v>9.6556440000000006</v>
      </c>
      <c r="M100">
        <f t="shared" si="14"/>
        <v>0</v>
      </c>
      <c r="N100">
        <f t="shared" si="15"/>
        <v>9.2394745465498644</v>
      </c>
      <c r="O100">
        <f t="shared" si="16"/>
        <v>1.3123094754944109</v>
      </c>
      <c r="P100">
        <f t="shared" si="17"/>
        <v>10.277507442820291</v>
      </c>
      <c r="Q100">
        <f t="shared" si="18"/>
        <v>5.4974427545501987</v>
      </c>
    </row>
    <row r="101" spans="1:17" x14ac:dyDescent="0.3">
      <c r="A101">
        <v>25.985954837362499</v>
      </c>
      <c r="C101">
        <v>0.09</v>
      </c>
      <c r="F101">
        <v>0.53</v>
      </c>
      <c r="L101">
        <f t="shared" si="13"/>
        <v>14.545461999999999</v>
      </c>
      <c r="M101">
        <f t="shared" si="14"/>
        <v>0</v>
      </c>
      <c r="N101">
        <f t="shared" si="15"/>
        <v>13.739226101434847</v>
      </c>
      <c r="O101">
        <f t="shared" si="16"/>
        <v>2.0300465692175407</v>
      </c>
      <c r="P101">
        <f t="shared" si="17"/>
        <v>15.478287994840928</v>
      </c>
      <c r="Q101">
        <f t="shared" si="18"/>
        <v>5.4875005369142542</v>
      </c>
    </row>
    <row r="102" spans="1:17" x14ac:dyDescent="0.3">
      <c r="A102">
        <v>25.574965790380698</v>
      </c>
      <c r="C102">
        <v>8.4000000000000005E-2</v>
      </c>
      <c r="F102">
        <v>0.499</v>
      </c>
      <c r="L102">
        <f t="shared" si="13"/>
        <v>13.678925599999999</v>
      </c>
      <c r="M102">
        <f t="shared" si="14"/>
        <v>0</v>
      </c>
      <c r="N102">
        <f t="shared" si="15"/>
        <v>12.917588303833647</v>
      </c>
      <c r="O102">
        <f t="shared" si="16"/>
        <v>1.9100364643164225</v>
      </c>
      <c r="P102">
        <f t="shared" si="17"/>
        <v>14.556109883404986</v>
      </c>
      <c r="Q102">
        <f t="shared" si="18"/>
        <v>5.2021210760093943</v>
      </c>
    </row>
    <row r="103" spans="1:17" x14ac:dyDescent="0.3">
      <c r="A103">
        <v>25.505062397805101</v>
      </c>
      <c r="C103">
        <v>8.6999999999999994E-2</v>
      </c>
      <c r="F103">
        <v>0.45600000000000002</v>
      </c>
      <c r="L103">
        <f t="shared" si="13"/>
        <v>12.719519399999999</v>
      </c>
      <c r="M103">
        <f t="shared" si="14"/>
        <v>0</v>
      </c>
      <c r="N103">
        <f t="shared" si="15"/>
        <v>12.055213978959092</v>
      </c>
      <c r="O103">
        <f t="shared" si="16"/>
        <v>1.7631360206362852</v>
      </c>
      <c r="P103">
        <f t="shared" si="17"/>
        <v>13.536144248151331</v>
      </c>
      <c r="Q103">
        <f t="shared" si="18"/>
        <v>5.1546408090340963</v>
      </c>
    </row>
    <row r="104" spans="1:17" x14ac:dyDescent="0.3">
      <c r="A104">
        <v>25.3</v>
      </c>
      <c r="C104">
        <v>7.5999999999999998E-2</v>
      </c>
      <c r="F104">
        <v>0.317</v>
      </c>
      <c r="L104">
        <f t="shared" si="13"/>
        <v>9.1747767999999983</v>
      </c>
      <c r="M104">
        <f t="shared" si="14"/>
        <v>0</v>
      </c>
      <c r="N104">
        <f t="shared" si="15"/>
        <v>8.7606037737504749</v>
      </c>
      <c r="O104">
        <f t="shared" si="16"/>
        <v>1.2525066414445398</v>
      </c>
      <c r="P104">
        <f t="shared" si="17"/>
        <v>9.7652565633705919</v>
      </c>
      <c r="Q104">
        <f t="shared" si="18"/>
        <v>5.01711141992131</v>
      </c>
    </row>
    <row r="105" spans="1:17" x14ac:dyDescent="0.3">
      <c r="A105">
        <v>25.2</v>
      </c>
      <c r="C105">
        <v>7.5999999999999998E-2</v>
      </c>
      <c r="F105">
        <v>0.314</v>
      </c>
      <c r="L105">
        <f t="shared" si="13"/>
        <v>9.1033575999999989</v>
      </c>
      <c r="M105">
        <f t="shared" si="14"/>
        <v>0</v>
      </c>
      <c r="N105">
        <f t="shared" si="15"/>
        <v>8.6953118135620056</v>
      </c>
      <c r="O105">
        <f t="shared" si="16"/>
        <v>1.2418961031814271</v>
      </c>
      <c r="P105">
        <f t="shared" si="17"/>
        <v>9.689305040756663</v>
      </c>
      <c r="Q105">
        <f t="shared" si="18"/>
        <v>4.9509872921744256</v>
      </c>
    </row>
    <row r="106" spans="1:17" x14ac:dyDescent="0.3">
      <c r="A106">
        <v>25.010735891251802</v>
      </c>
      <c r="C106">
        <v>7.3999999999999996E-2</v>
      </c>
      <c r="F106">
        <v>0.47099999999999997</v>
      </c>
      <c r="L106">
        <f t="shared" si="13"/>
        <v>12.798116399999998</v>
      </c>
      <c r="M106">
        <f t="shared" si="14"/>
        <v>0</v>
      </c>
      <c r="N106">
        <f t="shared" si="15"/>
        <v>12.063272993762903</v>
      </c>
      <c r="O106">
        <f t="shared" si="16"/>
        <v>1.7937249802235593</v>
      </c>
      <c r="P106">
        <f t="shared" si="17"/>
        <v>13.618319487188304</v>
      </c>
      <c r="Q106">
        <f t="shared" si="18"/>
        <v>4.8275154800447497</v>
      </c>
    </row>
    <row r="107" spans="1:17" x14ac:dyDescent="0.3">
      <c r="A107">
        <v>24.975825190071099</v>
      </c>
      <c r="C107">
        <v>0.08</v>
      </c>
      <c r="F107">
        <v>0.443</v>
      </c>
      <c r="L107">
        <f t="shared" si="13"/>
        <v>12.260075199999999</v>
      </c>
      <c r="M107">
        <f t="shared" si="14"/>
        <v>0</v>
      </c>
      <c r="N107">
        <f t="shared" si="15"/>
        <v>11.600835574324204</v>
      </c>
      <c r="O107">
        <f t="shared" si="16"/>
        <v>1.7050611659501287</v>
      </c>
      <c r="P107">
        <f t="shared" si="17"/>
        <v>13.0467843205503</v>
      </c>
      <c r="Q107">
        <f t="shared" si="18"/>
        <v>4.8049788922564307</v>
      </c>
    </row>
    <row r="108" spans="1:17" x14ac:dyDescent="0.3">
      <c r="A108">
        <v>24.5145991816185</v>
      </c>
      <c r="C108">
        <v>6.8000000000000005E-2</v>
      </c>
      <c r="F108">
        <v>0.439</v>
      </c>
      <c r="L108">
        <f t="shared" si="13"/>
        <v>11.907773599999999</v>
      </c>
      <c r="M108">
        <f t="shared" si="14"/>
        <v>0</v>
      </c>
      <c r="N108">
        <f t="shared" si="15"/>
        <v>11.219871209432215</v>
      </c>
      <c r="O108">
        <f t="shared" si="16"/>
        <v>1.6701780292347375</v>
      </c>
      <c r="P108">
        <f t="shared" si="17"/>
        <v>12.670824201547719</v>
      </c>
      <c r="Q108">
        <f t="shared" si="18"/>
        <v>4.514119683668925</v>
      </c>
    </row>
    <row r="109" spans="1:17" x14ac:dyDescent="0.3">
      <c r="A109">
        <v>24.505870786270702</v>
      </c>
      <c r="C109">
        <v>7.1999999999999995E-2</v>
      </c>
      <c r="F109">
        <v>0.42499999999999999</v>
      </c>
      <c r="L109">
        <f t="shared" si="13"/>
        <v>11.660175999999998</v>
      </c>
      <c r="M109">
        <f t="shared" si="14"/>
        <v>0</v>
      </c>
      <c r="N109">
        <f t="shared" si="15"/>
        <v>11.013144867877365</v>
      </c>
      <c r="O109">
        <f t="shared" si="16"/>
        <v>1.6275741014617364</v>
      </c>
      <c r="P109">
        <f t="shared" si="17"/>
        <v>12.407947570077384</v>
      </c>
      <c r="Q109">
        <f t="shared" si="18"/>
        <v>4.5087376576925839</v>
      </c>
    </row>
    <row r="110" spans="1:17" x14ac:dyDescent="0.3">
      <c r="A110">
        <v>24.35</v>
      </c>
      <c r="C110">
        <v>6.7000000000000004E-2</v>
      </c>
      <c r="F110">
        <v>0.29199999999999998</v>
      </c>
      <c r="L110">
        <f t="shared" si="13"/>
        <v>8.3868097999999982</v>
      </c>
      <c r="M110">
        <f t="shared" si="14"/>
        <v>0</v>
      </c>
      <c r="N110">
        <f t="shared" si="15"/>
        <v>7.9960727920327059</v>
      </c>
      <c r="O110">
        <f t="shared" si="16"/>
        <v>1.1485336749785036</v>
      </c>
      <c r="P110">
        <f t="shared" si="17"/>
        <v>8.9263086416165081</v>
      </c>
      <c r="Q110">
        <f t="shared" si="18"/>
        <v>4.4133821543551131</v>
      </c>
    </row>
    <row r="111" spans="1:17" x14ac:dyDescent="0.3">
      <c r="A111">
        <v>24.028537944713399</v>
      </c>
      <c r="C111">
        <v>6.5000000000000002E-2</v>
      </c>
      <c r="F111">
        <v>0.40799999999999997</v>
      </c>
      <c r="L111">
        <f t="shared" si="13"/>
        <v>11.105506199999999</v>
      </c>
      <c r="M111">
        <f t="shared" si="14"/>
        <v>0</v>
      </c>
      <c r="N111">
        <f t="shared" si="15"/>
        <v>10.471710516324521</v>
      </c>
      <c r="O111">
        <f t="shared" si="16"/>
        <v>1.5553518624247633</v>
      </c>
      <c r="P111">
        <f t="shared" si="17"/>
        <v>11.81731894565778</v>
      </c>
      <c r="Q111">
        <f t="shared" si="18"/>
        <v>4.2212066141802795</v>
      </c>
    </row>
    <row r="112" spans="1:17" x14ac:dyDescent="0.3">
      <c r="A112">
        <v>24.020676988511301</v>
      </c>
      <c r="C112">
        <v>6.8000000000000005E-2</v>
      </c>
      <c r="F112">
        <v>0.40200000000000002</v>
      </c>
      <c r="L112">
        <f t="shared" si="13"/>
        <v>11.0269368</v>
      </c>
      <c r="M112">
        <f t="shared" si="14"/>
        <v>0</v>
      </c>
      <c r="N112">
        <f t="shared" si="15"/>
        <v>10.414603700441091</v>
      </c>
      <c r="O112">
        <f t="shared" si="16"/>
        <v>1.5393147239896818</v>
      </c>
      <c r="P112">
        <f t="shared" si="17"/>
        <v>11.734088755975923</v>
      </c>
      <c r="Q112">
        <f t="shared" si="18"/>
        <v>4.2165821385407538</v>
      </c>
    </row>
    <row r="113" spans="1:17" x14ac:dyDescent="0.3">
      <c r="A113">
        <v>23.8</v>
      </c>
      <c r="C113">
        <v>6.0999999999999999E-2</v>
      </c>
      <c r="F113">
        <v>0.27800000000000002</v>
      </c>
      <c r="L113">
        <f t="shared" si="13"/>
        <v>7.9249821999999996</v>
      </c>
      <c r="M113">
        <f t="shared" si="14"/>
        <v>0</v>
      </c>
      <c r="N113">
        <f t="shared" si="15"/>
        <v>7.5444227688328329</v>
      </c>
      <c r="O113">
        <f t="shared" si="16"/>
        <v>1.0886499535683576</v>
      </c>
      <c r="P113">
        <f t="shared" si="17"/>
        <v>8.4345224916595001</v>
      </c>
      <c r="Q113">
        <f t="shared" si="18"/>
        <v>4.0882063281683729</v>
      </c>
    </row>
    <row r="114" spans="1:17" x14ac:dyDescent="0.3">
      <c r="A114">
        <v>23.6</v>
      </c>
      <c r="C114">
        <v>5.8999999999999997E-2</v>
      </c>
      <c r="F114">
        <v>0.27300000000000002</v>
      </c>
      <c r="L114">
        <f t="shared" si="13"/>
        <v>7.763104199999999</v>
      </c>
      <c r="M114">
        <f t="shared" si="14"/>
        <v>0</v>
      </c>
      <c r="N114">
        <f t="shared" si="15"/>
        <v>7.3866180988563785</v>
      </c>
      <c r="O114">
        <f t="shared" si="16"/>
        <v>1.0675097644024074</v>
      </c>
      <c r="P114">
        <f t="shared" si="17"/>
        <v>8.2621547169389515</v>
      </c>
      <c r="Q114">
        <f t="shared" si="18"/>
        <v>3.974250247479397</v>
      </c>
    </row>
    <row r="115" spans="1:17" x14ac:dyDescent="0.3">
      <c r="A115">
        <v>23.516933631740201</v>
      </c>
      <c r="C115">
        <v>6.2E-2</v>
      </c>
      <c r="F115">
        <v>0.38100000000000001</v>
      </c>
      <c r="L115">
        <f t="shared" si="13"/>
        <v>10.3984644</v>
      </c>
      <c r="M115">
        <f t="shared" si="14"/>
        <v>0</v>
      </c>
      <c r="N115">
        <f t="shared" si="15"/>
        <v>9.8106057701347869</v>
      </c>
      <c r="O115">
        <f t="shared" si="16"/>
        <v>1.454673079965606</v>
      </c>
      <c r="P115">
        <f t="shared" si="17"/>
        <v>11.065082386586413</v>
      </c>
      <c r="Q115">
        <f t="shared" si="18"/>
        <v>3.9275825634963857</v>
      </c>
    </row>
    <row r="116" spans="1:17" x14ac:dyDescent="0.3">
      <c r="A116">
        <v>23.428857903513599</v>
      </c>
      <c r="C116">
        <v>5.6000000000000001E-2</v>
      </c>
      <c r="F116">
        <v>0.378</v>
      </c>
      <c r="L116">
        <f t="shared" si="13"/>
        <v>10.198507199999998</v>
      </c>
      <c r="M116">
        <f t="shared" si="14"/>
        <v>0</v>
      </c>
      <c r="N116">
        <f t="shared" si="15"/>
        <v>9.5983596009593022</v>
      </c>
      <c r="O116">
        <f t="shared" si="16"/>
        <v>1.4336946655202063</v>
      </c>
      <c r="P116">
        <f t="shared" si="17"/>
        <v>10.851785152880479</v>
      </c>
      <c r="Q116">
        <f t="shared" si="18"/>
        <v>3.8785218869162232</v>
      </c>
    </row>
    <row r="117" spans="1:17" x14ac:dyDescent="0.3">
      <c r="A117">
        <v>23.15</v>
      </c>
      <c r="C117">
        <v>5.5E-2</v>
      </c>
      <c r="F117">
        <v>0.26</v>
      </c>
      <c r="L117">
        <f t="shared" si="13"/>
        <v>7.3679290000000002</v>
      </c>
      <c r="M117">
        <f t="shared" si="14"/>
        <v>0</v>
      </c>
      <c r="N117">
        <f t="shared" si="15"/>
        <v>7.0057167987149995</v>
      </c>
      <c r="O117">
        <f t="shared" si="16"/>
        <v>1.0146188478073945</v>
      </c>
      <c r="P117">
        <f t="shared" si="17"/>
        <v>7.8414676448839193</v>
      </c>
      <c r="Q117">
        <f t="shared" si="18"/>
        <v>3.7260256000457725</v>
      </c>
    </row>
    <row r="118" spans="1:17" x14ac:dyDescent="0.3">
      <c r="A118">
        <v>23.002973559152501</v>
      </c>
      <c r="C118">
        <v>5.7000000000000002E-2</v>
      </c>
      <c r="F118">
        <v>0.36099999999999999</v>
      </c>
      <c r="L118">
        <f t="shared" si="13"/>
        <v>9.8152213999999987</v>
      </c>
      <c r="M118">
        <f t="shared" si="14"/>
        <v>0</v>
      </c>
      <c r="N118">
        <f t="shared" si="15"/>
        <v>9.252864194722477</v>
      </c>
      <c r="O118">
        <f t="shared" si="16"/>
        <v>1.3752962613929489</v>
      </c>
      <c r="P118">
        <f t="shared" si="17"/>
        <v>10.444284143250213</v>
      </c>
      <c r="Q118">
        <f t="shared" si="18"/>
        <v>3.6473407074213031</v>
      </c>
    </row>
    <row r="119" spans="1:17" x14ac:dyDescent="0.3">
      <c r="A119">
        <v>22.990987296756099</v>
      </c>
      <c r="C119">
        <v>0.05</v>
      </c>
      <c r="F119">
        <v>0.35399999999999998</v>
      </c>
      <c r="L119">
        <f t="shared" si="13"/>
        <v>9.4986155999999973</v>
      </c>
      <c r="M119">
        <f t="shared" si="14"/>
        <v>0</v>
      </c>
      <c r="N119">
        <f t="shared" si="15"/>
        <v>8.92906971046453</v>
      </c>
      <c r="O119">
        <f t="shared" si="16"/>
        <v>1.3384424832330177</v>
      </c>
      <c r="P119">
        <f t="shared" si="17"/>
        <v>10.10682726087704</v>
      </c>
      <c r="Q119">
        <f t="shared" si="18"/>
        <v>3.6409778085609479</v>
      </c>
    </row>
    <row r="120" spans="1:17" x14ac:dyDescent="0.3">
      <c r="A120">
        <v>22.65</v>
      </c>
      <c r="C120">
        <v>0.05</v>
      </c>
      <c r="F120">
        <v>0.248</v>
      </c>
      <c r="L120">
        <f t="shared" si="13"/>
        <v>6.9751371999999989</v>
      </c>
      <c r="M120">
        <f t="shared" si="14"/>
        <v>0</v>
      </c>
      <c r="N120">
        <f t="shared" si="15"/>
        <v>6.6220871171386095</v>
      </c>
      <c r="O120">
        <f t="shared" si="16"/>
        <v>0.96353679793637126</v>
      </c>
      <c r="P120">
        <f t="shared" si="17"/>
        <v>7.4232067951848659</v>
      </c>
      <c r="Q120">
        <f t="shared" si="18"/>
        <v>3.4632073241232901</v>
      </c>
    </row>
    <row r="121" spans="1:17" x14ac:dyDescent="0.3">
      <c r="A121">
        <v>22.593949535298801</v>
      </c>
      <c r="C121">
        <v>4.7E-2</v>
      </c>
      <c r="F121">
        <v>0.32900000000000001</v>
      </c>
      <c r="L121">
        <f t="shared" si="13"/>
        <v>8.8391865999999997</v>
      </c>
      <c r="M121">
        <f t="shared" si="14"/>
        <v>0</v>
      </c>
      <c r="N121">
        <f t="shared" si="15"/>
        <v>8.3114929377337781</v>
      </c>
      <c r="O121">
        <f t="shared" si="16"/>
        <v>1.2448373929492691</v>
      </c>
      <c r="P121">
        <f t="shared" si="17"/>
        <v>9.4052250502149608</v>
      </c>
      <c r="Q121">
        <f t="shared" si="18"/>
        <v>3.4345806374802859</v>
      </c>
    </row>
    <row r="122" spans="1:17" x14ac:dyDescent="0.3">
      <c r="A122">
        <v>22.512791020702998</v>
      </c>
      <c r="C122">
        <v>0.51</v>
      </c>
      <c r="F122">
        <v>0.34200000000000003</v>
      </c>
      <c r="L122">
        <f t="shared" si="13"/>
        <v>19.067518800000002</v>
      </c>
      <c r="M122">
        <f t="shared" si="14"/>
        <v>0</v>
      </c>
      <c r="N122">
        <f t="shared" si="15"/>
        <v>19.934391225381859</v>
      </c>
      <c r="O122">
        <f t="shared" si="16"/>
        <v>2.090870837489252</v>
      </c>
      <c r="P122">
        <f t="shared" si="17"/>
        <v>20.332859020808254</v>
      </c>
      <c r="Q122">
        <f t="shared" si="18"/>
        <v>3.3934252639216007</v>
      </c>
    </row>
    <row r="123" spans="1:17" x14ac:dyDescent="0.3">
      <c r="A123">
        <v>22.010792962846701</v>
      </c>
      <c r="C123">
        <v>4.2999999999999997E-2</v>
      </c>
      <c r="F123">
        <v>0.3</v>
      </c>
      <c r="L123">
        <f t="shared" si="13"/>
        <v>8.063108999999999</v>
      </c>
      <c r="M123">
        <f t="shared" si="14"/>
        <v>0</v>
      </c>
      <c r="N123">
        <f t="shared" si="15"/>
        <v>7.5823678499205611</v>
      </c>
      <c r="O123">
        <f t="shared" si="16"/>
        <v>1.1353569389509885</v>
      </c>
      <c r="P123">
        <f t="shared" si="17"/>
        <v>8.5794631908856385</v>
      </c>
      <c r="Q123">
        <f t="shared" si="18"/>
        <v>3.1465131954224654</v>
      </c>
    </row>
    <row r="124" spans="1:17" x14ac:dyDescent="0.3">
      <c r="A124">
        <v>22.007033937054299</v>
      </c>
      <c r="C124">
        <v>4.5999999999999999E-2</v>
      </c>
      <c r="F124">
        <v>0.32300000000000001</v>
      </c>
      <c r="L124">
        <f t="shared" si="13"/>
        <v>8.6749251999999988</v>
      </c>
      <c r="M124">
        <f t="shared" si="14"/>
        <v>0</v>
      </c>
      <c r="N124">
        <f t="shared" si="15"/>
        <v>8.1564166491923356</v>
      </c>
      <c r="O124">
        <f t="shared" si="16"/>
        <v>1.2218883370593292</v>
      </c>
      <c r="P124">
        <f t="shared" si="17"/>
        <v>9.2304310531384335</v>
      </c>
      <c r="Q124">
        <f t="shared" si="18"/>
        <v>3.1447133847185791</v>
      </c>
    </row>
    <row r="125" spans="1:17" x14ac:dyDescent="0.3">
      <c r="A125">
        <v>22</v>
      </c>
      <c r="C125">
        <v>4.9000000000000002E-2</v>
      </c>
      <c r="F125">
        <v>0.23</v>
      </c>
      <c r="L125">
        <f t="shared" si="13"/>
        <v>6.5251989999999989</v>
      </c>
      <c r="M125">
        <f t="shared" si="14"/>
        <v>0</v>
      </c>
      <c r="N125">
        <f t="shared" si="15"/>
        <v>6.2058429878432895</v>
      </c>
      <c r="O125">
        <f t="shared" si="16"/>
        <v>0.898145588993981</v>
      </c>
      <c r="P125">
        <f t="shared" si="17"/>
        <v>6.9446067076526212</v>
      </c>
      <c r="Q125">
        <f t="shared" si="18"/>
        <v>3.141347496170432</v>
      </c>
    </row>
    <row r="126" spans="1:17" x14ac:dyDescent="0.3">
      <c r="A126">
        <v>21.6</v>
      </c>
      <c r="C126">
        <v>4.4999999999999998E-2</v>
      </c>
      <c r="F126">
        <v>0.221</v>
      </c>
      <c r="L126">
        <f t="shared" si="13"/>
        <v>6.2252493999999992</v>
      </c>
      <c r="M126">
        <f t="shared" si="14"/>
        <v>0</v>
      </c>
      <c r="N126">
        <f t="shared" si="15"/>
        <v>5.9119976346198708</v>
      </c>
      <c r="O126">
        <f t="shared" si="16"/>
        <v>0.85940205674978487</v>
      </c>
      <c r="P126">
        <f t="shared" si="17"/>
        <v>6.6251883324161644</v>
      </c>
      <c r="Q126">
        <f t="shared" si="18"/>
        <v>2.95406513088377</v>
      </c>
    </row>
    <row r="127" spans="1:17" x14ac:dyDescent="0.3">
      <c r="A127">
        <v>21.557574853844201</v>
      </c>
      <c r="C127">
        <v>4.7E-2</v>
      </c>
      <c r="F127">
        <v>0.27200000000000002</v>
      </c>
      <c r="L127">
        <f t="shared" si="13"/>
        <v>7.4822217999999996</v>
      </c>
      <c r="M127">
        <f t="shared" si="14"/>
        <v>0</v>
      </c>
      <c r="N127">
        <f t="shared" si="15"/>
        <v>7.070945694152857</v>
      </c>
      <c r="O127">
        <f t="shared" si="16"/>
        <v>1.0432371659501289</v>
      </c>
      <c r="P127">
        <f t="shared" si="17"/>
        <v>7.9621461205503001</v>
      </c>
      <c r="Q127">
        <f t="shared" si="18"/>
        <v>2.9346727151681837</v>
      </c>
    </row>
    <row r="128" spans="1:17" x14ac:dyDescent="0.3">
      <c r="A128">
        <v>21.5045517255409</v>
      </c>
      <c r="C128">
        <v>4.8000000000000001E-2</v>
      </c>
      <c r="F128">
        <v>0.29799999999999999</v>
      </c>
      <c r="L128">
        <f t="shared" si="13"/>
        <v>8.1226111999999979</v>
      </c>
      <c r="M128">
        <f t="shared" si="14"/>
        <v>0</v>
      </c>
      <c r="N128">
        <f t="shared" si="15"/>
        <v>7.6613017172840943</v>
      </c>
      <c r="O128">
        <f t="shared" si="16"/>
        <v>1.1369231435941527</v>
      </c>
      <c r="P128">
        <f t="shared" si="17"/>
        <v>8.6432836017196895</v>
      </c>
      <c r="Q128">
        <f t="shared" si="18"/>
        <v>2.9105617622802922</v>
      </c>
    </row>
    <row r="129" spans="1:17" x14ac:dyDescent="0.3">
      <c r="A129">
        <v>21.2</v>
      </c>
      <c r="C129">
        <v>4.2999999999999997E-2</v>
      </c>
      <c r="F129">
        <v>0.21099999999999999</v>
      </c>
      <c r="L129">
        <f t="shared" si="13"/>
        <v>5.9443393999999987</v>
      </c>
      <c r="M129">
        <f t="shared" si="14"/>
        <v>0</v>
      </c>
      <c r="N129">
        <f t="shared" si="15"/>
        <v>5.645373030995966</v>
      </c>
      <c r="O129">
        <f t="shared" si="16"/>
        <v>0.82057763714531373</v>
      </c>
      <c r="P129">
        <f t="shared" si="17"/>
        <v>6.3262346866723975</v>
      </c>
      <c r="Q129">
        <f t="shared" si="18"/>
        <v>2.7747581400048178</v>
      </c>
    </row>
    <row r="130" spans="1:17" x14ac:dyDescent="0.3">
      <c r="A130">
        <v>21.0171535959783</v>
      </c>
      <c r="C130">
        <v>4.7E-2</v>
      </c>
      <c r="F130">
        <v>0.245</v>
      </c>
      <c r="L130">
        <f t="shared" si="13"/>
        <v>6.8394489999999992</v>
      </c>
      <c r="M130">
        <f t="shared" si="14"/>
        <v>0</v>
      </c>
      <c r="N130">
        <f t="shared" si="15"/>
        <v>6.4833180524566307</v>
      </c>
      <c r="O130">
        <f t="shared" si="16"/>
        <v>0.94774232158211502</v>
      </c>
      <c r="P130">
        <f t="shared" si="17"/>
        <v>7.2785824170249347</v>
      </c>
      <c r="Q130">
        <f t="shared" si="18"/>
        <v>2.6953958707301755</v>
      </c>
    </row>
    <row r="131" spans="1:17" x14ac:dyDescent="0.3">
      <c r="A131">
        <v>20.943862670322101</v>
      </c>
      <c r="C131">
        <v>5.2999999999999999E-2</v>
      </c>
      <c r="F131">
        <v>0.26700000000000002</v>
      </c>
      <c r="L131">
        <f t="shared" ref="L131:L194" si="19">E131*$Z$2+F131*$Z$3+G131*$Z$4+H131*$Z$5+I131*$Z$6+J131*$Z$7+K131*$Z$8+C131*$Z$9</f>
        <v>7.4917277999999987</v>
      </c>
      <c r="M131">
        <f t="shared" ref="M131:M194" si="20">E131*$AA$2+F131*$AA$3+G131*$AA$4+H131*$AA$5+I131*$AA$6+J131*$AA$7+K131*$AA$8+C131*$AA$9</f>
        <v>0</v>
      </c>
      <c r="N131">
        <f t="shared" ref="N131:N194" si="21">E131*$AB$2+F131*$AB$3+G131*$AB$4+H131*$AB$5+I131*$AB$6+J131*$AB$7+K131*$AB$8+C131*$AB$9</f>
        <v>7.1090799694924236</v>
      </c>
      <c r="O131">
        <f t="shared" ref="O131:O194" si="22">E131*$AC$2+F131*$AC$3+G131*$AC$4+H131*$AC$5+I131*$AC$6+J131*$AC$7+K131*$AC$8+C131*$AC$9</f>
        <v>1.0359208116938949</v>
      </c>
      <c r="P131">
        <f t="shared" ref="P131:P194" si="23">E131*$AD$2+F131*$AD$3+G131*$AD$4+H131*$AD$5+I131*$AD$6+J131*$AD$7+K131*$AD$8+C131*$AD$9</f>
        <v>7.9729059606190873</v>
      </c>
      <c r="Q131">
        <f t="shared" ref="Q131:Q194" si="24">0.0001*A131^3.35</f>
        <v>2.6640367902425344</v>
      </c>
    </row>
    <row r="132" spans="1:17" x14ac:dyDescent="0.3">
      <c r="A132">
        <v>20.55</v>
      </c>
      <c r="C132">
        <v>4.9000000000000002E-2</v>
      </c>
      <c r="F132">
        <v>0.186</v>
      </c>
      <c r="L132">
        <f t="shared" si="19"/>
        <v>5.4777173999999995</v>
      </c>
      <c r="M132">
        <f t="shared" si="20"/>
        <v>0</v>
      </c>
      <c r="N132">
        <f t="shared" si="21"/>
        <v>5.248227571745737</v>
      </c>
      <c r="O132">
        <f t="shared" si="22"/>
        <v>0.74252436113499554</v>
      </c>
      <c r="P132">
        <f t="shared" si="23"/>
        <v>5.8306510426483218</v>
      </c>
      <c r="Q132">
        <f t="shared" si="24"/>
        <v>2.4998826235209797</v>
      </c>
    </row>
    <row r="133" spans="1:17" x14ac:dyDescent="0.3">
      <c r="A133">
        <v>20.543142824956</v>
      </c>
      <c r="C133">
        <v>5.8000000000000003E-2</v>
      </c>
      <c r="F133">
        <v>0.248</v>
      </c>
      <c r="L133">
        <f t="shared" si="19"/>
        <v>7.1465211999999987</v>
      </c>
      <c r="M133">
        <f t="shared" si="20"/>
        <v>0</v>
      </c>
      <c r="N133">
        <f t="shared" si="21"/>
        <v>6.8180260624546305</v>
      </c>
      <c r="O133">
        <f t="shared" si="22"/>
        <v>0.97736063284608754</v>
      </c>
      <c r="P133">
        <f t="shared" si="23"/>
        <v>7.6063344099742043</v>
      </c>
      <c r="Q133">
        <f t="shared" si="24"/>
        <v>2.4970892594046625</v>
      </c>
    </row>
    <row r="134" spans="1:17" x14ac:dyDescent="0.3">
      <c r="A134">
        <v>20.5009154945493</v>
      </c>
      <c r="C134">
        <v>5.1999999999999998E-2</v>
      </c>
      <c r="F134">
        <v>0.217</v>
      </c>
      <c r="L134">
        <f t="shared" si="19"/>
        <v>6.2799847999999994</v>
      </c>
      <c r="M134">
        <f t="shared" si="20"/>
        <v>0</v>
      </c>
      <c r="N134">
        <f t="shared" si="21"/>
        <v>5.9963882648534295</v>
      </c>
      <c r="O134">
        <f t="shared" si="22"/>
        <v>0.8573505279449698</v>
      </c>
      <c r="P134">
        <f t="shared" si="23"/>
        <v>6.6841562985382623</v>
      </c>
      <c r="Q134">
        <f t="shared" si="24"/>
        <v>2.479935615812134</v>
      </c>
    </row>
    <row r="135" spans="1:17" x14ac:dyDescent="0.3">
      <c r="A135">
        <v>20.019247360694699</v>
      </c>
      <c r="C135">
        <v>0.06</v>
      </c>
      <c r="F135">
        <v>0.223</v>
      </c>
      <c r="L135">
        <f t="shared" si="19"/>
        <v>6.5942071999999996</v>
      </c>
      <c r="M135">
        <f t="shared" si="20"/>
        <v>0</v>
      </c>
      <c r="N135">
        <f t="shared" si="21"/>
        <v>6.3229111305463892</v>
      </c>
      <c r="O135">
        <f t="shared" si="22"/>
        <v>0.89239543938091137</v>
      </c>
      <c r="P135">
        <f t="shared" si="23"/>
        <v>7.0191869585554585</v>
      </c>
      <c r="Q135">
        <f t="shared" si="24"/>
        <v>2.2900762799555152</v>
      </c>
    </row>
    <row r="136" spans="1:17" x14ac:dyDescent="0.3">
      <c r="A136">
        <v>20</v>
      </c>
      <c r="C136">
        <v>5.2999999999999999E-2</v>
      </c>
      <c r="F136">
        <v>0.16800000000000001</v>
      </c>
      <c r="L136">
        <f t="shared" si="19"/>
        <v>5.1348941999999997</v>
      </c>
      <c r="M136">
        <f t="shared" si="20"/>
        <v>0</v>
      </c>
      <c r="N136">
        <f t="shared" si="21"/>
        <v>4.9544452832729302</v>
      </c>
      <c r="O136">
        <f t="shared" si="22"/>
        <v>0.68577304901117786</v>
      </c>
      <c r="P136">
        <f t="shared" si="23"/>
        <v>5.4665057143594149</v>
      </c>
      <c r="Q136">
        <f t="shared" si="24"/>
        <v>2.282708655013244</v>
      </c>
    </row>
    <row r="137" spans="1:17" x14ac:dyDescent="0.3">
      <c r="A137">
        <v>19.993921568357699</v>
      </c>
      <c r="C137">
        <v>5.6000000000000001E-2</v>
      </c>
      <c r="F137">
        <v>0.191</v>
      </c>
      <c r="L137">
        <f t="shared" si="19"/>
        <v>5.7467103999999996</v>
      </c>
      <c r="M137">
        <f t="shared" si="20"/>
        <v>0</v>
      </c>
      <c r="N137">
        <f t="shared" si="21"/>
        <v>5.5284940825447046</v>
      </c>
      <c r="O137">
        <f t="shared" si="22"/>
        <v>0.7723044471195184</v>
      </c>
      <c r="P137">
        <f t="shared" si="23"/>
        <v>6.117473576612209</v>
      </c>
      <c r="Q137">
        <f t="shared" si="24"/>
        <v>2.2803853740310847</v>
      </c>
    </row>
    <row r="138" spans="1:17" x14ac:dyDescent="0.3">
      <c r="A138">
        <v>19.544328340545501</v>
      </c>
      <c r="C138">
        <v>6.5000000000000002E-2</v>
      </c>
      <c r="F138">
        <v>0.2</v>
      </c>
      <c r="L138">
        <f t="shared" si="19"/>
        <v>6.1537749999999996</v>
      </c>
      <c r="M138">
        <f t="shared" si="20"/>
        <v>0</v>
      </c>
      <c r="N138">
        <f t="shared" si="21"/>
        <v>5.9448012765906366</v>
      </c>
      <c r="O138">
        <f t="shared" si="22"/>
        <v>0.81968787618228711</v>
      </c>
      <c r="P138">
        <f t="shared" si="23"/>
        <v>6.5513467110920036</v>
      </c>
      <c r="Q138">
        <f t="shared" si="24"/>
        <v>2.1130973859736675</v>
      </c>
    </row>
    <row r="139" spans="1:17" x14ac:dyDescent="0.3">
      <c r="A139">
        <v>19.502949041251199</v>
      </c>
      <c r="C139">
        <v>6.0999999999999999E-2</v>
      </c>
      <c r="F139">
        <v>0.16800000000000001</v>
      </c>
      <c r="L139">
        <f t="shared" si="19"/>
        <v>5.3062781999999995</v>
      </c>
      <c r="M139">
        <f t="shared" si="20"/>
        <v>0</v>
      </c>
      <c r="N139">
        <f t="shared" si="21"/>
        <v>5.1503842285889512</v>
      </c>
      <c r="O139">
        <f t="shared" si="22"/>
        <v>0.69959688392089414</v>
      </c>
      <c r="P139">
        <f t="shared" si="23"/>
        <v>5.6496333291487533</v>
      </c>
      <c r="Q139">
        <f t="shared" si="24"/>
        <v>2.0981472209149787</v>
      </c>
    </row>
    <row r="140" spans="1:17" x14ac:dyDescent="0.3">
      <c r="A140">
        <v>19.5</v>
      </c>
      <c r="C140">
        <v>5.7000000000000002E-2</v>
      </c>
      <c r="F140">
        <v>0.14899999999999999</v>
      </c>
      <c r="L140">
        <f t="shared" si="19"/>
        <v>4.7682645999999993</v>
      </c>
      <c r="M140">
        <f t="shared" si="20"/>
        <v>0</v>
      </c>
      <c r="N140">
        <f t="shared" si="21"/>
        <v>4.6388990080706343</v>
      </c>
      <c r="O140">
        <f t="shared" si="22"/>
        <v>0.62548489079965597</v>
      </c>
      <c r="P140">
        <f t="shared" si="23"/>
        <v>5.0770432118658633</v>
      </c>
      <c r="Q140">
        <f t="shared" si="24"/>
        <v>2.0970845857999367</v>
      </c>
    </row>
    <row r="141" spans="1:17" x14ac:dyDescent="0.3">
      <c r="A141">
        <v>19.035276441768598</v>
      </c>
      <c r="C141">
        <v>7.0000000000000007E-2</v>
      </c>
      <c r="F141">
        <v>0.17699999999999999</v>
      </c>
      <c r="L141">
        <f t="shared" si="19"/>
        <v>5.7133427999999995</v>
      </c>
      <c r="M141">
        <f t="shared" si="20"/>
        <v>0</v>
      </c>
      <c r="N141">
        <f t="shared" si="21"/>
        <v>5.5666914226348831</v>
      </c>
      <c r="O141">
        <f t="shared" si="22"/>
        <v>0.74698031298366274</v>
      </c>
      <c r="P141">
        <f t="shared" si="23"/>
        <v>6.0835064636285461</v>
      </c>
      <c r="Q141">
        <f t="shared" si="24"/>
        <v>1.9342975456025118</v>
      </c>
    </row>
    <row r="142" spans="1:17" x14ac:dyDescent="0.3">
      <c r="A142">
        <v>19</v>
      </c>
      <c r="C142">
        <v>6.2E-2</v>
      </c>
      <c r="F142">
        <v>0.13300000000000001</v>
      </c>
      <c r="L142">
        <f t="shared" si="19"/>
        <v>4.4944771999999995</v>
      </c>
      <c r="M142">
        <f t="shared" si="20"/>
        <v>0</v>
      </c>
      <c r="N142">
        <f t="shared" si="21"/>
        <v>4.4131370612213097</v>
      </c>
      <c r="O142">
        <f t="shared" si="22"/>
        <v>0.57753525021496122</v>
      </c>
      <c r="P142">
        <f t="shared" si="23"/>
        <v>4.7864231838349092</v>
      </c>
      <c r="Q142">
        <f t="shared" si="24"/>
        <v>1.9223150371635116</v>
      </c>
    </row>
    <row r="143" spans="1:17" x14ac:dyDescent="0.3">
      <c r="A143">
        <v>18.987184086430499</v>
      </c>
      <c r="C143">
        <v>6.4000000000000001E-2</v>
      </c>
      <c r="F143">
        <v>0.14499999999999999</v>
      </c>
      <c r="L143">
        <f t="shared" si="19"/>
        <v>4.8229999999999995</v>
      </c>
      <c r="M143">
        <f t="shared" si="20"/>
        <v>0</v>
      </c>
      <c r="N143">
        <f t="shared" si="21"/>
        <v>4.7232896383041929</v>
      </c>
      <c r="O143">
        <f t="shared" si="22"/>
        <v>0.62343336199484078</v>
      </c>
      <c r="P143">
        <f t="shared" si="23"/>
        <v>5.1360111779879611</v>
      </c>
      <c r="Q143">
        <f t="shared" si="24"/>
        <v>1.9179747236454885</v>
      </c>
    </row>
    <row r="144" spans="1:17" x14ac:dyDescent="0.3">
      <c r="A144">
        <v>18.517284961425101</v>
      </c>
      <c r="C144">
        <v>7.3999999999999996E-2</v>
      </c>
      <c r="E144">
        <v>0.154</v>
      </c>
      <c r="L144">
        <f t="shared" si="19"/>
        <v>3.1354933149847093</v>
      </c>
      <c r="M144">
        <f t="shared" si="20"/>
        <v>0</v>
      </c>
      <c r="N144">
        <f t="shared" si="21"/>
        <v>4.0702730435995669</v>
      </c>
      <c r="O144">
        <f t="shared" si="22"/>
        <v>0.12787047291487535</v>
      </c>
      <c r="P144">
        <f t="shared" si="23"/>
        <v>3.4160485680710808</v>
      </c>
      <c r="Q144">
        <f t="shared" si="24"/>
        <v>1.7635346143510329</v>
      </c>
    </row>
    <row r="145" spans="1:17" x14ac:dyDescent="0.3">
      <c r="A145">
        <v>18.5</v>
      </c>
      <c r="C145">
        <v>6.2E-2</v>
      </c>
      <c r="E145">
        <v>0.11899999999999999</v>
      </c>
      <c r="L145">
        <f t="shared" si="19"/>
        <v>2.5261011070336394</v>
      </c>
      <c r="M145">
        <f t="shared" si="20"/>
        <v>0</v>
      </c>
      <c r="N145">
        <f t="shared" si="21"/>
        <v>3.2632196712104511</v>
      </c>
      <c r="O145">
        <f t="shared" si="22"/>
        <v>0.10713472055030097</v>
      </c>
      <c r="P145">
        <f t="shared" si="23"/>
        <v>2.7499666615075955</v>
      </c>
      <c r="Q145">
        <f t="shared" si="24"/>
        <v>1.758025985617536</v>
      </c>
    </row>
    <row r="146" spans="1:17" x14ac:dyDescent="0.3">
      <c r="A146">
        <v>18.456489244577401</v>
      </c>
      <c r="C146">
        <v>6.7000000000000004E-2</v>
      </c>
      <c r="E146">
        <v>0.123</v>
      </c>
      <c r="L146">
        <f t="shared" si="19"/>
        <v>2.6734808165137616</v>
      </c>
      <c r="M146">
        <f t="shared" si="20"/>
        <v>0</v>
      </c>
      <c r="N146">
        <f t="shared" si="21"/>
        <v>3.444326649680403</v>
      </c>
      <c r="O146">
        <f t="shared" si="22"/>
        <v>0.11577461736887364</v>
      </c>
      <c r="P146">
        <f t="shared" si="23"/>
        <v>2.9091517618228719</v>
      </c>
      <c r="Q146">
        <f t="shared" si="24"/>
        <v>1.7442127817228059</v>
      </c>
    </row>
    <row r="147" spans="1:17" x14ac:dyDescent="0.3">
      <c r="A147">
        <v>18.05</v>
      </c>
      <c r="C147">
        <v>6.6000000000000003E-2</v>
      </c>
      <c r="E147">
        <v>0.105</v>
      </c>
      <c r="L147">
        <f t="shared" si="19"/>
        <v>2.4708666238532109</v>
      </c>
      <c r="M147">
        <f t="shared" si="20"/>
        <v>0</v>
      </c>
      <c r="N147">
        <f t="shared" si="21"/>
        <v>3.1559311621024277</v>
      </c>
      <c r="O147">
        <f t="shared" si="22"/>
        <v>0.1140466380051591</v>
      </c>
      <c r="P147">
        <f t="shared" si="23"/>
        <v>2.684974275150473</v>
      </c>
      <c r="Q147">
        <f t="shared" si="24"/>
        <v>1.618820296663535</v>
      </c>
    </row>
    <row r="148" spans="1:17" x14ac:dyDescent="0.3">
      <c r="A148">
        <v>18.013253882202999</v>
      </c>
      <c r="C148">
        <v>8.3000000000000004E-2</v>
      </c>
      <c r="E148">
        <v>0.126</v>
      </c>
      <c r="L148">
        <f t="shared" si="19"/>
        <v>3.046447348623853</v>
      </c>
      <c r="M148">
        <f t="shared" si="20"/>
        <v>0</v>
      </c>
      <c r="N148">
        <f t="shared" si="21"/>
        <v>3.8801883935480235</v>
      </c>
      <c r="O148">
        <f t="shared" si="22"/>
        <v>0.14342228718830613</v>
      </c>
      <c r="P148">
        <f t="shared" si="23"/>
        <v>3.3089547472055036</v>
      </c>
      <c r="Q148">
        <f t="shared" si="24"/>
        <v>1.6078064619322898</v>
      </c>
    </row>
    <row r="149" spans="1:17" x14ac:dyDescent="0.3">
      <c r="A149">
        <v>18.001338506471399</v>
      </c>
      <c r="C149">
        <v>7.2999999999999995E-2</v>
      </c>
      <c r="E149">
        <v>0.104</v>
      </c>
      <c r="L149">
        <f t="shared" si="19"/>
        <v>2.6107614464831803</v>
      </c>
      <c r="M149">
        <f t="shared" si="20"/>
        <v>0</v>
      </c>
      <c r="N149">
        <f t="shared" si="21"/>
        <v>3.3127164548420867</v>
      </c>
      <c r="O149">
        <f t="shared" si="22"/>
        <v>0.12614249355116081</v>
      </c>
      <c r="P149">
        <f t="shared" si="23"/>
        <v>2.8340283528231587</v>
      </c>
      <c r="Q149">
        <f t="shared" si="24"/>
        <v>1.6042464080761345</v>
      </c>
    </row>
    <row r="150" spans="1:17" x14ac:dyDescent="0.3">
      <c r="A150">
        <v>17.6613362286217</v>
      </c>
      <c r="C150">
        <v>7.1999999999999995E-2</v>
      </c>
      <c r="E150">
        <v>9.6000000000000002E-2</v>
      </c>
      <c r="L150">
        <f t="shared" si="19"/>
        <v>2.5088090275229358</v>
      </c>
      <c r="M150">
        <f t="shared" si="20"/>
        <v>0</v>
      </c>
      <c r="N150">
        <f t="shared" si="21"/>
        <v>3.1709338113827075</v>
      </c>
      <c r="O150">
        <f t="shared" si="22"/>
        <v>0.12441451418744627</v>
      </c>
      <c r="P150">
        <f t="shared" si="23"/>
        <v>2.7216767188306106</v>
      </c>
      <c r="Q150">
        <f t="shared" si="24"/>
        <v>1.5049737363609221</v>
      </c>
    </row>
    <row r="151" spans="1:17" x14ac:dyDescent="0.3">
      <c r="A151">
        <v>17.55</v>
      </c>
      <c r="C151">
        <v>7.0999999999999994E-2</v>
      </c>
      <c r="E151">
        <v>8.8999999999999996E-2</v>
      </c>
      <c r="L151">
        <f t="shared" si="19"/>
        <v>2.4169227859327216</v>
      </c>
      <c r="M151">
        <f t="shared" si="20"/>
        <v>0</v>
      </c>
      <c r="N151">
        <f t="shared" si="21"/>
        <v>3.0438124523351879</v>
      </c>
      <c r="O151">
        <f t="shared" si="22"/>
        <v>0.12268653482373175</v>
      </c>
      <c r="P151">
        <f t="shared" si="23"/>
        <v>2.6205076701060475</v>
      </c>
      <c r="Q151">
        <f t="shared" si="24"/>
        <v>1.4734260867219764</v>
      </c>
    </row>
    <row r="152" spans="1:17" x14ac:dyDescent="0.3">
      <c r="A152">
        <v>17.5034089811199</v>
      </c>
      <c r="C152">
        <v>8.3000000000000004E-2</v>
      </c>
      <c r="E152">
        <v>0.105</v>
      </c>
      <c r="L152">
        <f t="shared" si="19"/>
        <v>2.8350576238532108</v>
      </c>
      <c r="M152">
        <f t="shared" si="20"/>
        <v>0</v>
      </c>
      <c r="N152">
        <f t="shared" si="21"/>
        <v>3.5723014208989721</v>
      </c>
      <c r="O152">
        <f t="shared" si="22"/>
        <v>0.14342228718830613</v>
      </c>
      <c r="P152">
        <f t="shared" si="23"/>
        <v>3.0741204565778162</v>
      </c>
      <c r="Q152">
        <f t="shared" si="24"/>
        <v>1.4603630832657082</v>
      </c>
    </row>
    <row r="153" spans="1:17" x14ac:dyDescent="0.3">
      <c r="A153">
        <v>17.100000000000001</v>
      </c>
      <c r="C153">
        <v>7.1999999999999995E-2</v>
      </c>
      <c r="E153">
        <v>7.8E-2</v>
      </c>
      <c r="L153">
        <f t="shared" si="19"/>
        <v>2.3276178348623855</v>
      </c>
      <c r="M153">
        <f t="shared" si="20"/>
        <v>0</v>
      </c>
      <c r="N153">
        <f t="shared" si="21"/>
        <v>2.907030691969235</v>
      </c>
      <c r="O153">
        <f t="shared" si="22"/>
        <v>0.12441451418744627</v>
      </c>
      <c r="P153">
        <f t="shared" si="23"/>
        <v>2.520390184006879</v>
      </c>
      <c r="Q153">
        <f t="shared" si="24"/>
        <v>1.3506317970356083</v>
      </c>
    </row>
    <row r="154" spans="1:17" x14ac:dyDescent="0.3">
      <c r="A154">
        <v>17.0464537157021</v>
      </c>
      <c r="C154">
        <v>7.6999999999999999E-2</v>
      </c>
      <c r="E154">
        <v>7.1999999999999995E-2</v>
      </c>
      <c r="L154">
        <f t="shared" si="19"/>
        <v>2.3743357706422019</v>
      </c>
      <c r="M154">
        <f t="shared" si="20"/>
        <v>0</v>
      </c>
      <c r="N154">
        <f t="shared" si="21"/>
        <v>2.9415248263205909</v>
      </c>
      <c r="O154">
        <f t="shared" si="22"/>
        <v>0.13305441100601895</v>
      </c>
      <c r="P154">
        <f t="shared" si="23"/>
        <v>2.5677494316423046</v>
      </c>
      <c r="Q154">
        <f t="shared" si="24"/>
        <v>1.33651564273029</v>
      </c>
    </row>
    <row r="155" spans="1:17" x14ac:dyDescent="0.3">
      <c r="A155">
        <v>16.985081636284601</v>
      </c>
      <c r="C155">
        <v>8.5000000000000006E-2</v>
      </c>
      <c r="E155">
        <v>8.2000000000000003E-2</v>
      </c>
      <c r="L155">
        <f t="shared" si="19"/>
        <v>2.6463815443425078</v>
      </c>
      <c r="M155">
        <f t="shared" si="20"/>
        <v>0</v>
      </c>
      <c r="N155">
        <f t="shared" si="21"/>
        <v>3.2840766157552075</v>
      </c>
      <c r="O155">
        <f t="shared" si="22"/>
        <v>0.1468782459157352</v>
      </c>
      <c r="P155">
        <f t="shared" si="23"/>
        <v>2.8627028991114938</v>
      </c>
      <c r="Q155">
        <f t="shared" si="24"/>
        <v>1.3204640723107497</v>
      </c>
    </row>
    <row r="156" spans="1:17" x14ac:dyDescent="0.3">
      <c r="A156">
        <v>16.5043056672368</v>
      </c>
      <c r="C156">
        <v>8.6999999999999994E-2</v>
      </c>
      <c r="E156">
        <v>6.5000000000000002E-2</v>
      </c>
      <c r="L156">
        <f t="shared" si="19"/>
        <v>2.5181025290519878</v>
      </c>
      <c r="M156">
        <f t="shared" si="20"/>
        <v>0</v>
      </c>
      <c r="N156">
        <f t="shared" si="21"/>
        <v>3.0838195170825999</v>
      </c>
      <c r="O156">
        <f t="shared" si="22"/>
        <v>0.15033420464316424</v>
      </c>
      <c r="P156">
        <f t="shared" si="23"/>
        <v>2.7183808532530813</v>
      </c>
      <c r="Q156">
        <f t="shared" si="24"/>
        <v>1.1993634658651886</v>
      </c>
    </row>
    <row r="157" spans="1:17" x14ac:dyDescent="0.3">
      <c r="A157">
        <v>16.5</v>
      </c>
      <c r="C157">
        <v>7.4999999999999997E-2</v>
      </c>
      <c r="E157">
        <v>6.0999999999999999E-2</v>
      </c>
      <c r="L157">
        <f t="shared" si="19"/>
        <v>2.2207618195718655</v>
      </c>
      <c r="M157">
        <f t="shared" si="20"/>
        <v>0</v>
      </c>
      <c r="N157">
        <f t="shared" si="21"/>
        <v>2.7312659614611303</v>
      </c>
      <c r="O157">
        <f t="shared" si="22"/>
        <v>0.12959845227858988</v>
      </c>
      <c r="P157">
        <f t="shared" si="23"/>
        <v>2.3989590899971338</v>
      </c>
      <c r="Q157">
        <f t="shared" si="24"/>
        <v>1.1983155999955915</v>
      </c>
    </row>
    <row r="158" spans="1:17" x14ac:dyDescent="0.3">
      <c r="A158">
        <v>16.476165361907501</v>
      </c>
      <c r="C158">
        <v>7.5999999999999998E-2</v>
      </c>
      <c r="E158">
        <v>0.06</v>
      </c>
      <c r="L158">
        <f t="shared" si="19"/>
        <v>2.2321186422018351</v>
      </c>
      <c r="M158">
        <f t="shared" si="20"/>
        <v>0</v>
      </c>
      <c r="N158">
        <f t="shared" si="21"/>
        <v>2.7410970452137731</v>
      </c>
      <c r="O158">
        <f t="shared" si="22"/>
        <v>0.1313264316423044</v>
      </c>
      <c r="P158">
        <f t="shared" si="23"/>
        <v>2.4106674565778161</v>
      </c>
      <c r="Q158">
        <f t="shared" si="24"/>
        <v>1.1925266025635344</v>
      </c>
    </row>
    <row r="159" spans="1:17" x14ac:dyDescent="0.3">
      <c r="A159">
        <v>16.004076809369899</v>
      </c>
      <c r="C159">
        <v>8.5000000000000006E-2</v>
      </c>
      <c r="E159">
        <v>5.1999999999999998E-2</v>
      </c>
      <c r="L159">
        <f t="shared" si="19"/>
        <v>2.3443962232415902</v>
      </c>
      <c r="M159">
        <f t="shared" si="20"/>
        <v>0</v>
      </c>
      <c r="N159">
        <f t="shared" si="21"/>
        <v>2.8442380833994205</v>
      </c>
      <c r="O159">
        <f t="shared" si="22"/>
        <v>0.1468782459157352</v>
      </c>
      <c r="P159">
        <f t="shared" si="23"/>
        <v>2.527225341071941</v>
      </c>
      <c r="Q159">
        <f t="shared" si="24"/>
        <v>1.081863828413522</v>
      </c>
    </row>
    <row r="160" spans="1:17" x14ac:dyDescent="0.3">
      <c r="A160">
        <v>16</v>
      </c>
      <c r="C160">
        <v>7.5999999999999998E-2</v>
      </c>
      <c r="E160">
        <v>4.9000000000000002E-2</v>
      </c>
      <c r="L160">
        <f t="shared" si="19"/>
        <v>2.1213906911314986</v>
      </c>
      <c r="M160">
        <f t="shared" si="20"/>
        <v>0</v>
      </c>
      <c r="N160">
        <f t="shared" si="21"/>
        <v>2.5798229166833182</v>
      </c>
      <c r="O160">
        <f t="shared" si="22"/>
        <v>0.1313264316423044</v>
      </c>
      <c r="P160">
        <f t="shared" si="23"/>
        <v>2.2876590186299803</v>
      </c>
      <c r="Q160">
        <f t="shared" si="24"/>
        <v>1.0809408805051544</v>
      </c>
    </row>
    <row r="161" spans="1:17" x14ac:dyDescent="0.3">
      <c r="A161">
        <v>15.940381895405601</v>
      </c>
      <c r="C161">
        <v>7.5999999999999998E-2</v>
      </c>
      <c r="E161">
        <v>4.4999999999999998E-2</v>
      </c>
      <c r="L161">
        <f t="shared" si="19"/>
        <v>2.0811259816513763</v>
      </c>
      <c r="M161">
        <f t="shared" si="20"/>
        <v>0</v>
      </c>
      <c r="N161">
        <f t="shared" si="21"/>
        <v>2.5211777790358796</v>
      </c>
      <c r="O161">
        <f t="shared" si="22"/>
        <v>0.1313264316423044</v>
      </c>
      <c r="P161">
        <f t="shared" si="23"/>
        <v>2.2429286775580399</v>
      </c>
      <c r="Q161">
        <f t="shared" si="24"/>
        <v>1.0675069676288045</v>
      </c>
    </row>
    <row r="162" spans="1:17" x14ac:dyDescent="0.3">
      <c r="A162">
        <v>15.536316420848999</v>
      </c>
      <c r="C162">
        <v>0.74</v>
      </c>
      <c r="E162">
        <v>3.5999999999999997E-2</v>
      </c>
      <c r="L162">
        <f t="shared" si="19"/>
        <v>16.215402385321102</v>
      </c>
      <c r="M162">
        <f t="shared" si="20"/>
        <v>0</v>
      </c>
      <c r="N162">
        <f t="shared" si="21"/>
        <v>18.652158680558884</v>
      </c>
      <c r="O162">
        <f t="shared" si="22"/>
        <v>1.2787047291487534</v>
      </c>
      <c r="P162">
        <f t="shared" si="23"/>
        <v>17.341877437661221</v>
      </c>
      <c r="Q162">
        <f t="shared" si="24"/>
        <v>0.97952605688756511</v>
      </c>
    </row>
    <row r="163" spans="1:17" x14ac:dyDescent="0.3">
      <c r="A163">
        <v>15.532164046755801</v>
      </c>
      <c r="C163">
        <v>8.5999999999999993E-2</v>
      </c>
      <c r="E163">
        <v>3.6999999999999998E-2</v>
      </c>
      <c r="L163">
        <f t="shared" si="19"/>
        <v>2.2148265626911314</v>
      </c>
      <c r="M163">
        <f t="shared" si="20"/>
        <v>0</v>
      </c>
      <c r="N163">
        <f t="shared" si="21"/>
        <v>2.6488111853860294</v>
      </c>
      <c r="O163">
        <f t="shared" si="22"/>
        <v>0.14860622527944972</v>
      </c>
      <c r="P163">
        <f t="shared" si="23"/>
        <v>2.3823775139008312</v>
      </c>
      <c r="Q163">
        <f t="shared" si="24"/>
        <v>0.97864931284363565</v>
      </c>
    </row>
    <row r="164" spans="1:17" x14ac:dyDescent="0.3">
      <c r="A164">
        <v>15.5</v>
      </c>
      <c r="C164">
        <v>7.8E-2</v>
      </c>
      <c r="E164">
        <v>3.5999999999999997E-2</v>
      </c>
      <c r="L164">
        <f t="shared" si="19"/>
        <v>2.0333763853211009</v>
      </c>
      <c r="M164">
        <f t="shared" si="20"/>
        <v>0</v>
      </c>
      <c r="N164">
        <f t="shared" si="21"/>
        <v>2.4382109556581488</v>
      </c>
      <c r="O164">
        <f t="shared" si="22"/>
        <v>0.13478239036973347</v>
      </c>
      <c r="P164">
        <f t="shared" si="23"/>
        <v>2.1880673138435083</v>
      </c>
      <c r="Q164">
        <f t="shared" si="24"/>
        <v>0.97187674139530666</v>
      </c>
    </row>
    <row r="165" spans="1:17" x14ac:dyDescent="0.3">
      <c r="A165">
        <v>15.003714624069399</v>
      </c>
      <c r="C165">
        <v>0.111</v>
      </c>
      <c r="L165">
        <f t="shared" si="19"/>
        <v>2.3779530000000002</v>
      </c>
      <c r="M165">
        <f t="shared" si="20"/>
        <v>0</v>
      </c>
      <c r="N165">
        <f t="shared" si="21"/>
        <v>2.7186528662597911</v>
      </c>
      <c r="O165">
        <f t="shared" si="22"/>
        <v>0.19180570937231303</v>
      </c>
      <c r="P165">
        <f t="shared" si="23"/>
        <v>2.5408956552020641</v>
      </c>
      <c r="Q165">
        <f t="shared" si="24"/>
        <v>0.87149713486921965</v>
      </c>
    </row>
    <row r="166" spans="1:17" x14ac:dyDescent="0.3">
      <c r="A166">
        <v>15</v>
      </c>
      <c r="C166">
        <v>0.106</v>
      </c>
      <c r="L166">
        <f t="shared" si="19"/>
        <v>2.2708379999999999</v>
      </c>
      <c r="M166">
        <f t="shared" si="20"/>
        <v>0</v>
      </c>
      <c r="N166">
        <f t="shared" si="21"/>
        <v>2.5961910254372778</v>
      </c>
      <c r="O166">
        <f t="shared" si="22"/>
        <v>0.18316581255374037</v>
      </c>
      <c r="P166">
        <f t="shared" si="23"/>
        <v>2.4264408959587276</v>
      </c>
      <c r="Q166">
        <f t="shared" si="24"/>
        <v>0.87077453063757537</v>
      </c>
    </row>
    <row r="167" spans="1:17" x14ac:dyDescent="0.3">
      <c r="A167">
        <v>14.9599848605825</v>
      </c>
      <c r="C167">
        <v>9.9000000000000005E-2</v>
      </c>
      <c r="L167">
        <f t="shared" si="19"/>
        <v>2.1208770000000001</v>
      </c>
      <c r="M167">
        <f t="shared" si="20"/>
        <v>0</v>
      </c>
      <c r="N167">
        <f t="shared" si="21"/>
        <v>2.4247444482857596</v>
      </c>
      <c r="O167">
        <f t="shared" si="22"/>
        <v>0.17106995700773867</v>
      </c>
      <c r="P167">
        <f t="shared" si="23"/>
        <v>2.266204233018057</v>
      </c>
      <c r="Q167">
        <f t="shared" si="24"/>
        <v>0.86301703041497624</v>
      </c>
    </row>
    <row r="168" spans="1:17" x14ac:dyDescent="0.3">
      <c r="A168">
        <v>14.553526931332</v>
      </c>
      <c r="C168">
        <v>9.9000000000000005E-2</v>
      </c>
      <c r="L168">
        <f t="shared" si="19"/>
        <v>2.1208770000000001</v>
      </c>
      <c r="M168">
        <f t="shared" si="20"/>
        <v>0</v>
      </c>
      <c r="N168">
        <f t="shared" si="21"/>
        <v>2.4247444482857596</v>
      </c>
      <c r="O168">
        <f t="shared" si="22"/>
        <v>0.17106995700773867</v>
      </c>
      <c r="P168">
        <f t="shared" si="23"/>
        <v>2.266204233018057</v>
      </c>
      <c r="Q168">
        <f t="shared" si="24"/>
        <v>0.78694367753695504</v>
      </c>
    </row>
    <row r="169" spans="1:17" x14ac:dyDescent="0.3">
      <c r="A169">
        <v>14.5</v>
      </c>
      <c r="C169">
        <v>9.4E-2</v>
      </c>
      <c r="L169">
        <f t="shared" si="19"/>
        <v>2.0137620000000003</v>
      </c>
      <c r="M169">
        <f t="shared" si="20"/>
        <v>0</v>
      </c>
      <c r="N169">
        <f t="shared" si="21"/>
        <v>2.3022826074632463</v>
      </c>
      <c r="O169">
        <f t="shared" si="22"/>
        <v>0.16243006018916598</v>
      </c>
      <c r="P169">
        <f t="shared" si="23"/>
        <v>2.1517494737747209</v>
      </c>
      <c r="Q169">
        <f t="shared" si="24"/>
        <v>0.77728951145557101</v>
      </c>
    </row>
    <row r="170" spans="1:17" x14ac:dyDescent="0.3">
      <c r="A170">
        <v>14.386439394068001</v>
      </c>
      <c r="C170">
        <v>8.5999999999999993E-2</v>
      </c>
      <c r="L170">
        <f t="shared" si="19"/>
        <v>1.8423780000000001</v>
      </c>
      <c r="M170">
        <f t="shared" si="20"/>
        <v>0</v>
      </c>
      <c r="N170">
        <f t="shared" si="21"/>
        <v>2.1063436621472253</v>
      </c>
      <c r="O170">
        <f t="shared" si="22"/>
        <v>0.14860622527944972</v>
      </c>
      <c r="P170">
        <f t="shared" si="23"/>
        <v>1.9686218589853828</v>
      </c>
      <c r="Q170">
        <f t="shared" si="24"/>
        <v>0.75708322534873607</v>
      </c>
    </row>
    <row r="171" spans="1:17" x14ac:dyDescent="0.3">
      <c r="A171">
        <v>14.035930063505999</v>
      </c>
      <c r="C171">
        <v>8.5999999999999993E-2</v>
      </c>
      <c r="L171">
        <f t="shared" si="19"/>
        <v>1.8423780000000001</v>
      </c>
      <c r="M171">
        <f t="shared" si="20"/>
        <v>0</v>
      </c>
      <c r="N171">
        <f t="shared" si="21"/>
        <v>2.1063436621472253</v>
      </c>
      <c r="O171">
        <f t="shared" si="22"/>
        <v>0.14860622527944972</v>
      </c>
      <c r="P171">
        <f t="shared" si="23"/>
        <v>1.9686218589853828</v>
      </c>
      <c r="Q171">
        <f t="shared" si="24"/>
        <v>0.69704048829386822</v>
      </c>
    </row>
    <row r="172" spans="1:17" x14ac:dyDescent="0.3">
      <c r="A172">
        <v>14</v>
      </c>
      <c r="C172">
        <v>8.4000000000000005E-2</v>
      </c>
      <c r="L172">
        <f t="shared" si="19"/>
        <v>1.7995320000000004</v>
      </c>
      <c r="M172">
        <f t="shared" si="20"/>
        <v>0</v>
      </c>
      <c r="N172">
        <f t="shared" si="21"/>
        <v>2.0573589258182206</v>
      </c>
      <c r="O172">
        <f t="shared" si="22"/>
        <v>0.14515026655202068</v>
      </c>
      <c r="P172">
        <f t="shared" si="23"/>
        <v>1.9228399552880484</v>
      </c>
      <c r="Q172">
        <f t="shared" si="24"/>
        <v>0.69108094671838916</v>
      </c>
    </row>
    <row r="173" spans="1:17" x14ac:dyDescent="0.3">
      <c r="A173">
        <v>13.9105465600834</v>
      </c>
      <c r="C173">
        <v>7.2999999999999995E-2</v>
      </c>
      <c r="L173">
        <f t="shared" si="19"/>
        <v>1.563879</v>
      </c>
      <c r="M173">
        <f t="shared" si="20"/>
        <v>0</v>
      </c>
      <c r="N173">
        <f t="shared" si="21"/>
        <v>1.7879428760086913</v>
      </c>
      <c r="O173">
        <f t="shared" si="22"/>
        <v>0.12614249355116081</v>
      </c>
      <c r="P173">
        <f t="shared" si="23"/>
        <v>1.6710394849527086</v>
      </c>
      <c r="Q173">
        <f t="shared" si="24"/>
        <v>0.67639914604091811</v>
      </c>
    </row>
    <row r="174" spans="1:17" x14ac:dyDescent="0.3">
      <c r="A174">
        <v>13.521288873710001</v>
      </c>
      <c r="C174">
        <v>7.2999999999999995E-2</v>
      </c>
      <c r="L174">
        <f t="shared" si="19"/>
        <v>1.563879</v>
      </c>
      <c r="M174">
        <f t="shared" si="20"/>
        <v>0</v>
      </c>
      <c r="N174">
        <f t="shared" si="21"/>
        <v>1.7879428760086913</v>
      </c>
      <c r="O174">
        <f t="shared" si="22"/>
        <v>0.12614249355116081</v>
      </c>
      <c r="P174">
        <f t="shared" si="23"/>
        <v>1.6710394849527086</v>
      </c>
      <c r="Q174">
        <f t="shared" si="24"/>
        <v>0.61505025926210111</v>
      </c>
    </row>
    <row r="175" spans="1:17" x14ac:dyDescent="0.3">
      <c r="A175">
        <v>13.5</v>
      </c>
      <c r="C175">
        <v>7.1999999999999995E-2</v>
      </c>
      <c r="L175">
        <f t="shared" si="19"/>
        <v>1.542456</v>
      </c>
      <c r="M175">
        <f t="shared" si="20"/>
        <v>0</v>
      </c>
      <c r="N175">
        <f t="shared" si="21"/>
        <v>1.7634505078441887</v>
      </c>
      <c r="O175">
        <f t="shared" si="22"/>
        <v>0.12441451418744627</v>
      </c>
      <c r="P175">
        <f t="shared" si="23"/>
        <v>1.6481485331040413</v>
      </c>
      <c r="Q175">
        <f t="shared" si="24"/>
        <v>0.61181218811213334</v>
      </c>
    </row>
    <row r="176" spans="1:17" x14ac:dyDescent="0.3">
      <c r="A176">
        <v>13</v>
      </c>
      <c r="C176">
        <v>6.0999999999999999E-2</v>
      </c>
      <c r="L176">
        <f t="shared" si="19"/>
        <v>1.3068030000000002</v>
      </c>
      <c r="M176">
        <f t="shared" si="20"/>
        <v>0</v>
      </c>
      <c r="N176">
        <f t="shared" si="21"/>
        <v>1.4940344580346598</v>
      </c>
      <c r="O176">
        <f t="shared" si="22"/>
        <v>0.10540674118658644</v>
      </c>
      <c r="P176">
        <f t="shared" si="23"/>
        <v>1.3963480627687017</v>
      </c>
      <c r="Q176">
        <f t="shared" si="24"/>
        <v>0.53915077053972471</v>
      </c>
    </row>
    <row r="177" spans="1:17" x14ac:dyDescent="0.3">
      <c r="A177">
        <v>12.965927956601901</v>
      </c>
      <c r="C177">
        <v>0.06</v>
      </c>
      <c r="L177">
        <f t="shared" si="19"/>
        <v>1.28538</v>
      </c>
      <c r="M177">
        <f t="shared" si="20"/>
        <v>0</v>
      </c>
      <c r="N177">
        <f t="shared" si="21"/>
        <v>1.4695420898701572</v>
      </c>
      <c r="O177">
        <f t="shared" si="22"/>
        <v>0.1036787618228719</v>
      </c>
      <c r="P177">
        <f t="shared" si="23"/>
        <v>1.3734571109200344</v>
      </c>
      <c r="Q177">
        <f t="shared" si="24"/>
        <v>0.53443153194220294</v>
      </c>
    </row>
    <row r="178" spans="1:17" x14ac:dyDescent="0.3">
      <c r="A178">
        <v>12.544352018251301</v>
      </c>
      <c r="C178">
        <v>5.0999999999999997E-2</v>
      </c>
      <c r="L178">
        <f t="shared" si="19"/>
        <v>1.092573</v>
      </c>
      <c r="M178">
        <f t="shared" si="20"/>
        <v>0</v>
      </c>
      <c r="N178">
        <f t="shared" si="21"/>
        <v>1.2491107763896336</v>
      </c>
      <c r="O178">
        <f t="shared" si="22"/>
        <v>8.8126947549441115E-2</v>
      </c>
      <c r="P178">
        <f t="shared" si="23"/>
        <v>1.1674385442820292</v>
      </c>
      <c r="Q178">
        <f t="shared" si="24"/>
        <v>0.47841146552617531</v>
      </c>
    </row>
    <row r="179" spans="1:17" x14ac:dyDescent="0.3">
      <c r="A179">
        <v>12.5</v>
      </c>
      <c r="C179">
        <v>5.0999999999999997E-2</v>
      </c>
      <c r="L179">
        <f t="shared" si="19"/>
        <v>1.092573</v>
      </c>
      <c r="M179">
        <f t="shared" si="20"/>
        <v>0</v>
      </c>
      <c r="N179">
        <f t="shared" si="21"/>
        <v>1.2491107763896336</v>
      </c>
      <c r="O179">
        <f t="shared" si="22"/>
        <v>8.8126947549441115E-2</v>
      </c>
      <c r="P179">
        <f t="shared" si="23"/>
        <v>1.1674385442820292</v>
      </c>
      <c r="Q179">
        <f t="shared" si="24"/>
        <v>0.47276851225969385</v>
      </c>
    </row>
    <row r="180" spans="1:17" x14ac:dyDescent="0.3">
      <c r="A180">
        <v>12.330733728673</v>
      </c>
      <c r="C180">
        <v>4.2000000000000003E-2</v>
      </c>
      <c r="L180">
        <f t="shared" si="19"/>
        <v>0.89976600000000018</v>
      </c>
      <c r="M180">
        <f t="shared" si="20"/>
        <v>0</v>
      </c>
      <c r="N180">
        <f t="shared" si="21"/>
        <v>1.0286794629091103</v>
      </c>
      <c r="O180">
        <f t="shared" si="22"/>
        <v>7.257513327601034E-2</v>
      </c>
      <c r="P180">
        <f t="shared" si="23"/>
        <v>0.9614199776440242</v>
      </c>
      <c r="Q180">
        <f t="shared" si="24"/>
        <v>0.45166130063657683</v>
      </c>
    </row>
    <row r="181" spans="1:17" x14ac:dyDescent="0.3">
      <c r="A181">
        <v>12.0349390398403</v>
      </c>
      <c r="C181">
        <v>4.2000000000000003E-2</v>
      </c>
      <c r="L181">
        <f t="shared" si="19"/>
        <v>0.89976600000000018</v>
      </c>
      <c r="M181">
        <f t="shared" si="20"/>
        <v>0</v>
      </c>
      <c r="N181">
        <f t="shared" si="21"/>
        <v>1.0286794629091103</v>
      </c>
      <c r="O181">
        <f t="shared" si="22"/>
        <v>7.257513327601034E-2</v>
      </c>
      <c r="P181">
        <f t="shared" si="23"/>
        <v>0.9614199776440242</v>
      </c>
      <c r="Q181">
        <f t="shared" si="24"/>
        <v>0.4163773027822682</v>
      </c>
    </row>
    <row r="182" spans="1:17" x14ac:dyDescent="0.3">
      <c r="A182">
        <v>12</v>
      </c>
      <c r="C182">
        <v>4.2000000000000003E-2</v>
      </c>
      <c r="L182">
        <f t="shared" si="19"/>
        <v>0.89976600000000018</v>
      </c>
      <c r="M182">
        <f t="shared" si="20"/>
        <v>0</v>
      </c>
      <c r="N182">
        <f t="shared" si="21"/>
        <v>1.0286794629091103</v>
      </c>
      <c r="O182">
        <f t="shared" si="22"/>
        <v>7.257513327601034E-2</v>
      </c>
      <c r="P182">
        <f t="shared" si="23"/>
        <v>0.9614199776440242</v>
      </c>
      <c r="Q182">
        <f t="shared" si="24"/>
        <v>0.41234162134605923</v>
      </c>
    </row>
    <row r="183" spans="1:17" x14ac:dyDescent="0.3">
      <c r="A183">
        <v>11.5</v>
      </c>
      <c r="C183">
        <v>3.3000000000000002E-2</v>
      </c>
      <c r="L183">
        <f t="shared" si="19"/>
        <v>0.70695900000000012</v>
      </c>
      <c r="M183">
        <f t="shared" si="20"/>
        <v>0</v>
      </c>
      <c r="N183">
        <f t="shared" si="21"/>
        <v>0.80824814942858658</v>
      </c>
      <c r="O183">
        <f t="shared" si="22"/>
        <v>5.7023319002579551E-2</v>
      </c>
      <c r="P183">
        <f t="shared" si="23"/>
        <v>0.75540141100601899</v>
      </c>
      <c r="Q183">
        <f t="shared" si="24"/>
        <v>0.35755080913598791</v>
      </c>
    </row>
    <row r="184" spans="1:17" x14ac:dyDescent="0.3">
      <c r="A184">
        <v>11.4344230412333</v>
      </c>
      <c r="C184">
        <v>0.03</v>
      </c>
      <c r="L184">
        <f t="shared" si="19"/>
        <v>0.64268999999999998</v>
      </c>
      <c r="M184">
        <f t="shared" si="20"/>
        <v>0</v>
      </c>
      <c r="N184">
        <f t="shared" si="21"/>
        <v>0.73477104493507861</v>
      </c>
      <c r="O184">
        <f t="shared" si="22"/>
        <v>5.1839380911435952E-2</v>
      </c>
      <c r="P184">
        <f t="shared" si="23"/>
        <v>0.68672855546001721</v>
      </c>
      <c r="Q184">
        <f t="shared" si="24"/>
        <v>0.35076621549053172</v>
      </c>
    </row>
    <row r="185" spans="1:17" x14ac:dyDescent="0.3">
      <c r="A185">
        <v>11.034573524194601</v>
      </c>
      <c r="C185">
        <v>2.4E-2</v>
      </c>
      <c r="L185">
        <f t="shared" si="19"/>
        <v>0.51415200000000005</v>
      </c>
      <c r="M185">
        <f t="shared" si="20"/>
        <v>0</v>
      </c>
      <c r="N185">
        <f t="shared" si="21"/>
        <v>0.58781683594806289</v>
      </c>
      <c r="O185">
        <f t="shared" si="22"/>
        <v>4.1471504729148762E-2</v>
      </c>
      <c r="P185">
        <f t="shared" si="23"/>
        <v>0.54938284436801388</v>
      </c>
      <c r="Q185">
        <f t="shared" si="24"/>
        <v>0.31133726196364436</v>
      </c>
    </row>
    <row r="186" spans="1:17" x14ac:dyDescent="0.3">
      <c r="A186">
        <v>11</v>
      </c>
      <c r="C186">
        <v>2.5000000000000001E-2</v>
      </c>
      <c r="L186">
        <f t="shared" si="19"/>
        <v>0.53557500000000002</v>
      </c>
      <c r="M186">
        <f t="shared" si="20"/>
        <v>0</v>
      </c>
      <c r="N186">
        <f t="shared" si="21"/>
        <v>0.61230920411256562</v>
      </c>
      <c r="O186">
        <f t="shared" si="22"/>
        <v>4.3199484092863297E-2</v>
      </c>
      <c r="P186">
        <f t="shared" si="23"/>
        <v>0.57227379621668106</v>
      </c>
      <c r="Q186">
        <f t="shared" si="24"/>
        <v>0.30808141143288692</v>
      </c>
    </row>
    <row r="187" spans="1:17" x14ac:dyDescent="0.3">
      <c r="A187">
        <v>10.55</v>
      </c>
      <c r="C187">
        <v>1.7999999999999999E-2</v>
      </c>
      <c r="L187">
        <f t="shared" si="19"/>
        <v>0.38561400000000001</v>
      </c>
      <c r="M187">
        <f t="shared" si="20"/>
        <v>0</v>
      </c>
      <c r="N187">
        <f t="shared" si="21"/>
        <v>0.44086262696104717</v>
      </c>
      <c r="O187">
        <f t="shared" si="22"/>
        <v>3.1103628546861568E-2</v>
      </c>
      <c r="P187">
        <f t="shared" si="23"/>
        <v>0.41203713327601033</v>
      </c>
      <c r="Q187">
        <f t="shared" si="24"/>
        <v>0.26785252193156711</v>
      </c>
    </row>
    <row r="188" spans="1:17" x14ac:dyDescent="0.3">
      <c r="A188">
        <v>10.3755625956664</v>
      </c>
      <c r="C188">
        <v>1.2999999999999999E-2</v>
      </c>
      <c r="L188">
        <f t="shared" si="19"/>
        <v>0.278499</v>
      </c>
      <c r="M188">
        <f t="shared" si="20"/>
        <v>0</v>
      </c>
      <c r="N188">
        <f t="shared" si="21"/>
        <v>0.31840078613853406</v>
      </c>
      <c r="O188">
        <f t="shared" si="22"/>
        <v>2.2463731728288912E-2</v>
      </c>
      <c r="P188">
        <f t="shared" si="23"/>
        <v>0.29758237403267412</v>
      </c>
      <c r="Q188">
        <f t="shared" si="24"/>
        <v>0.25330224778410926</v>
      </c>
    </row>
    <row r="189" spans="1:17" x14ac:dyDescent="0.3">
      <c r="A189">
        <v>10</v>
      </c>
      <c r="C189">
        <v>1.2E-2</v>
      </c>
      <c r="L189">
        <f t="shared" si="19"/>
        <v>0.25707600000000003</v>
      </c>
      <c r="M189">
        <f t="shared" si="20"/>
        <v>0</v>
      </c>
      <c r="N189">
        <f t="shared" si="21"/>
        <v>0.29390841797403144</v>
      </c>
      <c r="O189">
        <f t="shared" si="22"/>
        <v>2.0735752364574381E-2</v>
      </c>
      <c r="P189">
        <f t="shared" si="23"/>
        <v>0.27469142218400694</v>
      </c>
      <c r="Q189">
        <f t="shared" si="24"/>
        <v>0.2238721138568342</v>
      </c>
    </row>
    <row r="190" spans="1:17" x14ac:dyDescent="0.3">
      <c r="A190">
        <v>9.6747418121427398</v>
      </c>
      <c r="C190">
        <v>2.3E-2</v>
      </c>
      <c r="L190">
        <f t="shared" si="19"/>
        <v>0.49272900000000003</v>
      </c>
      <c r="M190">
        <f t="shared" si="20"/>
        <v>0</v>
      </c>
      <c r="N190">
        <f t="shared" si="21"/>
        <v>0.56332446778356027</v>
      </c>
      <c r="O190">
        <f t="shared" si="22"/>
        <v>3.9743525365434226E-2</v>
      </c>
      <c r="P190">
        <f t="shared" si="23"/>
        <v>0.52649189251934658</v>
      </c>
      <c r="Q190">
        <f t="shared" si="24"/>
        <v>0.20039733241137972</v>
      </c>
    </row>
    <row r="191" spans="1:17" x14ac:dyDescent="0.3">
      <c r="A191">
        <v>9.6</v>
      </c>
      <c r="C191">
        <v>2.4E-2</v>
      </c>
      <c r="L191">
        <f t="shared" si="19"/>
        <v>0.51415200000000005</v>
      </c>
      <c r="M191">
        <f t="shared" si="20"/>
        <v>0</v>
      </c>
      <c r="N191">
        <f t="shared" si="21"/>
        <v>0.58781683594806289</v>
      </c>
      <c r="O191">
        <f t="shared" si="22"/>
        <v>4.1471504729148762E-2</v>
      </c>
      <c r="P191">
        <f t="shared" si="23"/>
        <v>0.54938284436801388</v>
      </c>
      <c r="Q191">
        <f t="shared" si="24"/>
        <v>0.1952579074284653</v>
      </c>
    </row>
    <row r="192" spans="1:17" x14ac:dyDescent="0.3">
      <c r="A192">
        <v>9</v>
      </c>
      <c r="C192">
        <v>1.7999999999999999E-2</v>
      </c>
      <c r="L192">
        <f t="shared" si="19"/>
        <v>0.38561400000000001</v>
      </c>
      <c r="M192">
        <f t="shared" si="20"/>
        <v>0</v>
      </c>
      <c r="N192">
        <f t="shared" si="21"/>
        <v>0.44086262696104717</v>
      </c>
      <c r="O192">
        <f t="shared" si="22"/>
        <v>3.1103628546861568E-2</v>
      </c>
      <c r="P192">
        <f t="shared" si="23"/>
        <v>0.41203713327601033</v>
      </c>
      <c r="Q192">
        <f t="shared" si="24"/>
        <v>0.15729409051014792</v>
      </c>
    </row>
    <row r="193" spans="1:17" x14ac:dyDescent="0.3">
      <c r="A193">
        <v>8.5673587639264106</v>
      </c>
      <c r="C193">
        <v>1.2E-2</v>
      </c>
      <c r="L193">
        <f t="shared" si="19"/>
        <v>0.25707600000000003</v>
      </c>
      <c r="M193">
        <f t="shared" si="20"/>
        <v>0</v>
      </c>
      <c r="N193">
        <f t="shared" si="21"/>
        <v>0.29390841797403144</v>
      </c>
      <c r="O193">
        <f t="shared" si="22"/>
        <v>2.0735752364574381E-2</v>
      </c>
      <c r="P193">
        <f t="shared" si="23"/>
        <v>0.27469142218400694</v>
      </c>
      <c r="Q193">
        <f t="shared" si="24"/>
        <v>0.13336359523395341</v>
      </c>
    </row>
    <row r="194" spans="1:17" x14ac:dyDescent="0.3">
      <c r="A194">
        <v>8.3397182942655697</v>
      </c>
      <c r="C194">
        <v>1.0999999999999999E-2</v>
      </c>
      <c r="L194">
        <f t="shared" si="19"/>
        <v>0.235653</v>
      </c>
      <c r="M194">
        <f t="shared" si="20"/>
        <v>0</v>
      </c>
      <c r="N194">
        <f t="shared" si="21"/>
        <v>0.26941604980952882</v>
      </c>
      <c r="O194">
        <f t="shared" si="22"/>
        <v>1.9007773000859849E-2</v>
      </c>
      <c r="P194">
        <f t="shared" si="23"/>
        <v>0.25180047033533964</v>
      </c>
      <c r="Q194">
        <f t="shared" si="24"/>
        <v>0.12185886426218434</v>
      </c>
    </row>
    <row r="195" spans="1:17" x14ac:dyDescent="0.3">
      <c r="A195">
        <v>8</v>
      </c>
      <c r="C195">
        <v>8.9999999999999993E-3</v>
      </c>
      <c r="L195">
        <f t="shared" ref="L195:L258" si="25">E195*$Z$2+F195*$Z$3+G195*$Z$4+H195*$Z$5+I195*$Z$6+J195*$Z$7+K195*$Z$8+C195*$Z$9</f>
        <v>0.19280700000000001</v>
      </c>
      <c r="M195">
        <f t="shared" ref="M195:M258" si="26">E195*$AA$2+F195*$AA$3+G195*$AA$4+H195*$AA$5+I195*$AA$6+J195*$AA$7+K195*$AA$8+C195*$AA$9</f>
        <v>0</v>
      </c>
      <c r="N195">
        <f t="shared" ref="N195:N258" si="27">E195*$AB$2+F195*$AB$3+G195*$AB$4+H195*$AB$5+I195*$AB$6+J195*$AB$7+K195*$AB$8+C195*$AB$9</f>
        <v>0.22043131348052358</v>
      </c>
      <c r="O195">
        <f t="shared" ref="O195:O258" si="28">E195*$AC$2+F195*$AC$3+G195*$AC$4+H195*$AC$5+I195*$AC$6+J195*$AC$7+K195*$AC$8+C195*$AC$9</f>
        <v>1.5551814273430784E-2</v>
      </c>
      <c r="P195">
        <f t="shared" ref="P195:P258" si="29">E195*$AD$2+F195*$AD$3+G195*$AD$4+H195*$AD$5+I195*$AD$6+J195*$AD$7+K195*$AD$8+C195*$AD$9</f>
        <v>0.20601856663800516</v>
      </c>
      <c r="Q195">
        <f t="shared" ref="Q195:Q258" si="30">0.0001*A195^3.35</f>
        <v>0.10601112820135702</v>
      </c>
    </row>
    <row r="196" spans="1:17" x14ac:dyDescent="0.3">
      <c r="A196">
        <v>7.0439981788435899</v>
      </c>
      <c r="C196">
        <v>4.0000000000000001E-3</v>
      </c>
      <c r="L196">
        <f t="shared" si="25"/>
        <v>8.5692000000000004E-2</v>
      </c>
      <c r="M196">
        <f t="shared" si="26"/>
        <v>0</v>
      </c>
      <c r="N196">
        <f t="shared" si="27"/>
        <v>9.7969472658010495E-2</v>
      </c>
      <c r="O196">
        <f t="shared" si="28"/>
        <v>6.9119174548581269E-3</v>
      </c>
      <c r="P196">
        <f t="shared" si="29"/>
        <v>9.1563807394668975E-2</v>
      </c>
      <c r="Q196">
        <f t="shared" si="30"/>
        <v>6.9214077881040739E-2</v>
      </c>
    </row>
    <row r="197" spans="1:17" x14ac:dyDescent="0.3">
      <c r="A197">
        <v>7</v>
      </c>
      <c r="C197">
        <v>3.0000000000000001E-3</v>
      </c>
      <c r="L197">
        <f t="shared" si="25"/>
        <v>6.4269000000000007E-2</v>
      </c>
      <c r="M197">
        <f t="shared" si="26"/>
        <v>0</v>
      </c>
      <c r="N197">
        <f t="shared" si="27"/>
        <v>7.3477104493507861E-2</v>
      </c>
      <c r="O197">
        <f t="shared" si="28"/>
        <v>5.1839380911435952E-3</v>
      </c>
      <c r="P197">
        <f t="shared" si="29"/>
        <v>6.8672855546001735E-2</v>
      </c>
      <c r="Q197">
        <f t="shared" si="30"/>
        <v>6.777639014433498E-2</v>
      </c>
    </row>
    <row r="198" spans="1:17" x14ac:dyDescent="0.3">
      <c r="A198">
        <v>53.596145734364299</v>
      </c>
      <c r="C198">
        <v>0.89400000000000002</v>
      </c>
      <c r="K198">
        <v>2.7040000000000002</v>
      </c>
      <c r="L198">
        <f t="shared" si="25"/>
        <v>172.74847050167068</v>
      </c>
      <c r="M198">
        <f t="shared" si="26"/>
        <v>137.81001722718196</v>
      </c>
      <c r="N198">
        <f t="shared" si="27"/>
        <v>241.41293559866233</v>
      </c>
      <c r="O198">
        <f t="shared" si="28"/>
        <v>73.384003388767027</v>
      </c>
      <c r="P198">
        <f t="shared" si="29"/>
        <v>180.15451773989952</v>
      </c>
      <c r="Q198">
        <f t="shared" si="30"/>
        <v>62.029377645727784</v>
      </c>
    </row>
    <row r="199" spans="1:17" x14ac:dyDescent="0.3">
      <c r="A199">
        <v>53.1020770199545</v>
      </c>
      <c r="C199">
        <v>0.872</v>
      </c>
      <c r="K199">
        <v>2.6549999999999998</v>
      </c>
      <c r="L199">
        <f t="shared" si="25"/>
        <v>169.49379944376318</v>
      </c>
      <c r="M199">
        <f t="shared" si="26"/>
        <v>135.31272031736984</v>
      </c>
      <c r="N199">
        <f t="shared" si="27"/>
        <v>236.89617407429466</v>
      </c>
      <c r="O199">
        <f t="shared" si="28"/>
        <v>72.044168204435906</v>
      </c>
      <c r="P199">
        <f t="shared" si="29"/>
        <v>176.75712599576269</v>
      </c>
      <c r="Q199">
        <f t="shared" si="30"/>
        <v>60.134479018343477</v>
      </c>
    </row>
    <row r="200" spans="1:17" x14ac:dyDescent="0.3">
      <c r="A200">
        <v>53.073878321511799</v>
      </c>
      <c r="C200">
        <v>0.874</v>
      </c>
      <c r="K200">
        <v>2.653</v>
      </c>
      <c r="L200">
        <f t="shared" si="25"/>
        <v>169.42303870670574</v>
      </c>
      <c r="M200">
        <f t="shared" si="26"/>
        <v>135.21078983125506</v>
      </c>
      <c r="N200">
        <f t="shared" si="27"/>
        <v>236.78279434430738</v>
      </c>
      <c r="O200">
        <f t="shared" si="28"/>
        <v>71.994488667721313</v>
      </c>
      <c r="P200">
        <f t="shared" si="29"/>
        <v>176.6847939891145</v>
      </c>
      <c r="Q200">
        <f t="shared" si="30"/>
        <v>60.027569859295923</v>
      </c>
    </row>
    <row r="201" spans="1:17" x14ac:dyDescent="0.3">
      <c r="A201">
        <v>52.98050199379</v>
      </c>
      <c r="C201">
        <v>0.87</v>
      </c>
      <c r="K201">
        <v>2.6440000000000001</v>
      </c>
      <c r="L201">
        <f t="shared" si="25"/>
        <v>168.82611638994723</v>
      </c>
      <c r="M201">
        <f t="shared" si="26"/>
        <v>134.75210264373857</v>
      </c>
      <c r="N201">
        <f t="shared" si="27"/>
        <v>235.95418477322619</v>
      </c>
      <c r="O201">
        <f t="shared" si="28"/>
        <v>71.748467020777383</v>
      </c>
      <c r="P201">
        <f t="shared" si="29"/>
        <v>176.06171758516484</v>
      </c>
      <c r="Q201">
        <f t="shared" si="30"/>
        <v>59.674505791591706</v>
      </c>
    </row>
    <row r="202" spans="1:17" x14ac:dyDescent="0.3">
      <c r="A202">
        <v>52.744067124858702</v>
      </c>
      <c r="C202">
        <v>0.85899999999999999</v>
      </c>
      <c r="K202">
        <v>2.621</v>
      </c>
      <c r="L202">
        <f t="shared" si="25"/>
        <v>167.28398591378655</v>
      </c>
      <c r="M202">
        <f t="shared" si="26"/>
        <v>133.57990205341858</v>
      </c>
      <c r="N202">
        <f t="shared" si="27"/>
        <v>233.81757736077952</v>
      </c>
      <c r="O202">
        <f t="shared" si="28"/>
        <v>71.118401050193341</v>
      </c>
      <c r="P202">
        <f t="shared" si="29"/>
        <v>174.4516071458556</v>
      </c>
      <c r="Q202">
        <f t="shared" si="30"/>
        <v>58.787042470862595</v>
      </c>
    </row>
    <row r="203" spans="1:17" x14ac:dyDescent="0.3">
      <c r="A203">
        <v>52.718957431304901</v>
      </c>
      <c r="C203">
        <v>0.86199999999999999</v>
      </c>
      <c r="K203">
        <v>2.63</v>
      </c>
      <c r="L203">
        <f t="shared" si="25"/>
        <v>167.85948523054506</v>
      </c>
      <c r="M203">
        <f t="shared" si="26"/>
        <v>134.0385892409351</v>
      </c>
      <c r="N203">
        <f t="shared" si="27"/>
        <v>234.62169456369622</v>
      </c>
      <c r="O203">
        <f t="shared" si="28"/>
        <v>71.36269471777355</v>
      </c>
      <c r="P203">
        <f t="shared" si="29"/>
        <v>175.05179259795659</v>
      </c>
      <c r="Q203">
        <f t="shared" si="30"/>
        <v>58.693339952118826</v>
      </c>
    </row>
    <row r="204" spans="1:17" x14ac:dyDescent="0.3">
      <c r="A204">
        <v>52.681443908438297</v>
      </c>
      <c r="C204">
        <v>0.85199999999999998</v>
      </c>
      <c r="K204">
        <v>2.6269999999999998</v>
      </c>
      <c r="L204">
        <f t="shared" si="25"/>
        <v>167.4748451249589</v>
      </c>
      <c r="M204">
        <f t="shared" si="26"/>
        <v>133.88569351176292</v>
      </c>
      <c r="N204">
        <f t="shared" si="27"/>
        <v>234.13322418257681</v>
      </c>
      <c r="O204">
        <f t="shared" si="28"/>
        <v>71.265711680973382</v>
      </c>
      <c r="P204">
        <f t="shared" si="29"/>
        <v>174.64571221395158</v>
      </c>
      <c r="Q204">
        <f t="shared" si="30"/>
        <v>58.553544990757622</v>
      </c>
    </row>
    <row r="205" spans="1:17" x14ac:dyDescent="0.3">
      <c r="A205">
        <v>52.579437161879198</v>
      </c>
      <c r="C205">
        <v>0.84699999999999998</v>
      </c>
      <c r="K205">
        <v>2.617</v>
      </c>
      <c r="L205">
        <f t="shared" si="25"/>
        <v>166.79969643967166</v>
      </c>
      <c r="M205">
        <f t="shared" si="26"/>
        <v>133.37604108118902</v>
      </c>
      <c r="N205">
        <f t="shared" si="27"/>
        <v>233.19894001017295</v>
      </c>
      <c r="O205">
        <f t="shared" si="28"/>
        <v>70.991394306944727</v>
      </c>
      <c r="P205">
        <f t="shared" si="29"/>
        <v>173.94068790298047</v>
      </c>
      <c r="Q205">
        <f t="shared" si="30"/>
        <v>58.174595889659855</v>
      </c>
    </row>
    <row r="206" spans="1:17" x14ac:dyDescent="0.3">
      <c r="A206">
        <v>52.393934920101501</v>
      </c>
      <c r="C206">
        <v>0.84</v>
      </c>
      <c r="K206">
        <v>2.5990000000000002</v>
      </c>
      <c r="L206">
        <f t="shared" si="25"/>
        <v>165.62727480615462</v>
      </c>
      <c r="M206">
        <f t="shared" si="26"/>
        <v>132.45866670615601</v>
      </c>
      <c r="N206">
        <f t="shared" si="27"/>
        <v>231.56621323617503</v>
      </c>
      <c r="O206">
        <f t="shared" si="28"/>
        <v>70.501078992420588</v>
      </c>
      <c r="P206">
        <f t="shared" si="29"/>
        <v>172.71742604692983</v>
      </c>
      <c r="Q206">
        <f t="shared" si="30"/>
        <v>57.489880332595369</v>
      </c>
    </row>
    <row r="207" spans="1:17" x14ac:dyDescent="0.3">
      <c r="A207">
        <v>52.312976504508597</v>
      </c>
      <c r="C207">
        <v>0.83799999999999997</v>
      </c>
      <c r="K207">
        <v>2.5920000000000001</v>
      </c>
      <c r="L207">
        <f t="shared" si="25"/>
        <v>165.18680522645354</v>
      </c>
      <c r="M207">
        <f t="shared" si="26"/>
        <v>132.1019100047543</v>
      </c>
      <c r="N207">
        <f t="shared" si="27"/>
        <v>230.94895286773908</v>
      </c>
      <c r="O207">
        <f t="shared" si="28"/>
        <v>70.311648799646107</v>
      </c>
      <c r="P207">
        <f t="shared" si="29"/>
        <v>172.25824545702304</v>
      </c>
      <c r="Q207">
        <f t="shared" si="30"/>
        <v>57.192831037992967</v>
      </c>
    </row>
    <row r="208" spans="1:17" x14ac:dyDescent="0.3">
      <c r="A208">
        <v>52.074016682610797</v>
      </c>
      <c r="C208">
        <v>0.82899999999999996</v>
      </c>
      <c r="K208">
        <v>2.569</v>
      </c>
      <c r="L208">
        <f t="shared" si="25"/>
        <v>163.68752075029289</v>
      </c>
      <c r="M208">
        <f t="shared" si="26"/>
        <v>130.92970941443431</v>
      </c>
      <c r="N208">
        <f t="shared" si="27"/>
        <v>228.86133019162142</v>
      </c>
      <c r="O208">
        <f t="shared" si="28"/>
        <v>69.685038787789466</v>
      </c>
      <c r="P208">
        <f t="shared" si="29"/>
        <v>170.69391692141113</v>
      </c>
      <c r="Q208">
        <f t="shared" si="30"/>
        <v>56.322329748850841</v>
      </c>
    </row>
    <row r="209" spans="1:17" x14ac:dyDescent="0.3">
      <c r="A209">
        <v>51.974873438076202</v>
      </c>
      <c r="C209">
        <v>0.81599999999999995</v>
      </c>
      <c r="K209">
        <v>2.5379999999999998</v>
      </c>
      <c r="L209">
        <f t="shared" si="25"/>
        <v>161.6481173259024</v>
      </c>
      <c r="M209">
        <f t="shared" si="26"/>
        <v>129.34978687965523</v>
      </c>
      <c r="N209">
        <f t="shared" si="27"/>
        <v>226.0262801775807</v>
      </c>
      <c r="O209">
        <f t="shared" si="28"/>
        <v>68.838974876709926</v>
      </c>
      <c r="P209">
        <f t="shared" si="29"/>
        <v>168.56556893702236</v>
      </c>
      <c r="Q209">
        <f t="shared" si="30"/>
        <v>55.963906918240355</v>
      </c>
    </row>
    <row r="210" spans="1:17" x14ac:dyDescent="0.3">
      <c r="A210">
        <v>51.847139277389601</v>
      </c>
      <c r="C210">
        <v>0.82199999999999995</v>
      </c>
      <c r="K210">
        <v>2.5489999999999999</v>
      </c>
      <c r="L210">
        <f t="shared" si="25"/>
        <v>162.40149237971838</v>
      </c>
      <c r="M210">
        <f t="shared" si="26"/>
        <v>129.91040455328653</v>
      </c>
      <c r="N210">
        <f t="shared" si="27"/>
        <v>227.06623895130718</v>
      </c>
      <c r="O210">
        <f t="shared" si="28"/>
        <v>69.141587977823306</v>
      </c>
      <c r="P210">
        <f t="shared" si="29"/>
        <v>169.3525411550149</v>
      </c>
      <c r="Q210">
        <f t="shared" si="30"/>
        <v>55.504484782103788</v>
      </c>
    </row>
    <row r="211" spans="1:17" x14ac:dyDescent="0.3">
      <c r="A211">
        <v>51.6547934366492</v>
      </c>
      <c r="C211">
        <v>0.81699999999999995</v>
      </c>
      <c r="K211">
        <v>2.5299999999999998</v>
      </c>
      <c r="L211">
        <f t="shared" si="25"/>
        <v>161.21511337767262</v>
      </c>
      <c r="M211">
        <f t="shared" si="26"/>
        <v>128.9420649351961</v>
      </c>
      <c r="N211">
        <f t="shared" si="27"/>
        <v>225.40131468048014</v>
      </c>
      <c r="O211">
        <f t="shared" si="28"/>
        <v>68.628160874305578</v>
      </c>
      <c r="P211">
        <f t="shared" si="29"/>
        <v>168.1160042474888</v>
      </c>
      <c r="Q211">
        <f t="shared" si="30"/>
        <v>54.817674497543152</v>
      </c>
    </row>
    <row r="212" spans="1:17" x14ac:dyDescent="0.3">
      <c r="A212">
        <v>51.212044504148103</v>
      </c>
      <c r="C212">
        <v>0.79800000000000004</v>
      </c>
      <c r="K212">
        <v>2.488</v>
      </c>
      <c r="L212">
        <f t="shared" si="25"/>
        <v>158.42233489946619</v>
      </c>
      <c r="M212">
        <f t="shared" si="26"/>
        <v>126.80152472678574</v>
      </c>
      <c r="N212">
        <f t="shared" si="27"/>
        <v>221.52630589271291</v>
      </c>
      <c r="O212">
        <f t="shared" si="28"/>
        <v>67.479483862112659</v>
      </c>
      <c r="P212">
        <f t="shared" si="29"/>
        <v>165.20068404510747</v>
      </c>
      <c r="Q212">
        <f t="shared" si="30"/>
        <v>53.259438400394551</v>
      </c>
    </row>
    <row r="213" spans="1:17" x14ac:dyDescent="0.3">
      <c r="A213">
        <v>51.182937478621199</v>
      </c>
      <c r="C213">
        <v>0.79300000000000004</v>
      </c>
      <c r="K213">
        <v>2.4969999999999999</v>
      </c>
      <c r="L213">
        <f t="shared" si="25"/>
        <v>158.82645021622471</v>
      </c>
      <c r="M213">
        <f t="shared" si="26"/>
        <v>127.26021191430225</v>
      </c>
      <c r="N213">
        <f t="shared" si="27"/>
        <v>222.1344841503136</v>
      </c>
      <c r="O213">
        <f t="shared" si="28"/>
        <v>67.709953694783167</v>
      </c>
      <c r="P213">
        <f t="shared" si="29"/>
        <v>165.61774188241912</v>
      </c>
      <c r="Q213">
        <f t="shared" si="30"/>
        <v>53.158099299628105</v>
      </c>
    </row>
    <row r="214" spans="1:17" x14ac:dyDescent="0.3">
      <c r="A214">
        <v>51.1105838062849</v>
      </c>
      <c r="C214">
        <v>0.78200000000000003</v>
      </c>
      <c r="K214">
        <v>2.452</v>
      </c>
      <c r="L214">
        <f t="shared" si="25"/>
        <v>156.03464563243216</v>
      </c>
      <c r="M214">
        <f t="shared" si="26"/>
        <v>124.96677597671972</v>
      </c>
      <c r="N214">
        <f t="shared" si="27"/>
        <v>218.21186760838799</v>
      </c>
      <c r="O214">
        <f t="shared" si="28"/>
        <v>66.495397274336923</v>
      </c>
      <c r="P214">
        <f t="shared" si="29"/>
        <v>162.70837842930877</v>
      </c>
      <c r="Q214">
        <f t="shared" si="30"/>
        <v>52.906778684846032</v>
      </c>
    </row>
    <row r="215" spans="1:17" x14ac:dyDescent="0.3">
      <c r="A215">
        <v>50.769615516314701</v>
      </c>
      <c r="C215">
        <v>0.77800000000000002</v>
      </c>
      <c r="J215">
        <v>2.468</v>
      </c>
      <c r="L215">
        <f t="shared" si="25"/>
        <v>138.75727492084297</v>
      </c>
      <c r="M215">
        <f t="shared" si="26"/>
        <v>85.975419851516776</v>
      </c>
      <c r="N215">
        <f t="shared" si="27"/>
        <v>194.20361078090471</v>
      </c>
      <c r="O215">
        <f t="shared" si="28"/>
        <v>54.280336153201389</v>
      </c>
      <c r="P215">
        <f t="shared" si="29"/>
        <v>145.05369271718894</v>
      </c>
      <c r="Q215">
        <f t="shared" si="30"/>
        <v>51.733633188211243</v>
      </c>
    </row>
    <row r="216" spans="1:17" x14ac:dyDescent="0.3">
      <c r="A216">
        <v>50.615449209337903</v>
      </c>
      <c r="C216">
        <v>0.76400000000000001</v>
      </c>
      <c r="J216">
        <v>2.4540000000000002</v>
      </c>
      <c r="L216">
        <f t="shared" si="25"/>
        <v>137.76478301286411</v>
      </c>
      <c r="M216">
        <f t="shared" si="26"/>
        <v>85.487714876670253</v>
      </c>
      <c r="N216">
        <f t="shared" si="27"/>
        <v>192.86716832478447</v>
      </c>
      <c r="O216">
        <f t="shared" si="28"/>
        <v>53.955859371236123</v>
      </c>
      <c r="P216">
        <f t="shared" si="29"/>
        <v>144.01141086192956</v>
      </c>
      <c r="Q216">
        <f t="shared" si="30"/>
        <v>51.209244666653298</v>
      </c>
    </row>
    <row r="217" spans="1:17" x14ac:dyDescent="0.3">
      <c r="A217">
        <v>50.5297214372263</v>
      </c>
      <c r="C217">
        <v>0.76200000000000001</v>
      </c>
      <c r="J217">
        <v>2.4460000000000002</v>
      </c>
      <c r="L217">
        <f t="shared" si="25"/>
        <v>137.32618277973336</v>
      </c>
      <c r="M217">
        <f t="shared" si="26"/>
        <v>85.209026319615091</v>
      </c>
      <c r="N217">
        <f t="shared" si="27"/>
        <v>192.2504411302742</v>
      </c>
      <c r="O217">
        <f t="shared" si="28"/>
        <v>53.780811943438252</v>
      </c>
      <c r="P217">
        <f t="shared" si="29"/>
        <v>143.55316694144477</v>
      </c>
      <c r="Q217">
        <f t="shared" si="30"/>
        <v>50.919265280920087</v>
      </c>
    </row>
    <row r="218" spans="1:17" x14ac:dyDescent="0.3">
      <c r="A218">
        <v>50.4322207050798</v>
      </c>
      <c r="C218">
        <v>0.75900000000000001</v>
      </c>
      <c r="J218">
        <v>2.4369999999999998</v>
      </c>
      <c r="L218">
        <f t="shared" si="25"/>
        <v>136.81669026746121</v>
      </c>
      <c r="M218">
        <f t="shared" si="26"/>
        <v>84.895501692928022</v>
      </c>
      <c r="N218">
        <f t="shared" si="27"/>
        <v>191.53825376032674</v>
      </c>
      <c r="O218">
        <f t="shared" si="28"/>
        <v>53.582587602642853</v>
      </c>
      <c r="P218">
        <f t="shared" si="29"/>
        <v>143.02047431701288</v>
      </c>
      <c r="Q218">
        <f t="shared" si="30"/>
        <v>50.590865397388249</v>
      </c>
    </row>
    <row r="219" spans="1:17" x14ac:dyDescent="0.3">
      <c r="A219">
        <v>50.165012076971202</v>
      </c>
      <c r="C219">
        <v>0.75</v>
      </c>
      <c r="J219">
        <v>2.4129999999999998</v>
      </c>
      <c r="L219">
        <f t="shared" si="25"/>
        <v>135.43662056806892</v>
      </c>
      <c r="M219">
        <f t="shared" si="26"/>
        <v>84.059436021762551</v>
      </c>
      <c r="N219">
        <f t="shared" si="27"/>
        <v>189.61459507230242</v>
      </c>
      <c r="O219">
        <f t="shared" si="28"/>
        <v>53.052261381158097</v>
      </c>
      <c r="P219">
        <f t="shared" si="29"/>
        <v>141.57706970001257</v>
      </c>
      <c r="Q219">
        <f t="shared" si="30"/>
        <v>49.698477656733829</v>
      </c>
    </row>
    <row r="220" spans="1:17" x14ac:dyDescent="0.3">
      <c r="A220">
        <v>49.955300719685198</v>
      </c>
      <c r="C220">
        <v>0.74299999999999999</v>
      </c>
      <c r="J220">
        <v>2.3940000000000001</v>
      </c>
      <c r="L220">
        <f t="shared" si="25"/>
        <v>134.34674326438335</v>
      </c>
      <c r="M220">
        <f t="shared" si="26"/>
        <v>83.397550698756547</v>
      </c>
      <c r="N220">
        <f t="shared" si="27"/>
        <v>188.09476015697038</v>
      </c>
      <c r="O220">
        <f t="shared" si="28"/>
        <v>52.6326357865698</v>
      </c>
      <c r="P220">
        <f t="shared" si="29"/>
        <v>140.43723574720173</v>
      </c>
      <c r="Q220">
        <f t="shared" si="30"/>
        <v>49.005890489231739</v>
      </c>
    </row>
    <row r="221" spans="1:17" x14ac:dyDescent="0.3">
      <c r="A221">
        <v>49.746077050083997</v>
      </c>
      <c r="C221">
        <v>0.72799999999999998</v>
      </c>
      <c r="J221">
        <v>2.3839999999999999</v>
      </c>
      <c r="L221">
        <f t="shared" si="25"/>
        <v>133.53070547296986</v>
      </c>
      <c r="M221">
        <f t="shared" si="26"/>
        <v>83.049190002437598</v>
      </c>
      <c r="N221">
        <f t="shared" si="27"/>
        <v>187.01769656177623</v>
      </c>
      <c r="O221">
        <f t="shared" si="28"/>
        <v>52.392226759776015</v>
      </c>
      <c r="P221">
        <f t="shared" si="29"/>
        <v>139.57829394848741</v>
      </c>
      <c r="Q221">
        <f t="shared" si="30"/>
        <v>48.321689230078313</v>
      </c>
    </row>
    <row r="222" spans="1:17" x14ac:dyDescent="0.3">
      <c r="A222">
        <v>49.539683378784602</v>
      </c>
      <c r="C222">
        <v>0.72199999999999998</v>
      </c>
      <c r="J222">
        <v>2.3650000000000002</v>
      </c>
      <c r="L222">
        <f t="shared" si="25"/>
        <v>132.46225116928429</v>
      </c>
      <c r="M222">
        <f t="shared" si="26"/>
        <v>82.387304679431594</v>
      </c>
      <c r="N222">
        <f t="shared" si="27"/>
        <v>185.52235401460874</v>
      </c>
      <c r="O222">
        <f t="shared" si="28"/>
        <v>51.97432914455144</v>
      </c>
      <c r="P222">
        <f t="shared" si="29"/>
        <v>138.46135094752526</v>
      </c>
      <c r="Q222">
        <f t="shared" si="30"/>
        <v>47.653335991362837</v>
      </c>
    </row>
    <row r="223" spans="1:17" x14ac:dyDescent="0.3">
      <c r="A223">
        <v>49.3880418277177</v>
      </c>
      <c r="C223">
        <v>0.71899999999999997</v>
      </c>
      <c r="J223">
        <v>2.3519999999999999</v>
      </c>
      <c r="L223">
        <f t="shared" si="25"/>
        <v>131.75488154044677</v>
      </c>
      <c r="M223">
        <f t="shared" si="26"/>
        <v>81.934435774216951</v>
      </c>
      <c r="N223">
        <f t="shared" si="27"/>
        <v>184.52629541557064</v>
      </c>
      <c r="O223">
        <f t="shared" si="28"/>
        <v>51.690309069220817</v>
      </c>
      <c r="P223">
        <f t="shared" si="29"/>
        <v>137.72242731469964</v>
      </c>
      <c r="Q223">
        <f t="shared" si="30"/>
        <v>47.166435258373482</v>
      </c>
    </row>
    <row r="224" spans="1:17" x14ac:dyDescent="0.3">
      <c r="A224">
        <v>49.354152100602001</v>
      </c>
      <c r="C224">
        <v>0.72099999999999997</v>
      </c>
      <c r="J224">
        <v>2.3490000000000002</v>
      </c>
      <c r="L224">
        <f t="shared" si="25"/>
        <v>131.64931970302274</v>
      </c>
      <c r="M224">
        <f t="shared" si="26"/>
        <v>81.829927565321285</v>
      </c>
      <c r="N224">
        <f t="shared" si="27"/>
        <v>184.36237673008168</v>
      </c>
      <c r="O224">
        <f t="shared" si="28"/>
        <v>51.629418227046841</v>
      </c>
      <c r="P224">
        <f t="shared" si="29"/>
        <v>137.61353596210168</v>
      </c>
      <c r="Q224">
        <f t="shared" si="30"/>
        <v>47.058098975246452</v>
      </c>
    </row>
    <row r="225" spans="1:17" x14ac:dyDescent="0.3">
      <c r="A225">
        <v>49.3181158246949</v>
      </c>
      <c r="C225">
        <v>0.72299999999999998</v>
      </c>
      <c r="J225">
        <v>2.347</v>
      </c>
      <c r="L225">
        <f t="shared" si="25"/>
        <v>131.59322714474004</v>
      </c>
      <c r="M225">
        <f t="shared" si="26"/>
        <v>81.760255426057483</v>
      </c>
      <c r="N225">
        <f t="shared" si="27"/>
        <v>184.26942585186538</v>
      </c>
      <c r="O225">
        <f t="shared" si="28"/>
        <v>51.58997631850665</v>
      </c>
      <c r="P225">
        <f t="shared" si="29"/>
        <v>137.55620236160217</v>
      </c>
      <c r="Q225">
        <f t="shared" si="30"/>
        <v>46.943092376270158</v>
      </c>
    </row>
    <row r="226" spans="1:17" x14ac:dyDescent="0.3">
      <c r="A226">
        <v>49.144524369727897</v>
      </c>
      <c r="C226">
        <v>0.71799999999999997</v>
      </c>
      <c r="J226">
        <v>2.331</v>
      </c>
      <c r="L226">
        <f t="shared" si="25"/>
        <v>130.6946036784785</v>
      </c>
      <c r="M226">
        <f t="shared" si="26"/>
        <v>81.20287831194716</v>
      </c>
      <c r="N226">
        <f t="shared" si="27"/>
        <v>183.01147909468031</v>
      </c>
      <c r="O226">
        <f t="shared" si="28"/>
        <v>51.238153483547194</v>
      </c>
      <c r="P226">
        <f t="shared" si="29"/>
        <v>136.61682356878393</v>
      </c>
      <c r="Q226">
        <f t="shared" si="30"/>
        <v>46.391851588370884</v>
      </c>
    </row>
    <row r="227" spans="1:17" x14ac:dyDescent="0.3">
      <c r="A227">
        <v>48.934251378247502</v>
      </c>
      <c r="C227">
        <v>0.71099999999999997</v>
      </c>
      <c r="J227">
        <v>2.3119999999999998</v>
      </c>
      <c r="L227">
        <f t="shared" si="25"/>
        <v>129.6047263747929</v>
      </c>
      <c r="M227">
        <f t="shared" si="26"/>
        <v>80.540992988941156</v>
      </c>
      <c r="N227">
        <f t="shared" si="27"/>
        <v>181.49164417934827</v>
      </c>
      <c r="O227">
        <f t="shared" si="28"/>
        <v>50.81852788895889</v>
      </c>
      <c r="P227">
        <f t="shared" si="29"/>
        <v>135.47698961597308</v>
      </c>
      <c r="Q227">
        <f t="shared" si="30"/>
        <v>45.730229187243765</v>
      </c>
    </row>
    <row r="228" spans="1:17" x14ac:dyDescent="0.3">
      <c r="A228">
        <v>48.8357555395148</v>
      </c>
      <c r="C228">
        <v>0.70099999999999996</v>
      </c>
      <c r="J228">
        <v>2.3130000000000002</v>
      </c>
      <c r="L228">
        <f t="shared" si="25"/>
        <v>129.43996565393428</v>
      </c>
      <c r="M228">
        <f t="shared" si="26"/>
        <v>80.575829058573063</v>
      </c>
      <c r="N228">
        <f t="shared" si="27"/>
        <v>181.31768830497595</v>
      </c>
      <c r="O228">
        <f t="shared" si="28"/>
        <v>50.82269702895556</v>
      </c>
      <c r="P228">
        <f t="shared" si="29"/>
        <v>135.29963784958488</v>
      </c>
      <c r="Q228">
        <f t="shared" si="30"/>
        <v>45.422601301331738</v>
      </c>
    </row>
    <row r="229" spans="1:17" x14ac:dyDescent="0.3">
      <c r="A229">
        <v>48.805129513816603</v>
      </c>
      <c r="C229">
        <v>0.69299999999999995</v>
      </c>
      <c r="J229">
        <v>2.31</v>
      </c>
      <c r="L229">
        <f t="shared" si="25"/>
        <v>129.12017381651023</v>
      </c>
      <c r="M229">
        <f t="shared" si="26"/>
        <v>80.471320849677369</v>
      </c>
      <c r="N229">
        <f t="shared" si="27"/>
        <v>180.90884593784193</v>
      </c>
      <c r="O229">
        <f t="shared" si="28"/>
        <v>50.744526393144426</v>
      </c>
      <c r="P229">
        <f t="shared" si="29"/>
        <v>134.96183697850023</v>
      </c>
      <c r="Q229">
        <f t="shared" si="30"/>
        <v>45.32724497861966</v>
      </c>
    </row>
    <row r="230" spans="1:17" x14ac:dyDescent="0.3">
      <c r="A230">
        <v>48.638829445934398</v>
      </c>
      <c r="C230">
        <v>0.68799999999999994</v>
      </c>
      <c r="J230">
        <v>2.2959999999999998</v>
      </c>
      <c r="L230">
        <f t="shared" si="25"/>
        <v>128.32048890853139</v>
      </c>
      <c r="M230">
        <f t="shared" si="26"/>
        <v>79.983615874830832</v>
      </c>
      <c r="N230">
        <f t="shared" si="27"/>
        <v>179.79283479520217</v>
      </c>
      <c r="O230">
        <f t="shared" si="28"/>
        <v>50.435601425452568</v>
      </c>
      <c r="P230">
        <f t="shared" si="29"/>
        <v>134.12557368987885</v>
      </c>
      <c r="Q230">
        <f t="shared" si="30"/>
        <v>44.811907800535394</v>
      </c>
    </row>
    <row r="231" spans="1:17" x14ac:dyDescent="0.3">
      <c r="A231">
        <v>48.476749775684802</v>
      </c>
      <c r="C231">
        <v>0.68300000000000005</v>
      </c>
      <c r="J231">
        <v>2.2810000000000001</v>
      </c>
      <c r="L231">
        <f t="shared" si="25"/>
        <v>127.4713347214112</v>
      </c>
      <c r="M231">
        <f t="shared" si="26"/>
        <v>79.461074830352416</v>
      </c>
      <c r="N231">
        <f t="shared" si="27"/>
        <v>178.60585584528982</v>
      </c>
      <c r="O231">
        <f t="shared" si="28"/>
        <v>50.105227524126924</v>
      </c>
      <c r="P231">
        <f t="shared" si="29"/>
        <v>133.23775264915909</v>
      </c>
      <c r="Q231">
        <f t="shared" si="30"/>
        <v>44.313617506944716</v>
      </c>
    </row>
    <row r="232" spans="1:17" x14ac:dyDescent="0.3">
      <c r="A232">
        <v>48.256010936234802</v>
      </c>
      <c r="C232">
        <v>0.67900000000000005</v>
      </c>
      <c r="J232">
        <v>2.2610000000000001</v>
      </c>
      <c r="L232">
        <f t="shared" si="25"/>
        <v>126.39625713858426</v>
      </c>
      <c r="M232">
        <f t="shared" si="26"/>
        <v>78.764353437714519</v>
      </c>
      <c r="N232">
        <f t="shared" si="27"/>
        <v>177.08853022717864</v>
      </c>
      <c r="O232">
        <f t="shared" si="28"/>
        <v>49.669336933995957</v>
      </c>
      <c r="P232">
        <f t="shared" si="29"/>
        <v>132.11503379979581</v>
      </c>
      <c r="Q232">
        <f t="shared" si="30"/>
        <v>43.641257014154554</v>
      </c>
    </row>
    <row r="233" spans="1:17" x14ac:dyDescent="0.3">
      <c r="A233">
        <v>48.092749726758903</v>
      </c>
      <c r="C233">
        <v>0.67600000000000005</v>
      </c>
      <c r="J233">
        <v>2.2480000000000002</v>
      </c>
      <c r="L233">
        <f t="shared" si="25"/>
        <v>125.68888750974676</v>
      </c>
      <c r="M233">
        <f t="shared" si="26"/>
        <v>78.31148453249989</v>
      </c>
      <c r="N233">
        <f t="shared" si="27"/>
        <v>176.09247162814054</v>
      </c>
      <c r="O233">
        <f t="shared" si="28"/>
        <v>49.385316858665348</v>
      </c>
      <c r="P233">
        <f t="shared" si="29"/>
        <v>131.37611016697022</v>
      </c>
      <c r="Q233">
        <f t="shared" si="30"/>
        <v>43.148598040339664</v>
      </c>
    </row>
    <row r="234" spans="1:17" x14ac:dyDescent="0.3">
      <c r="A234">
        <v>47.995582515468598</v>
      </c>
      <c r="C234">
        <v>0.67600000000000005</v>
      </c>
      <c r="J234">
        <v>2.2400000000000002</v>
      </c>
      <c r="L234">
        <f t="shared" si="25"/>
        <v>125.29313327661599</v>
      </c>
      <c r="M234">
        <f t="shared" si="26"/>
        <v>78.032795975444728</v>
      </c>
      <c r="N234">
        <f t="shared" si="27"/>
        <v>175.52472916995927</v>
      </c>
      <c r="O234">
        <f t="shared" si="28"/>
        <v>49.213725389594906</v>
      </c>
      <c r="P234">
        <f t="shared" si="29"/>
        <v>130.96364815018276</v>
      </c>
      <c r="Q234">
        <f t="shared" si="30"/>
        <v>42.857244478785077</v>
      </c>
    </row>
    <row r="235" spans="1:17" x14ac:dyDescent="0.3">
      <c r="A235">
        <v>47.831098735192697</v>
      </c>
      <c r="C235">
        <v>0.67100000000000004</v>
      </c>
      <c r="J235">
        <v>2.226</v>
      </c>
      <c r="L235">
        <f t="shared" si="25"/>
        <v>124.49344836863713</v>
      </c>
      <c r="M235">
        <f t="shared" si="26"/>
        <v>77.545091000598191</v>
      </c>
      <c r="N235">
        <f t="shared" si="27"/>
        <v>174.40871802731954</v>
      </c>
      <c r="O235">
        <f t="shared" si="28"/>
        <v>48.904800421903055</v>
      </c>
      <c r="P235">
        <f t="shared" si="29"/>
        <v>130.12738486156141</v>
      </c>
      <c r="Q235">
        <f t="shared" si="30"/>
        <v>42.367193541436492</v>
      </c>
    </row>
    <row r="236" spans="1:17" x14ac:dyDescent="0.3">
      <c r="A236">
        <v>47.729973351599597</v>
      </c>
      <c r="C236">
        <v>0.67100000000000004</v>
      </c>
      <c r="J236">
        <v>2.2170000000000001</v>
      </c>
      <c r="L236">
        <f t="shared" si="25"/>
        <v>124.04822485636501</v>
      </c>
      <c r="M236">
        <f t="shared" si="26"/>
        <v>77.231566373911136</v>
      </c>
      <c r="N236">
        <f t="shared" si="27"/>
        <v>173.7700077618656</v>
      </c>
      <c r="O236">
        <f t="shared" si="28"/>
        <v>48.711760019198813</v>
      </c>
      <c r="P236">
        <f t="shared" si="29"/>
        <v>129.66336509267555</v>
      </c>
      <c r="Q236">
        <f t="shared" si="30"/>
        <v>42.0678670618857</v>
      </c>
    </row>
    <row r="237" spans="1:17" x14ac:dyDescent="0.3">
      <c r="A237">
        <v>47.494431035120499</v>
      </c>
      <c r="C237">
        <v>0.65700000000000003</v>
      </c>
      <c r="J237">
        <v>2.1970000000000001</v>
      </c>
      <c r="L237">
        <f t="shared" si="25"/>
        <v>122.75891727353809</v>
      </c>
      <c r="M237">
        <f t="shared" si="26"/>
        <v>76.534844981273238</v>
      </c>
      <c r="N237">
        <f t="shared" si="27"/>
        <v>172.00775846210939</v>
      </c>
      <c r="O237">
        <f t="shared" si="28"/>
        <v>48.258589635430702</v>
      </c>
      <c r="P237">
        <f t="shared" si="29"/>
        <v>128.31173672482561</v>
      </c>
      <c r="Q237">
        <f t="shared" si="30"/>
        <v>41.376429312117338</v>
      </c>
    </row>
    <row r="238" spans="1:17" x14ac:dyDescent="0.3">
      <c r="A238">
        <v>47.391271417288003</v>
      </c>
      <c r="C238">
        <v>0.65600000000000003</v>
      </c>
      <c r="J238">
        <v>2.1890000000000001</v>
      </c>
      <c r="L238">
        <f t="shared" si="25"/>
        <v>122.34174004040732</v>
      </c>
      <c r="M238">
        <f t="shared" si="26"/>
        <v>76.256156424218076</v>
      </c>
      <c r="N238">
        <f t="shared" si="27"/>
        <v>171.41552363576363</v>
      </c>
      <c r="O238">
        <f t="shared" si="28"/>
        <v>48.085270186996546</v>
      </c>
      <c r="P238">
        <f t="shared" si="29"/>
        <v>127.87638375618948</v>
      </c>
      <c r="Q238">
        <f t="shared" si="30"/>
        <v>41.07612875397944</v>
      </c>
    </row>
    <row r="239" spans="1:17" x14ac:dyDescent="0.3">
      <c r="A239">
        <v>47.291370034750798</v>
      </c>
      <c r="C239">
        <v>0.65400000000000003</v>
      </c>
      <c r="J239">
        <v>2.1800000000000002</v>
      </c>
      <c r="L239">
        <f t="shared" si="25"/>
        <v>121.85367052813521</v>
      </c>
      <c r="M239">
        <f t="shared" si="26"/>
        <v>75.942631797531035</v>
      </c>
      <c r="N239">
        <f t="shared" si="27"/>
        <v>170.72782863398069</v>
      </c>
      <c r="O239">
        <f t="shared" si="28"/>
        <v>47.888773825564869</v>
      </c>
      <c r="P239">
        <f t="shared" si="29"/>
        <v>127.36658208360629</v>
      </c>
      <c r="Q239">
        <f t="shared" si="30"/>
        <v>40.786773461729823</v>
      </c>
    </row>
    <row r="240" spans="1:17" x14ac:dyDescent="0.3">
      <c r="A240">
        <v>47.262905533185702</v>
      </c>
      <c r="C240">
        <v>0.65200000000000002</v>
      </c>
      <c r="J240">
        <v>2.177</v>
      </c>
      <c r="L240">
        <f t="shared" si="25"/>
        <v>121.66241669071117</v>
      </c>
      <c r="M240">
        <f t="shared" si="26"/>
        <v>75.838123588635341</v>
      </c>
      <c r="N240">
        <f t="shared" si="27"/>
        <v>170.46594047583369</v>
      </c>
      <c r="O240">
        <f t="shared" si="28"/>
        <v>47.820971065936021</v>
      </c>
      <c r="P240">
        <f t="shared" si="29"/>
        <v>127.16612692361366</v>
      </c>
      <c r="Q240">
        <f t="shared" si="30"/>
        <v>40.704591089214652</v>
      </c>
    </row>
    <row r="241" spans="1:17" x14ac:dyDescent="0.3">
      <c r="A241">
        <v>47.217724006806797</v>
      </c>
      <c r="C241">
        <v>0.65200000000000002</v>
      </c>
      <c r="J241">
        <v>2.1739999999999999</v>
      </c>
      <c r="L241">
        <f t="shared" si="25"/>
        <v>121.51400885328712</v>
      </c>
      <c r="M241">
        <f t="shared" si="26"/>
        <v>75.733615379739646</v>
      </c>
      <c r="N241">
        <f t="shared" si="27"/>
        <v>170.25303705401572</v>
      </c>
      <c r="O241">
        <f t="shared" si="28"/>
        <v>47.756624265034603</v>
      </c>
      <c r="P241">
        <f t="shared" si="29"/>
        <v>127.01145366731836</v>
      </c>
      <c r="Q241">
        <f t="shared" si="30"/>
        <v>40.574382150941076</v>
      </c>
    </row>
    <row r="242" spans="1:17" x14ac:dyDescent="0.3">
      <c r="A242">
        <v>47.099714599640301</v>
      </c>
      <c r="C242">
        <v>0.64300000000000002</v>
      </c>
      <c r="J242">
        <v>2.1619999999999999</v>
      </c>
      <c r="L242">
        <f t="shared" si="25"/>
        <v>120.72757050359095</v>
      </c>
      <c r="M242">
        <f t="shared" si="26"/>
        <v>75.315582544156911</v>
      </c>
      <c r="N242">
        <f t="shared" si="27"/>
        <v>169.18099205326331</v>
      </c>
      <c r="O242">
        <f t="shared" si="28"/>
        <v>47.483685247155506</v>
      </c>
      <c r="P242">
        <f t="shared" si="29"/>
        <v>126.18674207549918</v>
      </c>
      <c r="Q242">
        <f t="shared" si="30"/>
        <v>40.235668655443689</v>
      </c>
    </row>
    <row r="243" spans="1:17" x14ac:dyDescent="0.3">
      <c r="A243">
        <v>47.074170306498303</v>
      </c>
      <c r="C243">
        <v>0.64300000000000002</v>
      </c>
      <c r="J243">
        <v>2.1589999999999998</v>
      </c>
      <c r="L243">
        <f t="shared" si="25"/>
        <v>120.57916266616691</v>
      </c>
      <c r="M243">
        <f t="shared" si="26"/>
        <v>75.211074335261216</v>
      </c>
      <c r="N243">
        <f t="shared" si="27"/>
        <v>168.96808863144531</v>
      </c>
      <c r="O243">
        <f t="shared" si="28"/>
        <v>47.419338446254088</v>
      </c>
      <c r="P243">
        <f t="shared" si="29"/>
        <v>126.03206881920389</v>
      </c>
      <c r="Q243">
        <f t="shared" si="30"/>
        <v>40.162612827518849</v>
      </c>
    </row>
    <row r="244" spans="1:17" x14ac:dyDescent="0.3">
      <c r="A244">
        <v>46.872894612273598</v>
      </c>
      <c r="C244">
        <v>0.63500000000000001</v>
      </c>
      <c r="J244">
        <v>2.141</v>
      </c>
      <c r="L244">
        <f t="shared" si="25"/>
        <v>119.51733164162269</v>
      </c>
      <c r="M244">
        <f t="shared" si="26"/>
        <v>74.58402508188712</v>
      </c>
      <c r="N244">
        <f t="shared" si="27"/>
        <v>167.49472915522145</v>
      </c>
      <c r="O244">
        <f t="shared" si="28"/>
        <v>47.019433805935883</v>
      </c>
      <c r="P244">
        <f t="shared" si="29"/>
        <v>124.92090166664282</v>
      </c>
      <c r="Q244">
        <f t="shared" si="30"/>
        <v>39.590222530361622</v>
      </c>
    </row>
    <row r="245" spans="1:17" x14ac:dyDescent="0.3">
      <c r="A245">
        <v>46.646116938356101</v>
      </c>
      <c r="C245">
        <v>0.628</v>
      </c>
      <c r="J245">
        <v>2.1219999999999999</v>
      </c>
      <c r="L245">
        <f t="shared" si="25"/>
        <v>118.42745433793709</v>
      </c>
      <c r="M245">
        <f t="shared" si="26"/>
        <v>73.922139758881116</v>
      </c>
      <c r="N245">
        <f t="shared" si="27"/>
        <v>165.97489423988941</v>
      </c>
      <c r="O245">
        <f t="shared" si="28"/>
        <v>46.599808211347579</v>
      </c>
      <c r="P245">
        <f t="shared" si="29"/>
        <v>123.78106771383196</v>
      </c>
      <c r="Q245">
        <f t="shared" si="30"/>
        <v>38.952193047674506</v>
      </c>
    </row>
    <row r="246" spans="1:17" x14ac:dyDescent="0.3">
      <c r="A246">
        <v>46.5130654668123</v>
      </c>
      <c r="C246">
        <v>0.621</v>
      </c>
      <c r="J246">
        <v>2.109</v>
      </c>
      <c r="L246">
        <f t="shared" si="25"/>
        <v>117.6343927090996</v>
      </c>
      <c r="M246">
        <f t="shared" si="26"/>
        <v>73.469270853666487</v>
      </c>
      <c r="N246">
        <f t="shared" si="27"/>
        <v>164.88086616819334</v>
      </c>
      <c r="O246">
        <f t="shared" si="28"/>
        <v>46.308876218562112</v>
      </c>
      <c r="P246">
        <f t="shared" si="29"/>
        <v>122.95058027361171</v>
      </c>
      <c r="Q246">
        <f t="shared" si="30"/>
        <v>38.581235007460094</v>
      </c>
    </row>
    <row r="247" spans="1:17" x14ac:dyDescent="0.3">
      <c r="A247">
        <v>46.292494371206701</v>
      </c>
      <c r="C247">
        <v>0.61199999999999999</v>
      </c>
      <c r="J247">
        <v>2.089</v>
      </c>
      <c r="L247">
        <f t="shared" si="25"/>
        <v>116.45220012627267</v>
      </c>
      <c r="M247">
        <f t="shared" si="26"/>
        <v>72.772549461028575</v>
      </c>
      <c r="N247">
        <f t="shared" si="27"/>
        <v>163.24107870925963</v>
      </c>
      <c r="O247">
        <f t="shared" si="28"/>
        <v>45.864345731612573</v>
      </c>
      <c r="P247">
        <f t="shared" si="29"/>
        <v>121.7134066650051</v>
      </c>
      <c r="Q247">
        <f t="shared" si="30"/>
        <v>37.9717358595721</v>
      </c>
    </row>
    <row r="248" spans="1:17" x14ac:dyDescent="0.3">
      <c r="A248">
        <v>46.232912317433403</v>
      </c>
      <c r="C248">
        <v>0.61099999999999999</v>
      </c>
      <c r="J248">
        <v>2.0840000000000001</v>
      </c>
      <c r="L248">
        <f t="shared" si="25"/>
        <v>116.18343073056595</v>
      </c>
      <c r="M248">
        <f t="shared" si="26"/>
        <v>72.598369112869108</v>
      </c>
      <c r="N248">
        <f t="shared" si="27"/>
        <v>162.86174730473184</v>
      </c>
      <c r="O248">
        <f t="shared" si="28"/>
        <v>45.755373084079835</v>
      </c>
      <c r="P248">
        <f t="shared" si="29"/>
        <v>121.43272695266428</v>
      </c>
      <c r="Q248">
        <f t="shared" si="30"/>
        <v>37.808260147454739</v>
      </c>
    </row>
    <row r="249" spans="1:17" x14ac:dyDescent="0.3">
      <c r="A249">
        <v>46.0140487808156</v>
      </c>
      <c r="C249">
        <v>0.60399999999999998</v>
      </c>
      <c r="J249">
        <v>2.0649999999999999</v>
      </c>
      <c r="L249">
        <f t="shared" si="25"/>
        <v>115.09355342688035</v>
      </c>
      <c r="M249">
        <f t="shared" si="26"/>
        <v>71.936483789863104</v>
      </c>
      <c r="N249">
        <f t="shared" si="27"/>
        <v>161.34191238939979</v>
      </c>
      <c r="O249">
        <f t="shared" si="28"/>
        <v>45.335747489491531</v>
      </c>
      <c r="P249">
        <f t="shared" si="29"/>
        <v>120.29289299985342</v>
      </c>
      <c r="Q249">
        <f t="shared" si="30"/>
        <v>37.211999177122649</v>
      </c>
    </row>
    <row r="250" spans="1:17" x14ac:dyDescent="0.3">
      <c r="A250">
        <v>45.947235195765003</v>
      </c>
      <c r="C250">
        <v>0.60199999999999998</v>
      </c>
      <c r="J250">
        <v>2.06</v>
      </c>
      <c r="L250">
        <f t="shared" si="25"/>
        <v>114.80336103117364</v>
      </c>
      <c r="M250">
        <f t="shared" si="26"/>
        <v>71.762303441703637</v>
      </c>
      <c r="N250">
        <f t="shared" si="27"/>
        <v>160.93808861670752</v>
      </c>
      <c r="O250">
        <f t="shared" si="28"/>
        <v>45.225046862595079</v>
      </c>
      <c r="P250">
        <f t="shared" si="29"/>
        <v>119.98932233566396</v>
      </c>
      <c r="Q250">
        <f t="shared" si="30"/>
        <v>37.031297981615126</v>
      </c>
    </row>
    <row r="251" spans="1:17" x14ac:dyDescent="0.3">
      <c r="A251">
        <v>45.558540447636297</v>
      </c>
      <c r="C251">
        <v>0.57499999999999996</v>
      </c>
      <c r="J251">
        <v>2.0259999999999998</v>
      </c>
      <c r="L251">
        <f t="shared" si="25"/>
        <v>112.54298454036784</v>
      </c>
      <c r="M251">
        <f t="shared" si="26"/>
        <v>70.577877074219188</v>
      </c>
      <c r="N251">
        <f t="shared" si="27"/>
        <v>157.86388922899553</v>
      </c>
      <c r="O251">
        <f t="shared" si="28"/>
        <v>44.449127676225395</v>
      </c>
      <c r="P251">
        <f t="shared" si="29"/>
        <v>117.61830306440331</v>
      </c>
      <c r="Q251">
        <f t="shared" si="30"/>
        <v>35.992236791380726</v>
      </c>
    </row>
    <row r="252" spans="1:17" x14ac:dyDescent="0.3">
      <c r="A252">
        <v>45.345693605482303</v>
      </c>
      <c r="C252">
        <v>0.56699999999999995</v>
      </c>
      <c r="J252">
        <v>2.008</v>
      </c>
      <c r="L252">
        <f t="shared" si="25"/>
        <v>111.48115351582361</v>
      </c>
      <c r="M252">
        <f t="shared" si="26"/>
        <v>69.950827820845092</v>
      </c>
      <c r="N252">
        <f t="shared" si="27"/>
        <v>156.39052975277167</v>
      </c>
      <c r="O252">
        <f t="shared" si="28"/>
        <v>44.04922303590719</v>
      </c>
      <c r="P252">
        <f t="shared" si="29"/>
        <v>116.50713591184223</v>
      </c>
      <c r="Q252">
        <f t="shared" si="30"/>
        <v>35.432007966611081</v>
      </c>
    </row>
    <row r="253" spans="1:17" x14ac:dyDescent="0.3">
      <c r="A253">
        <v>45.2025373711584</v>
      </c>
      <c r="C253">
        <v>0.56100000000000005</v>
      </c>
      <c r="J253">
        <v>1.994</v>
      </c>
      <c r="L253">
        <f t="shared" si="25"/>
        <v>110.66004560784476</v>
      </c>
      <c r="M253">
        <f t="shared" si="26"/>
        <v>69.463122845998555</v>
      </c>
      <c r="N253">
        <f t="shared" si="27"/>
        <v>155.25002624196745</v>
      </c>
      <c r="O253">
        <f t="shared" si="28"/>
        <v>43.738570088851631</v>
      </c>
      <c r="P253">
        <f t="shared" si="29"/>
        <v>115.64798167137221</v>
      </c>
      <c r="Q253">
        <f t="shared" si="30"/>
        <v>35.058669201512721</v>
      </c>
    </row>
    <row r="254" spans="1:17" x14ac:dyDescent="0.3">
      <c r="A254">
        <v>44.904729063935697</v>
      </c>
      <c r="C254">
        <v>0.55300000000000005</v>
      </c>
      <c r="J254">
        <v>1.9690000000000001</v>
      </c>
      <c r="L254">
        <f t="shared" si="25"/>
        <v>109.25192962931111</v>
      </c>
      <c r="M254">
        <f t="shared" si="26"/>
        <v>68.59222110520119</v>
      </c>
      <c r="N254">
        <f t="shared" si="27"/>
        <v>153.27989211483495</v>
      </c>
      <c r="O254">
        <f t="shared" si="28"/>
        <v>43.188522913096783</v>
      </c>
      <c r="P254">
        <f t="shared" si="29"/>
        <v>114.17591025412212</v>
      </c>
      <c r="Q254">
        <f t="shared" si="30"/>
        <v>34.290867273457408</v>
      </c>
    </row>
    <row r="255" spans="1:17" x14ac:dyDescent="0.3">
      <c r="A255">
        <v>44.424978205320798</v>
      </c>
      <c r="C255">
        <v>0.53700000000000003</v>
      </c>
      <c r="J255">
        <v>1.9279999999999999</v>
      </c>
      <c r="L255">
        <f t="shared" si="25"/>
        <v>106.8809211845159</v>
      </c>
      <c r="M255">
        <f t="shared" si="26"/>
        <v>67.163942250293488</v>
      </c>
      <c r="N255">
        <f t="shared" si="27"/>
        <v>149.97833412602387</v>
      </c>
      <c r="O255">
        <f t="shared" si="28"/>
        <v>42.281468964291328</v>
      </c>
      <c r="P255">
        <f t="shared" si="29"/>
        <v>111.69578718850778</v>
      </c>
      <c r="Q255">
        <f t="shared" si="30"/>
        <v>33.078910607905684</v>
      </c>
    </row>
    <row r="256" spans="1:17" x14ac:dyDescent="0.3">
      <c r="A256">
        <v>44.267878654497501</v>
      </c>
      <c r="C256">
        <v>0.53400000000000003</v>
      </c>
      <c r="I256">
        <v>1.915</v>
      </c>
      <c r="L256">
        <f t="shared" si="25"/>
        <v>99.10968009860261</v>
      </c>
      <c r="M256">
        <f t="shared" si="26"/>
        <v>42.869941976159659</v>
      </c>
      <c r="N256">
        <f t="shared" si="27"/>
        <v>103.04119795127843</v>
      </c>
      <c r="O256">
        <f t="shared" si="28"/>
        <v>37.071930754127067</v>
      </c>
      <c r="P256">
        <f t="shared" si="29"/>
        <v>103.73361172676228</v>
      </c>
      <c r="Q256">
        <f t="shared" si="30"/>
        <v>32.688664756831464</v>
      </c>
    </row>
    <row r="257" spans="1:17" x14ac:dyDescent="0.3">
      <c r="A257">
        <v>43.9915578148279</v>
      </c>
      <c r="C257">
        <v>0.51600000000000001</v>
      </c>
      <c r="I257">
        <v>1.891</v>
      </c>
      <c r="L257">
        <f t="shared" si="25"/>
        <v>97.625332336531358</v>
      </c>
      <c r="M257">
        <f t="shared" si="26"/>
        <v>42.332668551915354</v>
      </c>
      <c r="N257">
        <f t="shared" si="27"/>
        <v>101.47287080189733</v>
      </c>
      <c r="O257">
        <f t="shared" si="28"/>
        <v>36.587782449562617</v>
      </c>
      <c r="P257">
        <f t="shared" si="29"/>
        <v>102.1747149368023</v>
      </c>
      <c r="Q257">
        <f t="shared" si="30"/>
        <v>32.010119356484317</v>
      </c>
    </row>
    <row r="258" spans="1:17" x14ac:dyDescent="0.3">
      <c r="A258">
        <v>43.9483573729404</v>
      </c>
      <c r="C258">
        <v>0.52</v>
      </c>
      <c r="I258">
        <v>1.889</v>
      </c>
      <c r="L258">
        <f t="shared" si="25"/>
        <v>97.619463189692084</v>
      </c>
      <c r="M258">
        <f t="shared" si="26"/>
        <v>42.287895766561668</v>
      </c>
      <c r="N258">
        <f t="shared" si="27"/>
        <v>101.476884897687</v>
      </c>
      <c r="O258">
        <f t="shared" si="28"/>
        <v>36.556940644016009</v>
      </c>
      <c r="P258">
        <f t="shared" si="29"/>
        <v>102.17070710613999</v>
      </c>
      <c r="Q258">
        <f t="shared" si="30"/>
        <v>31.904935337326158</v>
      </c>
    </row>
    <row r="259" spans="1:17" x14ac:dyDescent="0.3">
      <c r="A259">
        <v>43.794353024366401</v>
      </c>
      <c r="C259">
        <v>0.51500000000000001</v>
      </c>
      <c r="I259">
        <v>1.8759999999999999</v>
      </c>
      <c r="L259">
        <f t="shared" ref="L259:L323" si="31">E259*$Z$2+F259*$Z$3+G259*$Z$4+H259*$Z$5+I259*$Z$6+J259*$Z$7+K259*$Z$8+C259*$Z$9</f>
        <v>96.917200735236804</v>
      </c>
      <c r="M259">
        <f t="shared" ref="M259:M322" si="32">E259*$AA$2+F259*$AA$3+G259*$AA$4+H259*$AA$5+I259*$AA$6+J259*$AA$7+K259*$AA$8+C259*$AA$9</f>
        <v>41.996872661762666</v>
      </c>
      <c r="N259">
        <f t="shared" ref="N259:N322" si="33">E259*$AB$2+F259*$AB$3+G259*$AB$4+H259*$AB$5+I259*$AB$6+J259*$AB$7+K259*$AB$8+C259*$AB$9</f>
        <v>100.74371310722027</v>
      </c>
      <c r="O259">
        <f t="shared" ref="O259:O322" si="34">E259*$AC$2+F259*$AC$3+G259*$AC$4+H259*$AC$5+I259*$AC$6+J259*$AC$7+K259*$AC$8+C259*$AC$9</f>
        <v>36.302901547687902</v>
      </c>
      <c r="P259">
        <f t="shared" ref="P259:P322" si="35">E259*$AD$2+F259*$AD$3+G259*$AD$4+H259*$AD$5+I259*$AD$6+J259*$AD$7+K259*$AD$8+C259*$AD$9</f>
        <v>101.43503669952615</v>
      </c>
      <c r="Q259">
        <f t="shared" ref="Q259:Q322" si="36">0.0001*A259^3.35</f>
        <v>31.53193951617753</v>
      </c>
    </row>
    <row r="260" spans="1:17" x14ac:dyDescent="0.3">
      <c r="A260">
        <v>43.730273733827701</v>
      </c>
      <c r="C260">
        <v>0.51400000000000001</v>
      </c>
      <c r="I260">
        <v>1.871</v>
      </c>
      <c r="L260">
        <f t="shared" si="31"/>
        <v>96.666874868138635</v>
      </c>
      <c r="M260">
        <f t="shared" si="32"/>
        <v>41.884940698378443</v>
      </c>
      <c r="N260">
        <f t="shared" si="33"/>
        <v>100.48433229688494</v>
      </c>
      <c r="O260">
        <f t="shared" si="34"/>
        <v>36.206789260820528</v>
      </c>
      <c r="P260">
        <f t="shared" si="35"/>
        <v>101.173216652535</v>
      </c>
      <c r="Q260">
        <f t="shared" si="36"/>
        <v>31.377645791352744</v>
      </c>
    </row>
    <row r="261" spans="1:17" x14ac:dyDescent="0.3">
      <c r="A261">
        <v>43.677639416703201</v>
      </c>
      <c r="C261">
        <v>0.50900000000000001</v>
      </c>
      <c r="I261">
        <v>1.8680000000000001</v>
      </c>
      <c r="L261">
        <f t="shared" si="31"/>
        <v>96.422418147879739</v>
      </c>
      <c r="M261">
        <f t="shared" si="32"/>
        <v>41.817781520347907</v>
      </c>
      <c r="N261">
        <f t="shared" si="33"/>
        <v>100.22093739075993</v>
      </c>
      <c r="O261">
        <f t="shared" si="34"/>
        <v>36.141518779499762</v>
      </c>
      <c r="P261">
        <f t="shared" si="35"/>
        <v>100.91540443620619</v>
      </c>
      <c r="Q261">
        <f t="shared" si="36"/>
        <v>31.251306726008579</v>
      </c>
    </row>
    <row r="262" spans="1:17" x14ac:dyDescent="0.3">
      <c r="A262">
        <v>43.354954996030301</v>
      </c>
      <c r="C262">
        <v>0.5</v>
      </c>
      <c r="I262">
        <v>1.841</v>
      </c>
      <c r="L262">
        <f t="shared" si="31"/>
        <v>94.993535665549558</v>
      </c>
      <c r="M262">
        <f t="shared" si="32"/>
        <v>41.213348918073066</v>
      </c>
      <c r="N262">
        <f t="shared" si="33"/>
        <v>98.732108489556822</v>
      </c>
      <c r="O262">
        <f t="shared" si="34"/>
        <v>35.616291704706541</v>
      </c>
      <c r="P262">
        <f t="shared" si="35"/>
        <v>99.419168755798722</v>
      </c>
      <c r="Q262">
        <f t="shared" si="36"/>
        <v>30.484549271189358</v>
      </c>
    </row>
    <row r="263" spans="1:17" x14ac:dyDescent="0.3">
      <c r="A263">
        <v>43.296801750630699</v>
      </c>
      <c r="C263">
        <v>0.5</v>
      </c>
      <c r="I263">
        <v>1.837</v>
      </c>
      <c r="L263">
        <f t="shared" si="31"/>
        <v>94.810413371871022</v>
      </c>
      <c r="M263">
        <f t="shared" si="32"/>
        <v>41.123803347365687</v>
      </c>
      <c r="N263">
        <f t="shared" si="33"/>
        <v>98.544197735820148</v>
      </c>
      <c r="O263">
        <f t="shared" si="34"/>
        <v>35.54078425870361</v>
      </c>
      <c r="P263">
        <f t="shared" si="35"/>
        <v>99.228025479684732</v>
      </c>
      <c r="Q263">
        <f t="shared" si="36"/>
        <v>30.347784198301042</v>
      </c>
    </row>
    <row r="264" spans="1:17" x14ac:dyDescent="0.3">
      <c r="A264">
        <v>43.059506627007202</v>
      </c>
      <c r="C264">
        <v>0.49399999999999999</v>
      </c>
      <c r="I264">
        <v>1.8180000000000001</v>
      </c>
      <c r="L264">
        <f t="shared" si="31"/>
        <v>93.812044476897938</v>
      </c>
      <c r="M264">
        <f t="shared" si="32"/>
        <v>40.698461886505619</v>
      </c>
      <c r="N264">
        <f t="shared" si="33"/>
        <v>97.504667446583923</v>
      </c>
      <c r="O264">
        <f t="shared" si="34"/>
        <v>35.171756014007393</v>
      </c>
      <c r="P264">
        <f t="shared" si="35"/>
        <v>98.182749207051273</v>
      </c>
      <c r="Q264">
        <f t="shared" si="36"/>
        <v>29.794171649482756</v>
      </c>
    </row>
    <row r="265" spans="1:17" x14ac:dyDescent="0.3">
      <c r="A265">
        <v>42.906142663771</v>
      </c>
      <c r="C265">
        <v>0.49099999999999999</v>
      </c>
      <c r="I265">
        <v>1.8049999999999999</v>
      </c>
      <c r="L265">
        <f t="shared" si="31"/>
        <v>93.15262802244267</v>
      </c>
      <c r="M265">
        <f t="shared" si="32"/>
        <v>40.407438781706617</v>
      </c>
      <c r="N265">
        <f t="shared" si="33"/>
        <v>96.8204803924462</v>
      </c>
      <c r="O265">
        <f t="shared" si="34"/>
        <v>34.921172876406715</v>
      </c>
      <c r="P265">
        <f t="shared" si="35"/>
        <v>97.49286070413477</v>
      </c>
      <c r="Q265">
        <f t="shared" si="36"/>
        <v>29.440164528364342</v>
      </c>
    </row>
    <row r="266" spans="1:17" x14ac:dyDescent="0.3">
      <c r="A266">
        <v>42.677230105604103</v>
      </c>
      <c r="C266">
        <v>0.48199999999999998</v>
      </c>
      <c r="I266">
        <v>1.788</v>
      </c>
      <c r="L266">
        <f t="shared" si="31"/>
        <v>92.181551274308859</v>
      </c>
      <c r="M266">
        <f t="shared" si="32"/>
        <v>40.026870106200242</v>
      </c>
      <c r="N266">
        <f t="shared" si="33"/>
        <v>95.80142837558482</v>
      </c>
      <c r="O266">
        <f t="shared" si="34"/>
        <v>34.584714416620827</v>
      </c>
      <c r="P266">
        <f t="shared" si="35"/>
        <v>96.474483214012309</v>
      </c>
      <c r="Q266">
        <f t="shared" si="36"/>
        <v>28.917274134535582</v>
      </c>
    </row>
    <row r="267" spans="1:17" x14ac:dyDescent="0.3">
      <c r="A267">
        <v>42.533723698282003</v>
      </c>
      <c r="C267">
        <v>0.48</v>
      </c>
      <c r="I267">
        <v>1.776</v>
      </c>
      <c r="L267">
        <f t="shared" si="31"/>
        <v>91.589338393273238</v>
      </c>
      <c r="M267">
        <f t="shared" si="32"/>
        <v>39.758233394078097</v>
      </c>
      <c r="N267">
        <f t="shared" si="33"/>
        <v>95.188711378045781</v>
      </c>
      <c r="O267">
        <f t="shared" si="34"/>
        <v>34.354736119884606</v>
      </c>
      <c r="P267">
        <f t="shared" si="35"/>
        <v>95.855271481972991</v>
      </c>
      <c r="Q267">
        <f t="shared" si="36"/>
        <v>28.592814620756442</v>
      </c>
    </row>
    <row r="268" spans="1:17" x14ac:dyDescent="0.3">
      <c r="A268">
        <v>42.201298156624098</v>
      </c>
      <c r="C268">
        <v>0.46300000000000002</v>
      </c>
      <c r="I268">
        <v>1.7490000000000001</v>
      </c>
      <c r="L268">
        <f t="shared" si="31"/>
        <v>89.989071910943068</v>
      </c>
      <c r="M268">
        <f t="shared" si="32"/>
        <v>39.153800791803256</v>
      </c>
      <c r="N268">
        <f t="shared" si="33"/>
        <v>93.503943531526673</v>
      </c>
      <c r="O268">
        <f t="shared" si="34"/>
        <v>33.815685210181677</v>
      </c>
      <c r="P268">
        <f t="shared" si="35"/>
        <v>94.175908186776212</v>
      </c>
      <c r="Q268">
        <f t="shared" si="36"/>
        <v>27.851043093211054</v>
      </c>
    </row>
    <row r="269" spans="1:17" x14ac:dyDescent="0.3">
      <c r="A269">
        <v>42.165236732102002</v>
      </c>
      <c r="C269">
        <v>0.46600000000000003</v>
      </c>
      <c r="I269">
        <v>1.748</v>
      </c>
      <c r="L269">
        <f t="shared" si="31"/>
        <v>90.007560337523429</v>
      </c>
      <c r="M269">
        <f t="shared" si="32"/>
        <v>39.131414399126413</v>
      </c>
      <c r="N269">
        <f t="shared" si="33"/>
        <v>93.530442947585996</v>
      </c>
      <c r="O269">
        <f t="shared" si="34"/>
        <v>33.801992286772084</v>
      </c>
      <c r="P269">
        <f t="shared" si="35"/>
        <v>94.196795223293705</v>
      </c>
      <c r="Q269">
        <f t="shared" si="36"/>
        <v>27.771396494133267</v>
      </c>
    </row>
    <row r="270" spans="1:17" x14ac:dyDescent="0.3">
      <c r="A270">
        <v>42.010871066259298</v>
      </c>
      <c r="C270">
        <v>0.46400000000000002</v>
      </c>
      <c r="I270">
        <v>1.736</v>
      </c>
      <c r="L270">
        <f t="shared" si="31"/>
        <v>89.415347456487808</v>
      </c>
      <c r="M270">
        <f t="shared" si="32"/>
        <v>38.862777687004261</v>
      </c>
      <c r="N270">
        <f t="shared" si="33"/>
        <v>92.917725950046972</v>
      </c>
      <c r="O270">
        <f t="shared" si="34"/>
        <v>33.572013990035856</v>
      </c>
      <c r="P270">
        <f t="shared" si="35"/>
        <v>93.577583491254401</v>
      </c>
      <c r="Q270">
        <f t="shared" si="36"/>
        <v>27.432263866001065</v>
      </c>
    </row>
    <row r="271" spans="1:17" x14ac:dyDescent="0.3">
      <c r="A271">
        <v>41.866116443998898</v>
      </c>
      <c r="C271">
        <v>0.45700000000000002</v>
      </c>
      <c r="I271">
        <v>1.7250000000000001</v>
      </c>
      <c r="L271">
        <f t="shared" si="31"/>
        <v>88.761800148871814</v>
      </c>
      <c r="M271">
        <f t="shared" si="32"/>
        <v>38.616527367558959</v>
      </c>
      <c r="N271">
        <f t="shared" si="33"/>
        <v>92.229524800119577</v>
      </c>
      <c r="O271">
        <f t="shared" si="34"/>
        <v>33.3522726579818</v>
      </c>
      <c r="P271">
        <f t="shared" si="35"/>
        <v>92.891702819000244</v>
      </c>
      <c r="Q271">
        <f t="shared" si="36"/>
        <v>27.116895536060412</v>
      </c>
    </row>
    <row r="272" spans="1:17" x14ac:dyDescent="0.3">
      <c r="A272">
        <v>41.716276990191602</v>
      </c>
      <c r="C272">
        <v>0.45500000000000002</v>
      </c>
      <c r="I272">
        <v>1.714</v>
      </c>
      <c r="L272">
        <f t="shared" si="31"/>
        <v>88.215367841255812</v>
      </c>
      <c r="M272">
        <f t="shared" si="32"/>
        <v>38.370277048113657</v>
      </c>
      <c r="N272">
        <f t="shared" si="33"/>
        <v>91.663785491014707</v>
      </c>
      <c r="O272">
        <f t="shared" si="34"/>
        <v>33.141171222746308</v>
      </c>
      <c r="P272">
        <f t="shared" si="35"/>
        <v>92.320276905989431</v>
      </c>
      <c r="Q272">
        <f t="shared" si="36"/>
        <v>26.793137151642693</v>
      </c>
    </row>
    <row r="273" spans="1:17" x14ac:dyDescent="0.3">
      <c r="A273">
        <v>41.5721887414485</v>
      </c>
      <c r="C273">
        <v>0.45400000000000001</v>
      </c>
      <c r="I273">
        <v>1.7030000000000001</v>
      </c>
      <c r="L273">
        <f t="shared" si="31"/>
        <v>87.690358533639824</v>
      </c>
      <c r="M273">
        <f t="shared" si="32"/>
        <v>38.124026728668355</v>
      </c>
      <c r="N273">
        <f t="shared" si="33"/>
        <v>91.122538550074353</v>
      </c>
      <c r="O273">
        <f t="shared" si="34"/>
        <v>32.931797766874531</v>
      </c>
      <c r="P273">
        <f t="shared" si="35"/>
        <v>91.771741944827284</v>
      </c>
      <c r="Q273">
        <f t="shared" si="36"/>
        <v>26.484372202859326</v>
      </c>
    </row>
    <row r="274" spans="1:17" x14ac:dyDescent="0.3">
      <c r="A274">
        <v>41.411149259757003</v>
      </c>
      <c r="C274">
        <v>0.44700000000000001</v>
      </c>
      <c r="I274">
        <v>1.6919999999999999</v>
      </c>
      <c r="L274">
        <f t="shared" si="31"/>
        <v>87.036811226023815</v>
      </c>
      <c r="M274">
        <f t="shared" si="32"/>
        <v>37.877776409223046</v>
      </c>
      <c r="N274">
        <f t="shared" si="33"/>
        <v>90.434337400146973</v>
      </c>
      <c r="O274">
        <f t="shared" si="34"/>
        <v>32.712056434820461</v>
      </c>
      <c r="P274">
        <f t="shared" si="35"/>
        <v>91.085861272573126</v>
      </c>
      <c r="Q274">
        <f t="shared" si="36"/>
        <v>26.142246138212109</v>
      </c>
    </row>
    <row r="275" spans="1:17" x14ac:dyDescent="0.3">
      <c r="A275">
        <v>41.272782381063301</v>
      </c>
      <c r="C275">
        <v>0.439</v>
      </c>
      <c r="I275">
        <v>1.681</v>
      </c>
      <c r="L275">
        <f t="shared" si="31"/>
        <v>86.361840918407836</v>
      </c>
      <c r="M275">
        <f t="shared" si="32"/>
        <v>37.631526089777743</v>
      </c>
      <c r="N275">
        <f t="shared" si="33"/>
        <v>89.721643882055105</v>
      </c>
      <c r="O275">
        <f t="shared" si="34"/>
        <v>32.490587123402683</v>
      </c>
      <c r="P275">
        <f t="shared" si="35"/>
        <v>90.377089648470331</v>
      </c>
      <c r="Q275">
        <f t="shared" si="36"/>
        <v>25.850774209548963</v>
      </c>
    </row>
    <row r="276" spans="1:17" x14ac:dyDescent="0.3">
      <c r="A276">
        <v>41.2120650358425</v>
      </c>
      <c r="C276">
        <v>0.442</v>
      </c>
      <c r="I276">
        <v>1.6779999999999999</v>
      </c>
      <c r="L276">
        <f t="shared" si="31"/>
        <v>86.288768198148915</v>
      </c>
      <c r="M276">
        <f t="shared" si="32"/>
        <v>37.564366911747207</v>
      </c>
      <c r="N276">
        <f t="shared" si="33"/>
        <v>89.654187921246091</v>
      </c>
      <c r="O276">
        <f t="shared" si="34"/>
        <v>32.439140476991625</v>
      </c>
      <c r="P276">
        <f t="shared" si="35"/>
        <v>90.302405046930829</v>
      </c>
      <c r="Q276">
        <f t="shared" si="36"/>
        <v>25.723594880885454</v>
      </c>
    </row>
    <row r="277" spans="1:17" x14ac:dyDescent="0.3">
      <c r="A277">
        <v>41.061145571180901</v>
      </c>
      <c r="C277">
        <v>0.441</v>
      </c>
      <c r="I277">
        <v>1.667</v>
      </c>
      <c r="L277">
        <f t="shared" si="31"/>
        <v>85.763758890532927</v>
      </c>
      <c r="M277">
        <f t="shared" si="32"/>
        <v>37.318116592301905</v>
      </c>
      <c r="N277">
        <f t="shared" si="33"/>
        <v>89.112940980305737</v>
      </c>
      <c r="O277">
        <f t="shared" si="34"/>
        <v>32.229767021119855</v>
      </c>
      <c r="P277">
        <f t="shared" si="35"/>
        <v>89.753870085768682</v>
      </c>
      <c r="Q277">
        <f t="shared" si="36"/>
        <v>25.409379317182253</v>
      </c>
    </row>
    <row r="278" spans="1:17" x14ac:dyDescent="0.3">
      <c r="A278">
        <v>40.736646569362598</v>
      </c>
      <c r="C278">
        <v>0.435</v>
      </c>
      <c r="I278">
        <v>1.643</v>
      </c>
      <c r="L278">
        <f t="shared" si="31"/>
        <v>84.536487128461673</v>
      </c>
      <c r="M278">
        <f t="shared" si="32"/>
        <v>36.780843168057608</v>
      </c>
      <c r="N278">
        <f t="shared" si="33"/>
        <v>87.838522248898641</v>
      </c>
      <c r="O278">
        <f t="shared" si="34"/>
        <v>31.766354468919975</v>
      </c>
      <c r="P278">
        <f t="shared" si="35"/>
        <v>88.469664717992714</v>
      </c>
      <c r="Q278">
        <f t="shared" si="36"/>
        <v>24.742904087713622</v>
      </c>
    </row>
    <row r="279" spans="1:17" x14ac:dyDescent="0.3">
      <c r="A279">
        <v>40.586417841171802</v>
      </c>
      <c r="C279">
        <v>0.42699999999999999</v>
      </c>
      <c r="I279">
        <v>1.6319999999999999</v>
      </c>
      <c r="L279">
        <f t="shared" si="31"/>
        <v>83.861516820845665</v>
      </c>
      <c r="M279">
        <f t="shared" si="32"/>
        <v>36.534592848612299</v>
      </c>
      <c r="N279">
        <f t="shared" si="33"/>
        <v>87.125828730806759</v>
      </c>
      <c r="O279">
        <f t="shared" si="34"/>
        <v>31.544885157502197</v>
      </c>
      <c r="P279">
        <f t="shared" si="35"/>
        <v>87.760893093889891</v>
      </c>
      <c r="Q279">
        <f t="shared" si="36"/>
        <v>24.438549137699617</v>
      </c>
    </row>
    <row r="280" spans="1:17" x14ac:dyDescent="0.3">
      <c r="A280">
        <v>40.536526580691799</v>
      </c>
      <c r="C280">
        <v>0.42499999999999999</v>
      </c>
      <c r="I280">
        <v>1.627</v>
      </c>
      <c r="L280">
        <f t="shared" si="31"/>
        <v>83.589767953747497</v>
      </c>
      <c r="M280">
        <f t="shared" si="32"/>
        <v>36.422660885228076</v>
      </c>
      <c r="N280">
        <f t="shared" si="33"/>
        <v>86.841955552306914</v>
      </c>
      <c r="O280">
        <f t="shared" si="34"/>
        <v>31.447044891271105</v>
      </c>
      <c r="P280">
        <f t="shared" si="35"/>
        <v>87.476182095050063</v>
      </c>
      <c r="Q280">
        <f t="shared" si="36"/>
        <v>24.338055957993696</v>
      </c>
    </row>
    <row r="281" spans="1:17" x14ac:dyDescent="0.3">
      <c r="A281">
        <v>40.349066170243603</v>
      </c>
      <c r="C281">
        <v>0.42399999999999999</v>
      </c>
      <c r="I281">
        <v>1.6120000000000001</v>
      </c>
      <c r="L281">
        <f t="shared" si="31"/>
        <v>82.881636352452972</v>
      </c>
      <c r="M281">
        <f t="shared" si="32"/>
        <v>36.086864995075388</v>
      </c>
      <c r="N281">
        <f t="shared" si="33"/>
        <v>86.112797857629886</v>
      </c>
      <c r="O281">
        <f t="shared" si="34"/>
        <v>31.162163989396401</v>
      </c>
      <c r="P281">
        <f t="shared" si="35"/>
        <v>86.73650385777394</v>
      </c>
      <c r="Q281">
        <f t="shared" si="36"/>
        <v>23.963055006622227</v>
      </c>
    </row>
    <row r="282" spans="1:17" x14ac:dyDescent="0.3">
      <c r="A282">
        <v>39.941864961812797</v>
      </c>
      <c r="C282">
        <v>0.40799999999999997</v>
      </c>
      <c r="I282">
        <v>1.5780000000000001</v>
      </c>
      <c r="L282">
        <f t="shared" si="31"/>
        <v>80.982328856185333</v>
      </c>
      <c r="M282">
        <f t="shared" si="32"/>
        <v>35.325727644062631</v>
      </c>
      <c r="N282">
        <f t="shared" si="33"/>
        <v>84.123678560236087</v>
      </c>
      <c r="O282">
        <f t="shared" si="34"/>
        <v>30.492703028552047</v>
      </c>
      <c r="P282">
        <f t="shared" si="35"/>
        <v>84.745530781226321</v>
      </c>
      <c r="Q282">
        <f t="shared" si="36"/>
        <v>23.162473518530081</v>
      </c>
    </row>
    <row r="283" spans="1:17" x14ac:dyDescent="0.3">
      <c r="A283">
        <v>39.456264725256901</v>
      </c>
      <c r="C283">
        <v>0.39300000000000002</v>
      </c>
      <c r="I283">
        <v>1.54</v>
      </c>
      <c r="L283">
        <f t="shared" si="31"/>
        <v>78.921322066239185</v>
      </c>
      <c r="M283">
        <f t="shared" si="32"/>
        <v>34.475044722342489</v>
      </c>
      <c r="N283">
        <f t="shared" si="33"/>
        <v>81.971140877270102</v>
      </c>
      <c r="O283">
        <f t="shared" si="34"/>
        <v>29.74946260106848</v>
      </c>
      <c r="P283">
        <f t="shared" si="35"/>
        <v>82.586305380413378</v>
      </c>
      <c r="Q283">
        <f t="shared" si="36"/>
        <v>22.232509948285802</v>
      </c>
    </row>
    <row r="284" spans="1:17" x14ac:dyDescent="0.3">
      <c r="A284">
        <v>39.079621911734897</v>
      </c>
      <c r="C284">
        <v>0.38100000000000001</v>
      </c>
      <c r="I284">
        <v>1.51</v>
      </c>
      <c r="L284">
        <f t="shared" si="31"/>
        <v>77.290828863650106</v>
      </c>
      <c r="M284">
        <f t="shared" si="32"/>
        <v>33.803452942037119</v>
      </c>
      <c r="N284">
        <f t="shared" si="33"/>
        <v>80.267901806271013</v>
      </c>
      <c r="O284">
        <f t="shared" si="34"/>
        <v>29.162421003681917</v>
      </c>
      <c r="P284">
        <f t="shared" si="35"/>
        <v>80.878039387374429</v>
      </c>
      <c r="Q284">
        <f t="shared" si="36"/>
        <v>21.529487101135508</v>
      </c>
    </row>
    <row r="285" spans="1:17" x14ac:dyDescent="0.3">
      <c r="A285">
        <v>38.455249075079102</v>
      </c>
      <c r="C285">
        <v>0.36099999999999999</v>
      </c>
      <c r="I285">
        <v>1.4610000000000001</v>
      </c>
      <c r="L285">
        <f t="shared" si="31"/>
        <v>74.61912076608796</v>
      </c>
      <c r="M285">
        <f t="shared" si="32"/>
        <v>32.706519700871674</v>
      </c>
      <c r="N285">
        <f t="shared" si="33"/>
        <v>77.476147709706666</v>
      </c>
      <c r="O285">
        <f t="shared" si="34"/>
        <v>28.202895202871716</v>
      </c>
      <c r="P285">
        <f t="shared" si="35"/>
        <v>78.078715218004675</v>
      </c>
      <c r="Q285">
        <f t="shared" si="36"/>
        <v>20.398646689238234</v>
      </c>
    </row>
    <row r="286" spans="1:17" x14ac:dyDescent="0.3">
      <c r="A286">
        <v>37.913029787588698</v>
      </c>
      <c r="C286">
        <v>0.34100000000000003</v>
      </c>
      <c r="I286">
        <v>1.4179999999999999</v>
      </c>
      <c r="L286">
        <f t="shared" si="31"/>
        <v>72.222096109043605</v>
      </c>
      <c r="M286">
        <f t="shared" si="32"/>
        <v>31.743904815767305</v>
      </c>
      <c r="N286">
        <f t="shared" si="33"/>
        <v>74.966259743747329</v>
      </c>
      <c r="O286">
        <f t="shared" si="34"/>
        <v>27.356630571065907</v>
      </c>
      <c r="P286">
        <f t="shared" si="35"/>
        <v>75.566105962805906</v>
      </c>
      <c r="Q286">
        <f t="shared" si="36"/>
        <v>19.450978262010754</v>
      </c>
    </row>
    <row r="287" spans="1:17" x14ac:dyDescent="0.3">
      <c r="A287">
        <v>37.443267715384302</v>
      </c>
      <c r="C287">
        <v>0.33</v>
      </c>
      <c r="H287">
        <v>1.381</v>
      </c>
      <c r="L287">
        <f t="shared" si="31"/>
        <v>53.692983730455019</v>
      </c>
      <c r="M287">
        <f t="shared" si="32"/>
        <v>9.9329290602890676</v>
      </c>
      <c r="N287">
        <f t="shared" si="33"/>
        <v>60.768852731803875</v>
      </c>
      <c r="O287">
        <f t="shared" si="34"/>
        <v>15.786419550051088</v>
      </c>
      <c r="P287">
        <f t="shared" si="35"/>
        <v>56.518317706634193</v>
      </c>
      <c r="Q287">
        <f t="shared" si="36"/>
        <v>18.655291490478049</v>
      </c>
    </row>
    <row r="288" spans="1:17" x14ac:dyDescent="0.3">
      <c r="A288">
        <v>37.025935860379398</v>
      </c>
      <c r="C288">
        <v>0.32300000000000001</v>
      </c>
      <c r="H288">
        <v>1.35</v>
      </c>
      <c r="L288">
        <f t="shared" si="31"/>
        <v>52.496444015289121</v>
      </c>
      <c r="M288">
        <f t="shared" si="32"/>
        <v>9.7099596172268239</v>
      </c>
      <c r="N288">
        <f t="shared" si="33"/>
        <v>59.414728740920957</v>
      </c>
      <c r="O288">
        <f t="shared" si="34"/>
        <v>15.432758323642824</v>
      </c>
      <c r="P288">
        <f t="shared" si="35"/>
        <v>55.25895475007021</v>
      </c>
      <c r="Q288">
        <f t="shared" si="36"/>
        <v>17.967814239943586</v>
      </c>
    </row>
    <row r="289" spans="1:17" x14ac:dyDescent="0.3">
      <c r="A289">
        <v>36.492835865486398</v>
      </c>
      <c r="C289">
        <v>0.309</v>
      </c>
      <c r="H289">
        <v>1.31</v>
      </c>
      <c r="L289">
        <f t="shared" si="31"/>
        <v>50.846097866687963</v>
      </c>
      <c r="M289">
        <f t="shared" si="32"/>
        <v>9.4222571100497312</v>
      </c>
      <c r="N289">
        <f t="shared" si="33"/>
        <v>57.545800214061281</v>
      </c>
      <c r="O289">
        <f t="shared" si="34"/>
        <v>14.967837101760805</v>
      </c>
      <c r="P289">
        <f t="shared" si="35"/>
        <v>53.520253948545886</v>
      </c>
      <c r="Q289">
        <f t="shared" si="36"/>
        <v>17.115733125110239</v>
      </c>
    </row>
    <row r="290" spans="1:17" x14ac:dyDescent="0.3">
      <c r="A290">
        <v>36.083782514114503</v>
      </c>
      <c r="C290">
        <v>0.29699999999999999</v>
      </c>
      <c r="H290">
        <v>1.28</v>
      </c>
      <c r="L290">
        <f t="shared" si="31"/>
        <v>49.576203755237096</v>
      </c>
      <c r="M290">
        <f t="shared" si="32"/>
        <v>9.2064802296669139</v>
      </c>
      <c r="N290">
        <f t="shared" si="33"/>
        <v>56.107365266669774</v>
      </c>
      <c r="O290">
        <f t="shared" si="34"/>
        <v>14.616554216303719</v>
      </c>
      <c r="P290">
        <f t="shared" si="35"/>
        <v>52.181891919629635</v>
      </c>
      <c r="Q290">
        <f t="shared" si="36"/>
        <v>16.48144894468053</v>
      </c>
    </row>
    <row r="291" spans="1:17" x14ac:dyDescent="0.3">
      <c r="A291">
        <v>35.478434192684503</v>
      </c>
      <c r="C291">
        <v>0.27900000000000003</v>
      </c>
      <c r="H291">
        <v>1.2350000000000001</v>
      </c>
      <c r="L291">
        <f t="shared" si="31"/>
        <v>47.671362588060795</v>
      </c>
      <c r="M291">
        <f t="shared" si="32"/>
        <v>8.8828149090926871</v>
      </c>
      <c r="N291">
        <f t="shared" si="33"/>
        <v>53.949712845582503</v>
      </c>
      <c r="O291">
        <f t="shared" si="34"/>
        <v>14.08962988811809</v>
      </c>
      <c r="P291">
        <f t="shared" si="35"/>
        <v>50.174348876255273</v>
      </c>
      <c r="Q291">
        <f t="shared" si="36"/>
        <v>15.573308568088615</v>
      </c>
    </row>
    <row r="292" spans="1:17" x14ac:dyDescent="0.3">
      <c r="A292">
        <v>35.079036225468897</v>
      </c>
      <c r="C292">
        <v>0.27</v>
      </c>
      <c r="H292">
        <v>1.206</v>
      </c>
      <c r="L292">
        <f t="shared" si="31"/>
        <v>46.499498080324948</v>
      </c>
      <c r="M292">
        <f t="shared" si="32"/>
        <v>8.6742305913892945</v>
      </c>
      <c r="N292">
        <f t="shared" si="33"/>
        <v>52.62290588699841</v>
      </c>
      <c r="O292">
        <f t="shared" si="34"/>
        <v>13.754549178521897</v>
      </c>
      <c r="P292">
        <f t="shared" si="35"/>
        <v>48.940115389776103</v>
      </c>
      <c r="Q292">
        <f t="shared" si="36"/>
        <v>14.993728314113717</v>
      </c>
    </row>
    <row r="293" spans="1:17" x14ac:dyDescent="0.3">
      <c r="A293">
        <v>34.564371667892203</v>
      </c>
      <c r="C293">
        <v>0.255</v>
      </c>
      <c r="H293">
        <v>1.17</v>
      </c>
      <c r="L293">
        <f t="shared" si="31"/>
        <v>44.962771346583899</v>
      </c>
      <c r="M293">
        <f t="shared" si="32"/>
        <v>8.4152983349299131</v>
      </c>
      <c r="N293">
        <f t="shared" si="33"/>
        <v>50.882088529229897</v>
      </c>
      <c r="O293">
        <f t="shared" si="34"/>
        <v>13.331972928355164</v>
      </c>
      <c r="P293">
        <f t="shared" si="35"/>
        <v>47.320346383967411</v>
      </c>
      <c r="Q293">
        <f t="shared" si="36"/>
        <v>14.269410521870299</v>
      </c>
    </row>
    <row r="294" spans="1:17" x14ac:dyDescent="0.3">
      <c r="A294">
        <v>33.981693151893701</v>
      </c>
      <c r="C294">
        <v>0.24299999999999999</v>
      </c>
      <c r="H294">
        <v>1.1279999999999999</v>
      </c>
      <c r="L294">
        <f t="shared" si="31"/>
        <v>43.287749990552683</v>
      </c>
      <c r="M294">
        <f t="shared" si="32"/>
        <v>8.1132107023939657</v>
      </c>
      <c r="N294">
        <f t="shared" si="33"/>
        <v>48.985842970071396</v>
      </c>
      <c r="O294">
        <f t="shared" si="34"/>
        <v>12.848471189661073</v>
      </c>
      <c r="P294">
        <f t="shared" si="35"/>
        <v>45.556516112358267</v>
      </c>
      <c r="Q294">
        <f t="shared" si="36"/>
        <v>13.479407314254798</v>
      </c>
    </row>
    <row r="295" spans="1:17" x14ac:dyDescent="0.3">
      <c r="A295">
        <v>33.617278889020199</v>
      </c>
      <c r="C295">
        <v>0.23400000000000001</v>
      </c>
      <c r="H295">
        <v>1.103</v>
      </c>
      <c r="L295">
        <f t="shared" si="31"/>
        <v>42.250927897676966</v>
      </c>
      <c r="M295">
        <f t="shared" si="32"/>
        <v>7.9333966354082852</v>
      </c>
      <c r="N295">
        <f t="shared" si="33"/>
        <v>47.811639548742974</v>
      </c>
      <c r="O295">
        <f t="shared" si="34"/>
        <v>12.557463431143884</v>
      </c>
      <c r="P295">
        <f t="shared" si="35"/>
        <v>44.464105373443402</v>
      </c>
      <c r="Q295">
        <f t="shared" si="36"/>
        <v>13.00123373868605</v>
      </c>
    </row>
    <row r="296" spans="1:17" x14ac:dyDescent="0.3">
      <c r="A296">
        <v>33.007795657792002</v>
      </c>
      <c r="C296">
        <v>0.223</v>
      </c>
      <c r="H296">
        <v>1.0609999999999999</v>
      </c>
      <c r="L296">
        <f t="shared" si="31"/>
        <v>40.597329541645749</v>
      </c>
      <c r="M296">
        <f t="shared" si="32"/>
        <v>7.6313090028723396</v>
      </c>
      <c r="N296">
        <f t="shared" si="33"/>
        <v>45.939886357748968</v>
      </c>
      <c r="O296">
        <f t="shared" si="34"/>
        <v>12.075689671813507</v>
      </c>
      <c r="P296">
        <f t="shared" si="35"/>
        <v>42.723166053682924</v>
      </c>
      <c r="Q296">
        <f t="shared" si="36"/>
        <v>12.228279276405081</v>
      </c>
    </row>
    <row r="297" spans="1:17" x14ac:dyDescent="0.3">
      <c r="A297">
        <v>32.555317782246398</v>
      </c>
      <c r="C297">
        <v>0.214</v>
      </c>
      <c r="H297">
        <v>1.032</v>
      </c>
      <c r="L297">
        <f t="shared" si="31"/>
        <v>39.425465033909909</v>
      </c>
      <c r="M297">
        <f t="shared" si="32"/>
        <v>7.4227246851689488</v>
      </c>
      <c r="N297">
        <f t="shared" si="33"/>
        <v>44.613079399164882</v>
      </c>
      <c r="O297">
        <f t="shared" si="34"/>
        <v>11.740608962217316</v>
      </c>
      <c r="P297">
        <f t="shared" si="35"/>
        <v>41.488932567203761</v>
      </c>
      <c r="Q297">
        <f t="shared" si="36"/>
        <v>11.675715272027508</v>
      </c>
    </row>
    <row r="298" spans="1:17" x14ac:dyDescent="0.3">
      <c r="A298">
        <v>32.076948418613398</v>
      </c>
      <c r="C298">
        <v>0.20499999999999999</v>
      </c>
      <c r="H298">
        <v>1</v>
      </c>
      <c r="L298">
        <f t="shared" si="31"/>
        <v>38.152318715028976</v>
      </c>
      <c r="M298">
        <f t="shared" si="32"/>
        <v>7.1925626794272759</v>
      </c>
      <c r="N298">
        <f t="shared" si="33"/>
        <v>43.171819787639045</v>
      </c>
      <c r="O298">
        <f t="shared" si="34"/>
        <v>11.372473539311871</v>
      </c>
      <c r="P298">
        <f t="shared" si="35"/>
        <v>40.14833202005137</v>
      </c>
      <c r="Q298">
        <f t="shared" si="36"/>
        <v>11.110835131171179</v>
      </c>
    </row>
    <row r="299" spans="1:17" x14ac:dyDescent="0.3">
      <c r="A299">
        <v>31.492626685265801</v>
      </c>
      <c r="C299">
        <v>0.191</v>
      </c>
      <c r="G299">
        <v>0.96099999999999997</v>
      </c>
      <c r="L299">
        <f t="shared" si="31"/>
        <v>25.362435953146207</v>
      </c>
      <c r="M299">
        <f t="shared" si="32"/>
        <v>0</v>
      </c>
      <c r="N299">
        <f t="shared" si="33"/>
        <v>34.340930493702402</v>
      </c>
      <c r="O299">
        <f t="shared" si="34"/>
        <v>3.9864939364913354</v>
      </c>
      <c r="P299">
        <f t="shared" si="35"/>
        <v>26.955673867431045</v>
      </c>
      <c r="Q299">
        <f t="shared" si="36"/>
        <v>10.44719653860496</v>
      </c>
    </row>
    <row r="300" spans="1:17" x14ac:dyDescent="0.3">
      <c r="A300">
        <v>31.017346338252899</v>
      </c>
      <c r="C300">
        <v>0.183</v>
      </c>
      <c r="G300">
        <v>0.93</v>
      </c>
      <c r="L300">
        <f t="shared" si="31"/>
        <v>24.504902180464075</v>
      </c>
      <c r="M300">
        <f t="shared" si="32"/>
        <v>0</v>
      </c>
      <c r="N300">
        <f t="shared" si="33"/>
        <v>33.188124187925666</v>
      </c>
      <c r="O300">
        <f t="shared" si="34"/>
        <v>3.8547201055163987</v>
      </c>
      <c r="P300">
        <f t="shared" si="35"/>
        <v>26.044046186050238</v>
      </c>
      <c r="Q300">
        <f t="shared" si="36"/>
        <v>9.9283148669326291</v>
      </c>
    </row>
    <row r="301" spans="1:17" x14ac:dyDescent="0.3">
      <c r="A301">
        <v>30.483230924394501</v>
      </c>
      <c r="C301">
        <v>0.17100000000000001</v>
      </c>
      <c r="G301">
        <v>0.89400000000000002</v>
      </c>
      <c r="L301">
        <f t="shared" si="31"/>
        <v>23.451007089607401</v>
      </c>
      <c r="M301">
        <f t="shared" si="32"/>
        <v>0</v>
      </c>
      <c r="N301">
        <f t="shared" si="33"/>
        <v>31.783014964255308</v>
      </c>
      <c r="O301">
        <f t="shared" si="34"/>
        <v>3.6970101641728572</v>
      </c>
      <c r="P301">
        <f t="shared" si="35"/>
        <v>24.9233546865342</v>
      </c>
      <c r="Q301">
        <f t="shared" si="36"/>
        <v>9.3670823184798628</v>
      </c>
    </row>
    <row r="302" spans="1:17" x14ac:dyDescent="0.3">
      <c r="A302">
        <v>30.0098915388722</v>
      </c>
      <c r="C302">
        <v>0.16200000000000001</v>
      </c>
      <c r="G302">
        <v>0.86</v>
      </c>
      <c r="L302">
        <f t="shared" si="31"/>
        <v>22.505648726020539</v>
      </c>
      <c r="M302">
        <f t="shared" si="32"/>
        <v>0</v>
      </c>
      <c r="N302">
        <f t="shared" si="33"/>
        <v>30.513116223172702</v>
      </c>
      <c r="O302">
        <f t="shared" si="34"/>
        <v>3.5520938380859581</v>
      </c>
      <c r="P302">
        <f t="shared" si="35"/>
        <v>23.918336046860382</v>
      </c>
      <c r="Q302">
        <f t="shared" si="36"/>
        <v>8.8886504242886417</v>
      </c>
    </row>
    <row r="303" spans="1:17" x14ac:dyDescent="0.3">
      <c r="A303">
        <v>29.513964731439401</v>
      </c>
      <c r="C303">
        <v>0.152</v>
      </c>
      <c r="G303">
        <v>0.82299999999999995</v>
      </c>
      <c r="L303">
        <f t="shared" si="31"/>
        <v>21.472465771528956</v>
      </c>
      <c r="M303">
        <f t="shared" si="32"/>
        <v>0</v>
      </c>
      <c r="N303">
        <f t="shared" si="33"/>
        <v>29.126125046784232</v>
      </c>
      <c r="O303">
        <f t="shared" si="34"/>
        <v>3.3940350168870967</v>
      </c>
      <c r="P303">
        <f t="shared" si="35"/>
        <v>22.819926448893568</v>
      </c>
      <c r="Q303">
        <f t="shared" si="36"/>
        <v>8.4060565208957829</v>
      </c>
    </row>
    <row r="304" spans="1:17" x14ac:dyDescent="0.3">
      <c r="A304">
        <v>29.007577287308401</v>
      </c>
      <c r="C304">
        <v>0.14299999999999999</v>
      </c>
      <c r="G304">
        <v>0.78</v>
      </c>
      <c r="L304">
        <f t="shared" si="31"/>
        <v>20.327902635227932</v>
      </c>
      <c r="M304">
        <f t="shared" si="32"/>
        <v>0</v>
      </c>
      <c r="N304">
        <f t="shared" si="33"/>
        <v>27.578426104277547</v>
      </c>
      <c r="O304">
        <f t="shared" si="34"/>
        <v>3.2148751435554557</v>
      </c>
      <c r="P304">
        <f t="shared" si="35"/>
        <v>21.603407789886749</v>
      </c>
      <c r="Q304">
        <f t="shared" si="36"/>
        <v>7.9325603427374842</v>
      </c>
    </row>
    <row r="305" spans="1:17" x14ac:dyDescent="0.3">
      <c r="A305">
        <v>28.548872793309801</v>
      </c>
      <c r="C305">
        <v>0.13600000000000001</v>
      </c>
      <c r="G305">
        <v>0.73799999999999999</v>
      </c>
      <c r="L305">
        <f t="shared" si="31"/>
        <v>19.248319362561812</v>
      </c>
      <c r="M305">
        <f t="shared" si="32"/>
        <v>0</v>
      </c>
      <c r="N305">
        <f t="shared" si="33"/>
        <v>26.110578587146986</v>
      </c>
      <c r="O305">
        <f t="shared" si="34"/>
        <v>3.042976067533993</v>
      </c>
      <c r="P305">
        <f t="shared" si="35"/>
        <v>20.456171036725376</v>
      </c>
      <c r="Q305">
        <f t="shared" si="36"/>
        <v>7.5200899337983493</v>
      </c>
    </row>
    <row r="306" spans="1:17" x14ac:dyDescent="0.3">
      <c r="A306">
        <v>28.0604483746543</v>
      </c>
      <c r="C306">
        <v>0.124</v>
      </c>
      <c r="G306">
        <v>0.69799999999999995</v>
      </c>
      <c r="L306">
        <f t="shared" si="31"/>
        <v>18.105888817165507</v>
      </c>
      <c r="M306">
        <f t="shared" si="32"/>
        <v>0</v>
      </c>
      <c r="N306">
        <f t="shared" si="33"/>
        <v>24.582002607288146</v>
      </c>
      <c r="O306">
        <f t="shared" si="34"/>
        <v>2.8700467718594558</v>
      </c>
      <c r="P306">
        <f t="shared" si="35"/>
        <v>19.241479528616892</v>
      </c>
      <c r="Q306">
        <f t="shared" si="36"/>
        <v>7.0976884305326884</v>
      </c>
    </row>
    <row r="307" spans="1:17" x14ac:dyDescent="0.3">
      <c r="A307">
        <v>27.550218786481501</v>
      </c>
      <c r="C307">
        <v>0.11799999999999999</v>
      </c>
      <c r="G307">
        <v>0.64900000000000002</v>
      </c>
      <c r="L307">
        <f t="shared" si="31"/>
        <v>16.892791499055036</v>
      </c>
      <c r="M307">
        <f t="shared" si="32"/>
        <v>0</v>
      </c>
      <c r="N307">
        <f t="shared" si="33"/>
        <v>22.922580634992247</v>
      </c>
      <c r="O307">
        <f t="shared" si="34"/>
        <v>2.6732418051224642</v>
      </c>
      <c r="P307">
        <f t="shared" si="35"/>
        <v>17.952633712267403</v>
      </c>
      <c r="Q307">
        <f t="shared" si="36"/>
        <v>6.6745028757874509</v>
      </c>
    </row>
    <row r="308" spans="1:17" x14ac:dyDescent="0.3">
      <c r="A308">
        <v>27.0052287280852</v>
      </c>
      <c r="C308">
        <v>0.105</v>
      </c>
      <c r="G308">
        <v>0.61199999999999999</v>
      </c>
      <c r="L308">
        <f t="shared" si="31"/>
        <v>15.795339544563454</v>
      </c>
      <c r="M308">
        <f t="shared" si="32"/>
        <v>0</v>
      </c>
      <c r="N308">
        <f t="shared" si="33"/>
        <v>21.462112354110271</v>
      </c>
      <c r="O308">
        <f t="shared" si="34"/>
        <v>2.5099990458324588</v>
      </c>
      <c r="P308">
        <f t="shared" si="35"/>
        <v>16.785551258754584</v>
      </c>
      <c r="Q308">
        <f t="shared" si="36"/>
        <v>6.2423818477792192</v>
      </c>
    </row>
    <row r="309" spans="1:17" x14ac:dyDescent="0.3">
      <c r="A309">
        <v>26.558431307735098</v>
      </c>
      <c r="C309">
        <v>9.9000000000000005E-2</v>
      </c>
      <c r="G309">
        <v>0.57699999999999996</v>
      </c>
      <c r="L309">
        <f t="shared" si="31"/>
        <v>14.892116317341687</v>
      </c>
      <c r="M309">
        <f t="shared" si="32"/>
        <v>0</v>
      </c>
      <c r="N309">
        <f t="shared" si="33"/>
        <v>20.234824028474051</v>
      </c>
      <c r="O309">
        <f t="shared" si="34"/>
        <v>2.3664618192539542</v>
      </c>
      <c r="P309">
        <f t="shared" si="35"/>
        <v>15.82570547247866</v>
      </c>
      <c r="Q309">
        <f t="shared" si="36"/>
        <v>5.9030723414737034</v>
      </c>
    </row>
    <row r="310" spans="1:17" x14ac:dyDescent="0.3">
      <c r="A310">
        <v>25.988983941624902</v>
      </c>
      <c r="C310">
        <v>0.09</v>
      </c>
      <c r="F310">
        <v>0.54300000000000004</v>
      </c>
      <c r="L310">
        <f t="shared" si="31"/>
        <v>14.8549452</v>
      </c>
      <c r="M310">
        <f t="shared" si="32"/>
        <v>0</v>
      </c>
      <c r="N310">
        <f t="shared" si="33"/>
        <v>14.022157928918215</v>
      </c>
      <c r="O310">
        <f t="shared" si="34"/>
        <v>2.0760255683576956</v>
      </c>
      <c r="P310">
        <f t="shared" si="35"/>
        <v>15.807411259501288</v>
      </c>
      <c r="Q310">
        <f t="shared" si="36"/>
        <v>5.4896436959927915</v>
      </c>
    </row>
    <row r="311" spans="1:17" x14ac:dyDescent="0.3">
      <c r="A311">
        <v>25.5269962808255</v>
      </c>
      <c r="C311">
        <v>8.5000000000000006E-2</v>
      </c>
      <c r="F311">
        <v>0.50600000000000001</v>
      </c>
      <c r="L311">
        <f t="shared" si="31"/>
        <v>13.866993399999998</v>
      </c>
      <c r="M311">
        <f t="shared" si="32"/>
        <v>0</v>
      </c>
      <c r="N311">
        <f t="shared" si="33"/>
        <v>13.094428579104576</v>
      </c>
      <c r="O311">
        <f t="shared" si="34"/>
        <v>1.9365223662940667</v>
      </c>
      <c r="P311">
        <f t="shared" si="35"/>
        <v>14.756221054686154</v>
      </c>
      <c r="Q311">
        <f t="shared" si="36"/>
        <v>5.1695060221740388</v>
      </c>
    </row>
    <row r="312" spans="1:17" x14ac:dyDescent="0.3">
      <c r="A312">
        <v>25.004035166962701</v>
      </c>
      <c r="C312">
        <v>7.4999999999999997E-2</v>
      </c>
      <c r="F312">
        <v>0.48699999999999999</v>
      </c>
      <c r="L312">
        <f t="shared" si="31"/>
        <v>13.200441799999998</v>
      </c>
      <c r="M312">
        <f t="shared" si="32"/>
        <v>0</v>
      </c>
      <c r="N312">
        <f t="shared" si="33"/>
        <v>12.435989149599243</v>
      </c>
      <c r="O312">
        <f t="shared" si="34"/>
        <v>1.8520424969905411</v>
      </c>
      <c r="P312">
        <f t="shared" si="35"/>
        <v>14.046285226311261</v>
      </c>
      <c r="Q312">
        <f t="shared" si="36"/>
        <v>4.8231840925320828</v>
      </c>
    </row>
    <row r="313" spans="1:17" x14ac:dyDescent="0.3">
      <c r="A313">
        <v>24.587312943916402</v>
      </c>
      <c r="C313">
        <v>7.0999999999999994E-2</v>
      </c>
      <c r="F313">
        <v>0.48499999999999999</v>
      </c>
      <c r="L313">
        <f t="shared" si="31"/>
        <v>13.067136999999999</v>
      </c>
      <c r="M313">
        <f t="shared" si="32"/>
        <v>0</v>
      </c>
      <c r="N313">
        <f t="shared" si="33"/>
        <v>12.294491703482255</v>
      </c>
      <c r="O313">
        <f t="shared" si="34"/>
        <v>1.8380568873602747</v>
      </c>
      <c r="P313">
        <f t="shared" si="35"/>
        <v>13.904087070507305</v>
      </c>
      <c r="Q313">
        <f t="shared" si="36"/>
        <v>4.5591311009751188</v>
      </c>
    </row>
    <row r="314" spans="1:17" x14ac:dyDescent="0.3">
      <c r="A314">
        <v>23.982469516481299</v>
      </c>
      <c r="C314">
        <v>6.3E-2</v>
      </c>
      <c r="F314">
        <v>0.41699999999999998</v>
      </c>
      <c r="L314">
        <f t="shared" si="31"/>
        <v>11.276917799999998</v>
      </c>
      <c r="M314">
        <f t="shared" si="32"/>
        <v>0</v>
      </c>
      <c r="N314">
        <f t="shared" si="33"/>
        <v>10.618601660560925</v>
      </c>
      <c r="O314">
        <f t="shared" si="34"/>
        <v>1.5837275184866719</v>
      </c>
      <c r="P314">
        <f t="shared" si="35"/>
        <v>11.999391609802233</v>
      </c>
      <c r="Q314">
        <f t="shared" si="36"/>
        <v>4.1941558929283573</v>
      </c>
    </row>
    <row r="315" spans="1:17" x14ac:dyDescent="0.3">
      <c r="A315">
        <v>23.557603523253999</v>
      </c>
      <c r="C315">
        <v>5.6000000000000001E-2</v>
      </c>
      <c r="F315">
        <v>0.39700000000000002</v>
      </c>
      <c r="L315">
        <f t="shared" si="31"/>
        <v>10.650828799999999</v>
      </c>
      <c r="M315">
        <f t="shared" si="32"/>
        <v>0</v>
      </c>
      <c r="N315">
        <f t="shared" si="33"/>
        <v>10.011875348819609</v>
      </c>
      <c r="O315">
        <f t="shared" si="34"/>
        <v>1.5008947411865863</v>
      </c>
      <c r="P315">
        <f t="shared" si="35"/>
        <v>11.332811462768699</v>
      </c>
      <c r="Q315">
        <f t="shared" si="36"/>
        <v>3.9503830828947168</v>
      </c>
    </row>
    <row r="316" spans="1:17" x14ac:dyDescent="0.3">
      <c r="A316">
        <v>22.9579555873581</v>
      </c>
      <c r="C316">
        <v>0.05</v>
      </c>
      <c r="F316">
        <v>0.36499999999999999</v>
      </c>
      <c r="L316">
        <f t="shared" si="31"/>
        <v>9.7604859999999984</v>
      </c>
      <c r="M316">
        <f t="shared" si="32"/>
        <v>0</v>
      </c>
      <c r="N316">
        <f t="shared" si="33"/>
        <v>9.1684735644889184</v>
      </c>
      <c r="O316">
        <f t="shared" si="34"/>
        <v>1.3773477901977642</v>
      </c>
      <c r="P316">
        <f t="shared" si="35"/>
        <v>10.385316177128114</v>
      </c>
      <c r="Q316">
        <f t="shared" si="36"/>
        <v>3.6234832508570336</v>
      </c>
    </row>
    <row r="317" spans="1:17" x14ac:dyDescent="0.3">
      <c r="A317">
        <v>22.501788285813898</v>
      </c>
      <c r="C317">
        <v>4.5999999999999999E-2</v>
      </c>
      <c r="F317">
        <v>0.34399999999999997</v>
      </c>
      <c r="L317">
        <f t="shared" si="31"/>
        <v>9.1748595999999978</v>
      </c>
      <c r="M317">
        <f t="shared" si="32"/>
        <v>0</v>
      </c>
      <c r="N317">
        <f t="shared" si="33"/>
        <v>8.6134603705116213</v>
      </c>
      <c r="O317">
        <f t="shared" si="34"/>
        <v>1.2961621049011174</v>
      </c>
      <c r="P317">
        <f t="shared" si="35"/>
        <v>9.7620917114359393</v>
      </c>
      <c r="Q317">
        <f t="shared" si="36"/>
        <v>3.3878725539556043</v>
      </c>
    </row>
    <row r="318" spans="1:17" x14ac:dyDescent="0.3">
      <c r="A318">
        <v>22.011554764275399</v>
      </c>
      <c r="C318">
        <v>4.4999999999999998E-2</v>
      </c>
      <c r="F318">
        <v>0.313</v>
      </c>
      <c r="L318">
        <f t="shared" si="31"/>
        <v>8.4154381999999988</v>
      </c>
      <c r="M318">
        <f t="shared" si="32"/>
        <v>0</v>
      </c>
      <c r="N318">
        <f t="shared" si="33"/>
        <v>7.9142844137329345</v>
      </c>
      <c r="O318">
        <f t="shared" si="34"/>
        <v>1.1847918968185724</v>
      </c>
      <c r="P318">
        <f t="shared" si="35"/>
        <v>8.9543683592433343</v>
      </c>
      <c r="Q318">
        <f t="shared" si="36"/>
        <v>3.1468780317873444</v>
      </c>
    </row>
    <row r="319" spans="1:17" x14ac:dyDescent="0.3">
      <c r="A319">
        <v>21.462987375705399</v>
      </c>
      <c r="C319">
        <v>4.9000000000000002E-2</v>
      </c>
      <c r="F319">
        <v>0.28000000000000003</v>
      </c>
      <c r="L319">
        <f t="shared" si="31"/>
        <v>7.7155189999999996</v>
      </c>
      <c r="M319">
        <f t="shared" si="32"/>
        <v>0</v>
      </c>
      <c r="N319">
        <f t="shared" si="33"/>
        <v>7.2940423243177817</v>
      </c>
      <c r="O319">
        <f t="shared" si="34"/>
        <v>1.0749878933791917</v>
      </c>
      <c r="P319">
        <f t="shared" si="35"/>
        <v>8.2104654178847802</v>
      </c>
      <c r="Q319">
        <f t="shared" si="36"/>
        <v>2.8917588268954275</v>
      </c>
    </row>
    <row r="320" spans="1:17" x14ac:dyDescent="0.3">
      <c r="A320">
        <v>21.022017866700001</v>
      </c>
      <c r="C320">
        <v>5.2999999999999999E-2</v>
      </c>
      <c r="F320">
        <v>0.255</v>
      </c>
      <c r="L320">
        <f t="shared" si="31"/>
        <v>7.2060509999999987</v>
      </c>
      <c r="M320">
        <f t="shared" si="32"/>
        <v>0</v>
      </c>
      <c r="N320">
        <f t="shared" si="33"/>
        <v>6.847912128738546</v>
      </c>
      <c r="O320">
        <f t="shared" si="34"/>
        <v>0.99347865864144436</v>
      </c>
      <c r="P320">
        <f t="shared" si="35"/>
        <v>7.669099870163369</v>
      </c>
      <c r="Q320">
        <f t="shared" si="36"/>
        <v>2.6974862702930631</v>
      </c>
    </row>
    <row r="321" spans="1:17" x14ac:dyDescent="0.3">
      <c r="A321">
        <v>20.476215618085401</v>
      </c>
      <c r="C321">
        <v>5.7000000000000002E-2</v>
      </c>
      <c r="F321">
        <v>0.22600000000000001</v>
      </c>
      <c r="L321">
        <f t="shared" si="31"/>
        <v>6.6013573999999995</v>
      </c>
      <c r="M321">
        <f t="shared" si="32"/>
        <v>0</v>
      </c>
      <c r="N321">
        <f t="shared" si="33"/>
        <v>6.314725986241351</v>
      </c>
      <c r="O321">
        <f t="shared" si="34"/>
        <v>0.89782203955288042</v>
      </c>
      <c r="P321">
        <f t="shared" si="35"/>
        <v>7.0264656256233868</v>
      </c>
      <c r="Q321">
        <f t="shared" si="36"/>
        <v>2.469940408121543</v>
      </c>
    </row>
    <row r="322" spans="1:17" x14ac:dyDescent="0.3">
      <c r="A322">
        <v>20.1472214149595</v>
      </c>
      <c r="C322">
        <v>5.8000000000000003E-2</v>
      </c>
      <c r="F322">
        <v>0.20899999999999999</v>
      </c>
      <c r="L322">
        <f t="shared" si="31"/>
        <v>6.2180715999999991</v>
      </c>
      <c r="M322">
        <f t="shared" si="32"/>
        <v>0</v>
      </c>
      <c r="N322">
        <f t="shared" si="33"/>
        <v>5.9692305800045267</v>
      </c>
      <c r="O322">
        <f t="shared" si="34"/>
        <v>0.83942363542562326</v>
      </c>
      <c r="P322">
        <f t="shared" si="35"/>
        <v>6.6189646159931197</v>
      </c>
      <c r="Q322">
        <f t="shared" si="36"/>
        <v>2.3394877938792833</v>
      </c>
    </row>
    <row r="323" spans="1:17" x14ac:dyDescent="0.3">
      <c r="A323">
        <v>40.868413895774097</v>
      </c>
      <c r="C323">
        <v>0.39600000000000002</v>
      </c>
      <c r="I323">
        <v>1.4359999999999999</v>
      </c>
      <c r="L323">
        <f t="shared" si="31"/>
        <v>74.224411430597044</v>
      </c>
      <c r="M323">
        <f t="shared" ref="M323:M379" si="37">E323*$AA$2+F323*$AA$3+G323*$AA$4+H323*$AA$5+I323*$AA$6+J323*$AA$7+K323*$AA$8+C323*$AA$9</f>
        <v>32.146859883950526</v>
      </c>
      <c r="N323">
        <f t="shared" ref="N323:N379" si="38">E323*$AB$2+F323*$AB$3+G323*$AB$4+H323*$AB$5+I323*$AB$6+J323*$AB$7+K323*$AB$8+C323*$AB$9</f>
        <v>77.158938384610025</v>
      </c>
      <c r="O323">
        <f t="shared" ref="O323:O379" si="39">E323*$AC$2+F323*$AC$3+G323*$AC$4+H323*$AC$5+I323*$AC$6+J323*$AC$7+K323*$AC$8+C323*$AC$9</f>
        <v>27.791452943083399</v>
      </c>
      <c r="P323">
        <f t="shared" ref="P323:P379" si="40">E323*$AD$2+F323*$AD$3+G323*$AD$4+H323*$AD$5+I323*$AD$6+J323*$AD$7+K323*$AD$8+C323*$AD$9</f>
        <v>77.685253056995577</v>
      </c>
      <c r="Q323">
        <f t="shared" ref="Q323:Q379" si="41">0.0001*A323^3.35</f>
        <v>25.012037621405316</v>
      </c>
    </row>
    <row r="324" spans="1:17" x14ac:dyDescent="0.3">
      <c r="A324">
        <v>40.4528688144744</v>
      </c>
      <c r="C324">
        <v>0.38400000000000001</v>
      </c>
      <c r="I324">
        <v>1.4059999999999999</v>
      </c>
      <c r="L324">
        <f t="shared" ref="L324:L379" si="42">E324*$Z$2+F324*$Z$3+G324*$Z$4+H324*$Z$5+I324*$Z$6+J324*$Z$7+K324*$Z$8+C324*$Z$9</f>
        <v>72.593918228007979</v>
      </c>
      <c r="M324">
        <f t="shared" si="37"/>
        <v>31.475268103645156</v>
      </c>
      <c r="N324">
        <f t="shared" si="38"/>
        <v>75.455699313610907</v>
      </c>
      <c r="O324">
        <f t="shared" si="39"/>
        <v>27.204411345696837</v>
      </c>
      <c r="P324">
        <f t="shared" si="40"/>
        <v>75.976987063956628</v>
      </c>
      <c r="Q324">
        <f t="shared" si="41"/>
        <v>24.170199909561852</v>
      </c>
    </row>
    <row r="325" spans="1:17" x14ac:dyDescent="0.3">
      <c r="A325">
        <v>39.338335446925001</v>
      </c>
      <c r="C325">
        <v>0.35199999999999998</v>
      </c>
      <c r="I325">
        <v>1.3280000000000001</v>
      </c>
      <c r="L325">
        <f t="shared" si="42"/>
        <v>68.337497501276388</v>
      </c>
      <c r="M325">
        <f t="shared" si="37"/>
        <v>29.729129474851188</v>
      </c>
      <c r="N325">
        <f t="shared" si="38"/>
        <v>71.007683834481639</v>
      </c>
      <c r="O325">
        <f t="shared" si="39"/>
        <v>25.676720809000809</v>
      </c>
      <c r="P325">
        <f t="shared" si="40"/>
        <v>71.517182720576415</v>
      </c>
      <c r="Q325">
        <f t="shared" si="41"/>
        <v>22.010683592600667</v>
      </c>
    </row>
    <row r="326" spans="1:17" x14ac:dyDescent="0.3">
      <c r="A326">
        <v>39.050360167962303</v>
      </c>
      <c r="C326">
        <v>0.34899999999999998</v>
      </c>
      <c r="I326">
        <v>1.3069999999999999</v>
      </c>
      <c r="L326">
        <f t="shared" si="42"/>
        <v>67.311836459464018</v>
      </c>
      <c r="M326">
        <f t="shared" si="37"/>
        <v>29.259015228637423</v>
      </c>
      <c r="N326">
        <f t="shared" si="38"/>
        <v>69.947675272870569</v>
      </c>
      <c r="O326">
        <f t="shared" si="39"/>
        <v>25.275122779394273</v>
      </c>
      <c r="P326">
        <f t="shared" si="40"/>
        <v>70.445007665431945</v>
      </c>
      <c r="Q326">
        <f t="shared" si="41"/>
        <v>21.475530298597924</v>
      </c>
    </row>
    <row r="327" spans="1:17" x14ac:dyDescent="0.3">
      <c r="A327">
        <v>38.363208598121197</v>
      </c>
      <c r="C327">
        <v>0.33100000000000002</v>
      </c>
      <c r="I327">
        <v>1.26</v>
      </c>
      <c r="L327">
        <f t="shared" si="42"/>
        <v>64.774535508741138</v>
      </c>
      <c r="M327">
        <f t="shared" si="37"/>
        <v>28.206854772825675</v>
      </c>
      <c r="N327">
        <f t="shared" si="38"/>
        <v>67.298861289503577</v>
      </c>
      <c r="O327">
        <f t="shared" si="39"/>
        <v>24.356806660312966</v>
      </c>
      <c r="P327">
        <f t="shared" si="40"/>
        <v>67.787037037816532</v>
      </c>
      <c r="Q327">
        <f t="shared" si="41"/>
        <v>20.235549067499242</v>
      </c>
    </row>
    <row r="328" spans="1:17" x14ac:dyDescent="0.3">
      <c r="A328">
        <v>38.110325483733703</v>
      </c>
      <c r="C328">
        <v>0.32300000000000001</v>
      </c>
      <c r="H328">
        <v>1.2430000000000001</v>
      </c>
      <c r="L328">
        <f t="shared" si="42"/>
        <v>48.884059417781025</v>
      </c>
      <c r="M328">
        <f t="shared" si="37"/>
        <v>8.9403554105281042</v>
      </c>
      <c r="N328">
        <f t="shared" si="38"/>
        <v>55.332584119331948</v>
      </c>
      <c r="O328">
        <f t="shared" si="39"/>
        <v>14.253806882279532</v>
      </c>
      <c r="P328">
        <f t="shared" si="40"/>
        <v>51.465196252725228</v>
      </c>
      <c r="Q328">
        <f t="shared" si="41"/>
        <v>19.792146822703934</v>
      </c>
    </row>
    <row r="329" spans="1:17" x14ac:dyDescent="0.3">
      <c r="A329">
        <v>37.608682729326297</v>
      </c>
      <c r="C329">
        <v>0.315</v>
      </c>
      <c r="H329">
        <v>1.204</v>
      </c>
      <c r="L329">
        <f t="shared" si="42"/>
        <v>47.396011872894888</v>
      </c>
      <c r="M329">
        <f t="shared" si="37"/>
        <v>8.6598454660304398</v>
      </c>
      <c r="N329">
        <f t="shared" si="38"/>
        <v>53.648760685773205</v>
      </c>
      <c r="O329">
        <f t="shared" si="39"/>
        <v>13.810271774349548</v>
      </c>
      <c r="P329">
        <f t="shared" si="40"/>
        <v>49.899296849183983</v>
      </c>
      <c r="Q329">
        <f t="shared" si="41"/>
        <v>18.932815792424691</v>
      </c>
    </row>
    <row r="330" spans="1:17" x14ac:dyDescent="0.3">
      <c r="A330">
        <v>37.020224761296497</v>
      </c>
      <c r="C330">
        <v>0.29799999999999999</v>
      </c>
      <c r="H330">
        <v>1.165</v>
      </c>
      <c r="L330">
        <f t="shared" si="42"/>
        <v>45.715157328008758</v>
      </c>
      <c r="M330">
        <f t="shared" si="37"/>
        <v>8.3793355215327772</v>
      </c>
      <c r="N330">
        <f t="shared" si="38"/>
        <v>51.74450593873393</v>
      </c>
      <c r="O330">
        <f t="shared" si="39"/>
        <v>13.351184852146138</v>
      </c>
      <c r="P330">
        <f t="shared" si="40"/>
        <v>48.127378879004731</v>
      </c>
      <c r="Q330">
        <f t="shared" si="41"/>
        <v>17.958531525438516</v>
      </c>
    </row>
    <row r="331" spans="1:17" x14ac:dyDescent="0.3">
      <c r="A331">
        <v>36.649392755083298</v>
      </c>
      <c r="C331">
        <v>0.28699999999999998</v>
      </c>
      <c r="H331">
        <v>1.1399999999999999</v>
      </c>
      <c r="L331">
        <f t="shared" si="42"/>
        <v>44.635489235133029</v>
      </c>
      <c r="M331">
        <f t="shared" si="37"/>
        <v>8.199521454547094</v>
      </c>
      <c r="N331">
        <f t="shared" si="38"/>
        <v>50.521317781076498</v>
      </c>
      <c r="O331">
        <f t="shared" si="39"/>
        <v>13.056721134901517</v>
      </c>
      <c r="P331">
        <f t="shared" si="40"/>
        <v>46.989186236392527</v>
      </c>
      <c r="Q331">
        <f t="shared" si="41"/>
        <v>17.362958359807237</v>
      </c>
    </row>
    <row r="332" spans="1:17" x14ac:dyDescent="0.3">
      <c r="A332">
        <v>36.096352432320401</v>
      </c>
      <c r="C332">
        <v>0.27200000000000002</v>
      </c>
      <c r="H332">
        <v>1.099</v>
      </c>
      <c r="L332">
        <f t="shared" si="42"/>
        <v>42.929959482816848</v>
      </c>
      <c r="M332">
        <f t="shared" si="37"/>
        <v>7.9046263846905758</v>
      </c>
      <c r="N332">
        <f t="shared" si="38"/>
        <v>48.589746001738412</v>
      </c>
      <c r="O332">
        <f t="shared" si="39"/>
        <v>12.579053695886033</v>
      </c>
      <c r="P332">
        <f t="shared" si="40"/>
        <v>45.192138796128461</v>
      </c>
      <c r="Q332">
        <f t="shared" si="41"/>
        <v>16.50069041905018</v>
      </c>
    </row>
    <row r="333" spans="1:17" x14ac:dyDescent="0.3">
      <c r="A333">
        <v>35.537213653289101</v>
      </c>
      <c r="C333">
        <v>0.26</v>
      </c>
      <c r="H333">
        <v>1.069</v>
      </c>
      <c r="L333">
        <f t="shared" si="42"/>
        <v>41.660065371365974</v>
      </c>
      <c r="M333">
        <f t="shared" si="37"/>
        <v>7.6888495043077576</v>
      </c>
      <c r="N333">
        <f t="shared" si="38"/>
        <v>47.151311054346891</v>
      </c>
      <c r="O333">
        <f t="shared" si="39"/>
        <v>12.227770810428947</v>
      </c>
      <c r="P333">
        <f t="shared" si="40"/>
        <v>43.853776767212217</v>
      </c>
      <c r="Q333">
        <f t="shared" si="41"/>
        <v>15.659911400500118</v>
      </c>
    </row>
    <row r="334" spans="1:17" x14ac:dyDescent="0.3">
      <c r="A334">
        <v>34.9312098759763</v>
      </c>
      <c r="C334">
        <v>0.248</v>
      </c>
      <c r="H334">
        <v>1.026</v>
      </c>
      <c r="L334">
        <f t="shared" si="42"/>
        <v>39.951283411619734</v>
      </c>
      <c r="M334">
        <f t="shared" si="37"/>
        <v>7.3795693090923855</v>
      </c>
      <c r="N334">
        <f t="shared" si="38"/>
        <v>45.216914610874475</v>
      </c>
      <c r="O334">
        <f t="shared" si="39"/>
        <v>11.733250833965107</v>
      </c>
      <c r="P334">
        <f t="shared" si="40"/>
        <v>42.054490808712004</v>
      </c>
      <c r="Q334">
        <f t="shared" si="41"/>
        <v>14.783104747120877</v>
      </c>
    </row>
    <row r="335" spans="1:17" x14ac:dyDescent="0.3">
      <c r="A335">
        <v>34.5530378019251</v>
      </c>
      <c r="C335">
        <v>0.23799999999999999</v>
      </c>
      <c r="H335">
        <v>1.002</v>
      </c>
      <c r="L335">
        <f t="shared" si="42"/>
        <v>38.926798922459035</v>
      </c>
      <c r="M335">
        <f t="shared" si="37"/>
        <v>7.2069478047861306</v>
      </c>
      <c r="N335">
        <f t="shared" si="38"/>
        <v>44.05636970569546</v>
      </c>
      <c r="O335">
        <f t="shared" si="39"/>
        <v>11.451533333853952</v>
      </c>
      <c r="P335">
        <f t="shared" si="40"/>
        <v>40.974644804839542</v>
      </c>
      <c r="Q335">
        <f t="shared" si="41"/>
        <v>14.25374182391139</v>
      </c>
    </row>
    <row r="336" spans="1:17" x14ac:dyDescent="0.3">
      <c r="A336">
        <v>34.011905636543403</v>
      </c>
      <c r="C336">
        <v>0.22700000000000001</v>
      </c>
      <c r="H336">
        <v>0.96399999999999997</v>
      </c>
      <c r="L336">
        <f t="shared" si="42"/>
        <v>37.408242981287934</v>
      </c>
      <c r="M336">
        <f t="shared" si="37"/>
        <v>6.9336304229678936</v>
      </c>
      <c r="N336">
        <f t="shared" si="38"/>
        <v>42.337220051957125</v>
      </c>
      <c r="O336">
        <f t="shared" si="39"/>
        <v>11.013832525602577</v>
      </c>
      <c r="P336">
        <f t="shared" si="40"/>
        <v>39.375528232643362</v>
      </c>
      <c r="Q336">
        <f t="shared" si="41"/>
        <v>13.519596635525476</v>
      </c>
    </row>
    <row r="337" spans="1:17" x14ac:dyDescent="0.3">
      <c r="A337">
        <v>33.512169212731699</v>
      </c>
      <c r="C337">
        <v>0.216</v>
      </c>
      <c r="H337">
        <v>0.93400000000000005</v>
      </c>
      <c r="L337">
        <f t="shared" si="42"/>
        <v>36.159771869837073</v>
      </c>
      <c r="M337">
        <f t="shared" si="37"/>
        <v>6.7178535425850763</v>
      </c>
      <c r="N337">
        <f t="shared" si="38"/>
        <v>40.923277472730121</v>
      </c>
      <c r="O337">
        <f t="shared" si="39"/>
        <v>10.664277619509205</v>
      </c>
      <c r="P337">
        <f t="shared" si="40"/>
        <v>38.060057155575791</v>
      </c>
      <c r="Q337">
        <f t="shared" si="41"/>
        <v>12.865554527816393</v>
      </c>
    </row>
    <row r="338" spans="1:17" x14ac:dyDescent="0.3">
      <c r="A338">
        <v>32.971847330841399</v>
      </c>
      <c r="C338">
        <v>0.21099999999999999</v>
      </c>
      <c r="H338">
        <v>0.89500000000000002</v>
      </c>
      <c r="L338">
        <f t="shared" si="42"/>
        <v>34.73599332495094</v>
      </c>
      <c r="M338">
        <f t="shared" si="37"/>
        <v>6.4373435980874119</v>
      </c>
      <c r="N338">
        <f t="shared" si="38"/>
        <v>39.312931143664883</v>
      </c>
      <c r="O338">
        <f t="shared" si="39"/>
        <v>10.225926449670368</v>
      </c>
      <c r="P338">
        <f t="shared" si="40"/>
        <v>36.562830607580544</v>
      </c>
      <c r="Q338">
        <f t="shared" si="41"/>
        <v>12.183722221513715</v>
      </c>
    </row>
    <row r="339" spans="1:17" x14ac:dyDescent="0.3">
      <c r="A339">
        <v>32.494080576382601</v>
      </c>
      <c r="C339">
        <v>0.2</v>
      </c>
      <c r="H339">
        <v>0.86699999999999999</v>
      </c>
      <c r="L339">
        <f t="shared" si="42"/>
        <v>33.555043420930126</v>
      </c>
      <c r="M339">
        <f t="shared" si="37"/>
        <v>6.2359518430634484</v>
      </c>
      <c r="N339">
        <f t="shared" si="38"/>
        <v>37.975290333065708</v>
      </c>
      <c r="O339">
        <f t="shared" si="39"/>
        <v>9.8984080191164967</v>
      </c>
      <c r="P339">
        <f t="shared" si="40"/>
        <v>35.318270904295112</v>
      </c>
      <c r="Q339">
        <f t="shared" si="41"/>
        <v>11.602304193451619</v>
      </c>
    </row>
    <row r="340" spans="1:17" x14ac:dyDescent="0.3">
      <c r="A340">
        <v>32.014540557468102</v>
      </c>
      <c r="C340">
        <v>0.191</v>
      </c>
      <c r="G340">
        <v>0.83599999999999997</v>
      </c>
      <c r="L340">
        <f t="shared" si="42"/>
        <v>22.595702998782755</v>
      </c>
      <c r="M340">
        <f t="shared" si="37"/>
        <v>0</v>
      </c>
      <c r="N340">
        <f t="shared" si="38"/>
        <v>30.482594362812396</v>
      </c>
      <c r="O340">
        <f t="shared" si="39"/>
        <v>3.5108891136477012</v>
      </c>
      <c r="P340">
        <f t="shared" si="40"/>
        <v>24.018173598917048</v>
      </c>
      <c r="Q340">
        <f t="shared" si="41"/>
        <v>11.038583994733782</v>
      </c>
    </row>
    <row r="341" spans="1:17" x14ac:dyDescent="0.3">
      <c r="A341">
        <v>31.500719861844502</v>
      </c>
      <c r="C341">
        <v>0.18099999999999999</v>
      </c>
      <c r="G341">
        <v>0.80800000000000005</v>
      </c>
      <c r="L341">
        <f t="shared" si="42"/>
        <v>21.761724817005344</v>
      </c>
      <c r="M341">
        <f t="shared" si="37"/>
        <v>0</v>
      </c>
      <c r="N341">
        <f t="shared" si="38"/>
        <v>29.373403387848008</v>
      </c>
      <c r="O341">
        <f t="shared" si="39"/>
        <v>3.3870738396935822</v>
      </c>
      <c r="P341">
        <f t="shared" si="40"/>
        <v>23.13126402028324</v>
      </c>
      <c r="Q341">
        <f t="shared" si="41"/>
        <v>10.456193292435719</v>
      </c>
    </row>
    <row r="342" spans="1:17" x14ac:dyDescent="0.3">
      <c r="A342">
        <v>31.019812631419502</v>
      </c>
      <c r="C342">
        <v>0.17</v>
      </c>
      <c r="G342">
        <v>0.78100000000000003</v>
      </c>
      <c r="L342">
        <f t="shared" si="42"/>
        <v>20.928457498862841</v>
      </c>
      <c r="M342">
        <f t="shared" si="37"/>
        <v>0</v>
      </c>
      <c r="N342">
        <f t="shared" si="38"/>
        <v>28.270586733766237</v>
      </c>
      <c r="O342">
        <f t="shared" si="39"/>
        <v>3.2653354249584972</v>
      </c>
      <c r="P342">
        <f t="shared" si="40"/>
        <v>22.244963491948877</v>
      </c>
      <c r="Q342">
        <f t="shared" si="41"/>
        <v>9.9309597165527315</v>
      </c>
    </row>
    <row r="343" spans="1:17" x14ac:dyDescent="0.3">
      <c r="A343">
        <v>30.494974130774999</v>
      </c>
      <c r="C343">
        <v>0.159</v>
      </c>
      <c r="G343">
        <v>0.749</v>
      </c>
      <c r="L343">
        <f t="shared" si="42"/>
        <v>19.984520862545796</v>
      </c>
      <c r="M343">
        <f t="shared" si="37"/>
        <v>0</v>
      </c>
      <c r="N343">
        <f t="shared" si="38"/>
        <v>27.013436634448865</v>
      </c>
      <c r="O343">
        <f t="shared" si="39"/>
        <v>3.1245728173096667</v>
      </c>
      <c r="P343">
        <f t="shared" si="40"/>
        <v>21.241162952873953</v>
      </c>
      <c r="Q343">
        <f t="shared" si="41"/>
        <v>9.3791763588709198</v>
      </c>
    </row>
    <row r="344" spans="1:17" x14ac:dyDescent="0.3">
      <c r="A344">
        <v>29.9742153904443</v>
      </c>
      <c r="C344">
        <v>0.154</v>
      </c>
      <c r="G344">
        <v>0.71499999999999997</v>
      </c>
      <c r="L344">
        <f t="shared" si="42"/>
        <v>19.124854498958939</v>
      </c>
      <c r="M344">
        <f t="shared" si="37"/>
        <v>0</v>
      </c>
      <c r="N344">
        <f t="shared" si="38"/>
        <v>25.841507366024267</v>
      </c>
      <c r="O344">
        <f t="shared" si="39"/>
        <v>2.9865684086776256</v>
      </c>
      <c r="P344">
        <f t="shared" si="40"/>
        <v>20.32770812059481</v>
      </c>
      <c r="Q344">
        <f t="shared" si="41"/>
        <v>8.853300586592777</v>
      </c>
    </row>
    <row r="345" spans="1:17" x14ac:dyDescent="0.3">
      <c r="A345">
        <v>29.536579255974299</v>
      </c>
      <c r="C345">
        <v>0.14399999999999999</v>
      </c>
      <c r="G345">
        <v>0.69199999999999995</v>
      </c>
      <c r="L345">
        <f t="shared" si="42"/>
        <v>18.401545635356062</v>
      </c>
      <c r="M345">
        <f t="shared" si="37"/>
        <v>0</v>
      </c>
      <c r="N345">
        <f t="shared" si="38"/>
        <v>24.886649836295479</v>
      </c>
      <c r="O345">
        <f t="shared" si="39"/>
        <v>2.8817773276372516</v>
      </c>
      <c r="P345">
        <f t="shared" si="40"/>
        <v>19.558298552701565</v>
      </c>
      <c r="Q345">
        <f t="shared" si="41"/>
        <v>8.4276532501441732</v>
      </c>
    </row>
    <row r="346" spans="1:17" x14ac:dyDescent="0.3">
      <c r="A346">
        <v>28.981931639907501</v>
      </c>
      <c r="C346">
        <v>0.13500000000000001</v>
      </c>
      <c r="G346">
        <v>0.66300000000000003</v>
      </c>
      <c r="L346">
        <f t="shared" si="42"/>
        <v>17.566856589943743</v>
      </c>
      <c r="M346">
        <f t="shared" si="37"/>
        <v>0</v>
      </c>
      <c r="N346">
        <f t="shared" si="38"/>
        <v>23.771084540448477</v>
      </c>
      <c r="O346">
        <f t="shared" si="39"/>
        <v>2.7558851944640979</v>
      </c>
      <c r="P346">
        <f t="shared" si="40"/>
        <v>18.670779923768315</v>
      </c>
      <c r="Q346">
        <f t="shared" si="41"/>
        <v>7.9090905533716098</v>
      </c>
    </row>
    <row r="347" spans="1:17" x14ac:dyDescent="0.3">
      <c r="A347">
        <v>28.4808488045765</v>
      </c>
      <c r="C347">
        <v>0.129</v>
      </c>
      <c r="G347">
        <v>0.65300000000000002</v>
      </c>
      <c r="L347">
        <f t="shared" si="42"/>
        <v>17.216979953594667</v>
      </c>
      <c r="M347">
        <f t="shared" si="37"/>
        <v>0</v>
      </c>
      <c r="N347">
        <f t="shared" si="38"/>
        <v>23.315463440990257</v>
      </c>
      <c r="O347">
        <f t="shared" si="39"/>
        <v>2.70746893245432</v>
      </c>
      <c r="P347">
        <f t="shared" si="40"/>
        <v>18.298434191195192</v>
      </c>
      <c r="Q347">
        <f t="shared" si="41"/>
        <v>7.4602315923752878</v>
      </c>
    </row>
    <row r="348" spans="1:17" x14ac:dyDescent="0.3">
      <c r="A348">
        <v>28.0047566939513</v>
      </c>
      <c r="C348">
        <v>0.123</v>
      </c>
      <c r="G348">
        <v>0.61</v>
      </c>
      <c r="L348">
        <f t="shared" si="42"/>
        <v>16.136685817293639</v>
      </c>
      <c r="M348">
        <f t="shared" si="37"/>
        <v>0</v>
      </c>
      <c r="N348">
        <f t="shared" si="38"/>
        <v>21.841241602977078</v>
      </c>
      <c r="O348">
        <f t="shared" si="39"/>
        <v>2.5334929972138225</v>
      </c>
      <c r="P348">
        <f t="shared" si="40"/>
        <v>17.15058838773437</v>
      </c>
      <c r="Q348">
        <f t="shared" si="41"/>
        <v>7.0506075698456279</v>
      </c>
    </row>
    <row r="349" spans="1:17" x14ac:dyDescent="0.3">
      <c r="A349">
        <v>27.580581016604</v>
      </c>
      <c r="C349">
        <v>0.115</v>
      </c>
      <c r="G349">
        <v>0.59</v>
      </c>
      <c r="L349">
        <f t="shared" si="42"/>
        <v>15.522624544595487</v>
      </c>
      <c r="M349">
        <f t="shared" si="37"/>
        <v>0</v>
      </c>
      <c r="N349">
        <f t="shared" si="38"/>
        <v>21.027968876718656</v>
      </c>
      <c r="O349">
        <f t="shared" si="39"/>
        <v>2.4435723906491247</v>
      </c>
      <c r="P349">
        <f t="shared" si="40"/>
        <v>16.497460729982791</v>
      </c>
      <c r="Q349">
        <f t="shared" si="41"/>
        <v>6.6991765964110197</v>
      </c>
    </row>
    <row r="350" spans="1:17" x14ac:dyDescent="0.3">
      <c r="A350">
        <v>26.9952945833796</v>
      </c>
      <c r="C350">
        <v>0.106</v>
      </c>
      <c r="G350">
        <v>0.55900000000000005</v>
      </c>
      <c r="L350">
        <f t="shared" si="42"/>
        <v>14.643667771913352</v>
      </c>
      <c r="M350">
        <f t="shared" si="37"/>
        <v>0</v>
      </c>
      <c r="N350">
        <f t="shared" si="38"/>
        <v>19.850670202777412</v>
      </c>
      <c r="O350">
        <f t="shared" si="39"/>
        <v>2.3100705803104731</v>
      </c>
      <c r="P350">
        <f t="shared" si="40"/>
        <v>15.562942096753318</v>
      </c>
      <c r="Q350">
        <f t="shared" si="41"/>
        <v>6.2346924906343686</v>
      </c>
    </row>
    <row r="351" spans="1:17" x14ac:dyDescent="0.3">
      <c r="A351">
        <v>26.518196589686401</v>
      </c>
      <c r="C351">
        <v>0.1</v>
      </c>
      <c r="G351">
        <v>0.53500000000000003</v>
      </c>
      <c r="L351">
        <f t="shared" si="42"/>
        <v>13.98391704467557</v>
      </c>
      <c r="M351">
        <f t="shared" si="37"/>
        <v>0</v>
      </c>
      <c r="N351">
        <f t="shared" si="38"/>
        <v>18.962915456659513</v>
      </c>
      <c r="O351">
        <f t="shared" si="39"/>
        <v>2.2083865781422083</v>
      </c>
      <c r="P351">
        <f t="shared" si="40"/>
        <v>14.861596334106627</v>
      </c>
      <c r="Q351">
        <f t="shared" si="41"/>
        <v>5.8731670375195701</v>
      </c>
    </row>
    <row r="352" spans="1:17" x14ac:dyDescent="0.3">
      <c r="A352">
        <v>25.9343492038339</v>
      </c>
      <c r="C352">
        <v>0.09</v>
      </c>
      <c r="F352">
        <v>0.50900000000000001</v>
      </c>
      <c r="L352">
        <f t="shared" si="42"/>
        <v>14.045527599999998</v>
      </c>
      <c r="M352">
        <f t="shared" si="37"/>
        <v>0</v>
      </c>
      <c r="N352">
        <f t="shared" si="38"/>
        <v>13.282182380115559</v>
      </c>
      <c r="O352">
        <f t="shared" si="39"/>
        <v>1.955772801375752</v>
      </c>
      <c r="P352">
        <f t="shared" si="40"/>
        <v>14.94662733654342</v>
      </c>
      <c r="Q352">
        <f t="shared" si="41"/>
        <v>5.4510785074395542</v>
      </c>
    </row>
    <row r="353" spans="1:17" x14ac:dyDescent="0.3">
      <c r="A353">
        <v>25.492760886404099</v>
      </c>
      <c r="C353">
        <v>8.6999999999999994E-2</v>
      </c>
      <c r="F353">
        <v>0.48499999999999999</v>
      </c>
      <c r="L353">
        <f t="shared" si="42"/>
        <v>13.409904999999998</v>
      </c>
      <c r="M353">
        <f t="shared" si="37"/>
        <v>0</v>
      </c>
      <c r="N353">
        <f t="shared" si="38"/>
        <v>12.686369594114296</v>
      </c>
      <c r="O353">
        <f t="shared" si="39"/>
        <v>1.8657045571797071</v>
      </c>
      <c r="P353">
        <f t="shared" si="40"/>
        <v>14.270342300085982</v>
      </c>
      <c r="Q353">
        <f t="shared" si="41"/>
        <v>5.1463168648891768</v>
      </c>
    </row>
    <row r="354" spans="1:17" x14ac:dyDescent="0.3">
      <c r="A354">
        <v>25.0915269331256</v>
      </c>
      <c r="C354">
        <v>8.2000000000000003E-2</v>
      </c>
      <c r="F354">
        <v>0.47799999999999998</v>
      </c>
      <c r="L354">
        <f t="shared" si="42"/>
        <v>13.136145199999998</v>
      </c>
      <c r="M354">
        <f t="shared" si="37"/>
        <v>0</v>
      </c>
      <c r="N354">
        <f t="shared" si="38"/>
        <v>12.411559846185353</v>
      </c>
      <c r="O354">
        <f t="shared" si="39"/>
        <v>1.8323067377472051</v>
      </c>
      <c r="P354">
        <f t="shared" si="40"/>
        <v>13.978667321410143</v>
      </c>
      <c r="Q354">
        <f t="shared" si="41"/>
        <v>4.879954295652654</v>
      </c>
    </row>
    <row r="355" spans="1:17" x14ac:dyDescent="0.3">
      <c r="A355">
        <v>24.4954720653861</v>
      </c>
      <c r="C355">
        <v>7.2999999999999995E-2</v>
      </c>
      <c r="F355">
        <v>0.45300000000000001</v>
      </c>
      <c r="L355">
        <f t="shared" si="42"/>
        <v>12.3481782</v>
      </c>
      <c r="M355">
        <f t="shared" si="37"/>
        <v>0</v>
      </c>
      <c r="N355">
        <f t="shared" si="38"/>
        <v>11.647028864467584</v>
      </c>
      <c r="O355">
        <f t="shared" si="39"/>
        <v>1.7283337712811691</v>
      </c>
      <c r="P355">
        <f t="shared" si="40"/>
        <v>13.139719399656059</v>
      </c>
      <c r="Q355">
        <f t="shared" si="41"/>
        <v>4.5023315681320133</v>
      </c>
    </row>
    <row r="356" spans="1:17" x14ac:dyDescent="0.3">
      <c r="A356">
        <v>24.049282613235299</v>
      </c>
      <c r="C356">
        <v>6.9000000000000006E-2</v>
      </c>
      <c r="F356">
        <v>0.43099999999999999</v>
      </c>
      <c r="L356">
        <f t="shared" si="42"/>
        <v>11.738745399999999</v>
      </c>
      <c r="M356">
        <f t="shared" si="37"/>
        <v>0</v>
      </c>
      <c r="N356">
        <f t="shared" si="38"/>
        <v>11.070251683760798</v>
      </c>
      <c r="O356">
        <f t="shared" si="39"/>
        <v>1.6436112398968181</v>
      </c>
      <c r="P356">
        <f t="shared" si="40"/>
        <v>12.491177759759241</v>
      </c>
      <c r="Q356">
        <f t="shared" si="41"/>
        <v>4.2334274546336932</v>
      </c>
    </row>
    <row r="357" spans="1:17" x14ac:dyDescent="0.3">
      <c r="A357">
        <v>23.618458797447001</v>
      </c>
      <c r="C357">
        <v>6.2E-2</v>
      </c>
      <c r="F357">
        <v>0.41399999999999998</v>
      </c>
      <c r="L357">
        <f t="shared" si="42"/>
        <v>11.184075599999998</v>
      </c>
      <c r="M357">
        <f t="shared" si="37"/>
        <v>0</v>
      </c>
      <c r="N357">
        <f t="shared" si="38"/>
        <v>10.52881733220795</v>
      </c>
      <c r="O357">
        <f t="shared" si="39"/>
        <v>1.571389000859845</v>
      </c>
      <c r="P357">
        <f t="shared" si="40"/>
        <v>11.900549135339636</v>
      </c>
      <c r="Q357">
        <f t="shared" si="41"/>
        <v>3.9846731938831161</v>
      </c>
    </row>
    <row r="358" spans="1:17" x14ac:dyDescent="0.3">
      <c r="A358">
        <v>23.032659975260302</v>
      </c>
      <c r="C358">
        <v>5.6000000000000001E-2</v>
      </c>
      <c r="F358">
        <v>0.38900000000000001</v>
      </c>
      <c r="L358">
        <f t="shared" si="42"/>
        <v>10.460377599999999</v>
      </c>
      <c r="M358">
        <f t="shared" si="37"/>
        <v>0</v>
      </c>
      <c r="N358">
        <f t="shared" si="38"/>
        <v>9.8377634549836905</v>
      </c>
      <c r="O358">
        <f t="shared" si="39"/>
        <v>1.4725999724849526</v>
      </c>
      <c r="P358">
        <f t="shared" si="40"/>
        <v>11.130274069131554</v>
      </c>
      <c r="Q358">
        <f t="shared" si="41"/>
        <v>3.6631332979530038</v>
      </c>
    </row>
    <row r="359" spans="1:17" x14ac:dyDescent="0.3">
      <c r="A359">
        <v>22.5087381165403</v>
      </c>
      <c r="C359">
        <v>5.1999999999999998E-2</v>
      </c>
      <c r="F359">
        <v>0.36599999999999999</v>
      </c>
      <c r="L359">
        <f t="shared" si="42"/>
        <v>9.8271383999999991</v>
      </c>
      <c r="M359">
        <f t="shared" si="37"/>
        <v>0</v>
      </c>
      <c r="N359">
        <f t="shared" si="38"/>
        <v>9.2392222875474133</v>
      </c>
      <c r="O359">
        <f t="shared" si="39"/>
        <v>1.3843405950128973</v>
      </c>
      <c r="P359">
        <f t="shared" si="40"/>
        <v>10.456415255030091</v>
      </c>
      <c r="Q359">
        <f t="shared" si="41"/>
        <v>3.3913791574876773</v>
      </c>
    </row>
    <row r="360" spans="1:17" x14ac:dyDescent="0.3">
      <c r="A360">
        <v>22.0804880545485</v>
      </c>
      <c r="C360">
        <v>4.7E-2</v>
      </c>
      <c r="F360">
        <v>0.34899999999999998</v>
      </c>
      <c r="L360">
        <f t="shared" si="42"/>
        <v>9.3153145999999989</v>
      </c>
      <c r="M360">
        <f t="shared" si="37"/>
        <v>0</v>
      </c>
      <c r="N360">
        <f t="shared" si="38"/>
        <v>8.7467726723235728</v>
      </c>
      <c r="O360">
        <f t="shared" si="39"/>
        <v>1.3155743147033532</v>
      </c>
      <c r="P360">
        <f t="shared" si="40"/>
        <v>9.9115685343078219</v>
      </c>
      <c r="Q360">
        <f t="shared" si="41"/>
        <v>3.1800140564718258</v>
      </c>
    </row>
    <row r="361" spans="1:17" x14ac:dyDescent="0.3">
      <c r="A361">
        <v>21.531721556347801</v>
      </c>
      <c r="C361">
        <v>0.05</v>
      </c>
      <c r="F361">
        <v>0.316</v>
      </c>
      <c r="L361">
        <f t="shared" si="42"/>
        <v>8.5939723999999984</v>
      </c>
      <c r="M361">
        <f t="shared" si="37"/>
        <v>0</v>
      </c>
      <c r="N361">
        <f t="shared" si="38"/>
        <v>8.1020382147439172</v>
      </c>
      <c r="O361">
        <f t="shared" si="39"/>
        <v>1.2040423319002578</v>
      </c>
      <c r="P361">
        <f t="shared" si="40"/>
        <v>9.1447746411006001</v>
      </c>
      <c r="Q361">
        <f t="shared" si="41"/>
        <v>2.9228991378571934</v>
      </c>
    </row>
    <row r="362" spans="1:17" x14ac:dyDescent="0.3">
      <c r="A362">
        <v>21.0556441616204</v>
      </c>
      <c r="C362">
        <v>5.1999999999999998E-2</v>
      </c>
      <c r="F362">
        <v>0.28399999999999997</v>
      </c>
      <c r="L362">
        <f t="shared" si="42"/>
        <v>7.8750135999999982</v>
      </c>
      <c r="M362">
        <f t="shared" si="37"/>
        <v>0</v>
      </c>
      <c r="N362">
        <f t="shared" si="38"/>
        <v>7.454575375729247</v>
      </c>
      <c r="O362">
        <f t="shared" si="39"/>
        <v>1.0943192158211519</v>
      </c>
      <c r="P362">
        <f t="shared" si="40"/>
        <v>8.3804069702493535</v>
      </c>
      <c r="Q362">
        <f t="shared" si="41"/>
        <v>2.7119681436033489</v>
      </c>
    </row>
    <row r="363" spans="1:17" x14ac:dyDescent="0.3">
      <c r="A363">
        <v>20.4884707649333</v>
      </c>
      <c r="C363">
        <v>0.06</v>
      </c>
      <c r="F363">
        <v>0.24399999999999999</v>
      </c>
      <c r="L363">
        <f t="shared" si="42"/>
        <v>7.0941415999999986</v>
      </c>
      <c r="M363">
        <f t="shared" si="37"/>
        <v>0</v>
      </c>
      <c r="N363">
        <f t="shared" si="38"/>
        <v>6.7799548518656758</v>
      </c>
      <c r="O363">
        <f t="shared" si="39"/>
        <v>0.96666920722269978</v>
      </c>
      <c r="P363">
        <f t="shared" si="40"/>
        <v>7.5508476168529652</v>
      </c>
      <c r="Q363">
        <f t="shared" si="41"/>
        <v>2.4748961137147099</v>
      </c>
    </row>
    <row r="364" spans="1:17" x14ac:dyDescent="0.3">
      <c r="A364">
        <v>19.9794680602424</v>
      </c>
      <c r="C364">
        <v>6.3E-2</v>
      </c>
      <c r="F364">
        <v>0.21199999999999999</v>
      </c>
      <c r="L364">
        <f t="shared" si="42"/>
        <v>6.3966057999999997</v>
      </c>
      <c r="M364">
        <f t="shared" si="37"/>
        <v>0</v>
      </c>
      <c r="N364">
        <f t="shared" si="38"/>
        <v>6.1569843810155085</v>
      </c>
      <c r="O364">
        <f t="shared" si="39"/>
        <v>0.8586740705073086</v>
      </c>
      <c r="P364">
        <f t="shared" si="40"/>
        <v>6.8093708978503864</v>
      </c>
      <c r="Q364">
        <f t="shared" si="41"/>
        <v>2.2748676571429436</v>
      </c>
    </row>
    <row r="365" spans="1:17" x14ac:dyDescent="0.3">
      <c r="A365">
        <v>19.524430081482201</v>
      </c>
      <c r="C365">
        <v>6.5000000000000002E-2</v>
      </c>
      <c r="F365">
        <v>0.187</v>
      </c>
      <c r="L365">
        <f t="shared" si="42"/>
        <v>5.8442917999999997</v>
      </c>
      <c r="M365">
        <f t="shared" si="37"/>
        <v>0</v>
      </c>
      <c r="N365">
        <f t="shared" si="38"/>
        <v>5.661869449107269</v>
      </c>
      <c r="O365">
        <f t="shared" si="39"/>
        <v>0.7737088770421322</v>
      </c>
      <c r="P365">
        <f t="shared" si="40"/>
        <v>6.2222234464316415</v>
      </c>
      <c r="Q365">
        <f t="shared" si="41"/>
        <v>2.1058989351716928</v>
      </c>
    </row>
    <row r="366" spans="1:17" x14ac:dyDescent="0.3">
      <c r="A366">
        <v>19.0263857296172</v>
      </c>
      <c r="C366">
        <v>6.8000000000000005E-2</v>
      </c>
      <c r="F366">
        <v>0.16300000000000001</v>
      </c>
      <c r="L366">
        <f t="shared" si="42"/>
        <v>5.3372071999999999</v>
      </c>
      <c r="M366">
        <f t="shared" si="37"/>
        <v>0</v>
      </c>
      <c r="N366">
        <f t="shared" si="38"/>
        <v>5.2130108720930206</v>
      </c>
      <c r="O366">
        <f t="shared" si="39"/>
        <v>0.69400850902837474</v>
      </c>
      <c r="P366">
        <f t="shared" si="40"/>
        <v>5.6832841210662073</v>
      </c>
      <c r="Q366">
        <f t="shared" si="41"/>
        <v>1.9312726729719083</v>
      </c>
    </row>
    <row r="367" spans="1:17" x14ac:dyDescent="0.3">
      <c r="A367">
        <v>18.498401451008899</v>
      </c>
      <c r="C367">
        <v>6.9000000000000006E-2</v>
      </c>
      <c r="E367">
        <v>0.14000000000000001</v>
      </c>
      <c r="L367">
        <f t="shared" si="42"/>
        <v>2.8874518318042814</v>
      </c>
      <c r="M367">
        <f t="shared" si="37"/>
        <v>0</v>
      </c>
      <c r="N367">
        <f t="shared" si="38"/>
        <v>3.7425532210110211</v>
      </c>
      <c r="O367">
        <f t="shared" si="39"/>
        <v>0.11923057609630271</v>
      </c>
      <c r="P367">
        <f t="shared" si="40"/>
        <v>3.1450376150759536</v>
      </c>
      <c r="Q367">
        <f t="shared" si="41"/>
        <v>1.7575171468110189</v>
      </c>
    </row>
    <row r="368" spans="1:17" x14ac:dyDescent="0.3">
      <c r="A368">
        <v>17.989940701307201</v>
      </c>
      <c r="C368">
        <v>7.5999999999999998E-2</v>
      </c>
      <c r="E368">
        <v>0.11700000000000001</v>
      </c>
      <c r="L368">
        <f t="shared" si="42"/>
        <v>2.8058907522935783</v>
      </c>
      <c r="M368">
        <f t="shared" si="37"/>
        <v>0</v>
      </c>
      <c r="N368">
        <f t="shared" si="38"/>
        <v>3.5767902566897689</v>
      </c>
      <c r="O368">
        <f t="shared" si="39"/>
        <v>0.1313264316423044</v>
      </c>
      <c r="P368">
        <f t="shared" si="40"/>
        <v>3.0480748168529672</v>
      </c>
      <c r="Q368">
        <f t="shared" si="41"/>
        <v>1.600846171119056</v>
      </c>
    </row>
    <row r="369" spans="1:17" x14ac:dyDescent="0.3">
      <c r="A369">
        <v>17.486829234925501</v>
      </c>
      <c r="C369">
        <v>7.8E-2</v>
      </c>
      <c r="E369">
        <v>9.7000000000000003E-2</v>
      </c>
      <c r="L369">
        <f t="shared" si="42"/>
        <v>2.6474132048929664</v>
      </c>
      <c r="M369">
        <f t="shared" si="37"/>
        <v>0</v>
      </c>
      <c r="N369">
        <f t="shared" si="38"/>
        <v>3.3325493047815828</v>
      </c>
      <c r="O369">
        <f t="shared" si="39"/>
        <v>0.13478239036973347</v>
      </c>
      <c r="P369">
        <f t="shared" si="40"/>
        <v>2.8702050151905993</v>
      </c>
      <c r="Q369">
        <f t="shared" si="41"/>
        <v>1.4557341868760147</v>
      </c>
    </row>
    <row r="370" spans="1:17" x14ac:dyDescent="0.3">
      <c r="A370">
        <v>17.007505138171702</v>
      </c>
      <c r="C370">
        <v>8.1000000000000003E-2</v>
      </c>
      <c r="E370">
        <v>7.9000000000000001E-2</v>
      </c>
      <c r="L370">
        <f t="shared" si="42"/>
        <v>2.530491012232416</v>
      </c>
      <c r="M370">
        <f t="shared" si="37"/>
        <v>0</v>
      </c>
      <c r="N370">
        <f t="shared" si="38"/>
        <v>3.1421232898616185</v>
      </c>
      <c r="O370">
        <f t="shared" si="39"/>
        <v>0.13996632846087709</v>
      </c>
      <c r="P370">
        <f t="shared" si="40"/>
        <v>2.7375913359128692</v>
      </c>
      <c r="Q370">
        <f t="shared" si="41"/>
        <v>1.3263130607044502</v>
      </c>
    </row>
    <row r="371" spans="1:17" x14ac:dyDescent="0.3">
      <c r="A371">
        <v>16.536625531431699</v>
      </c>
      <c r="C371">
        <v>0.08</v>
      </c>
      <c r="E371">
        <v>6.5000000000000002E-2</v>
      </c>
      <c r="L371">
        <f t="shared" si="42"/>
        <v>2.368141529051988</v>
      </c>
      <c r="M371">
        <f t="shared" si="37"/>
        <v>0</v>
      </c>
      <c r="N371">
        <f t="shared" si="38"/>
        <v>2.9123729399310818</v>
      </c>
      <c r="O371">
        <f t="shared" si="39"/>
        <v>0.13823834909716254</v>
      </c>
      <c r="P371">
        <f t="shared" si="40"/>
        <v>2.5581441903124107</v>
      </c>
      <c r="Q371">
        <f t="shared" si="41"/>
        <v>1.2072496501041572</v>
      </c>
    </row>
    <row r="372" spans="1:17" x14ac:dyDescent="0.3">
      <c r="A372">
        <v>16.069396340100099</v>
      </c>
      <c r="C372">
        <v>8.2000000000000003E-2</v>
      </c>
      <c r="E372">
        <v>4.9000000000000002E-2</v>
      </c>
      <c r="L372">
        <f t="shared" si="42"/>
        <v>2.2499286911314984</v>
      </c>
      <c r="M372">
        <f t="shared" si="37"/>
        <v>0</v>
      </c>
      <c r="N372">
        <f t="shared" si="38"/>
        <v>2.7267771256703344</v>
      </c>
      <c r="O372">
        <f t="shared" si="39"/>
        <v>0.14169430782459161</v>
      </c>
      <c r="P372">
        <f t="shared" si="40"/>
        <v>2.4250047297219837</v>
      </c>
      <c r="Q372">
        <f t="shared" si="41"/>
        <v>1.0967269970267555</v>
      </c>
    </row>
    <row r="373" spans="1:17" x14ac:dyDescent="0.3">
      <c r="A373">
        <v>15.434033579500699</v>
      </c>
      <c r="C373">
        <v>7.9000000000000001E-2</v>
      </c>
      <c r="E373">
        <v>3.5999999999999997E-2</v>
      </c>
      <c r="L373">
        <f t="shared" si="42"/>
        <v>2.0547993853211008</v>
      </c>
      <c r="M373">
        <f t="shared" si="37"/>
        <v>0</v>
      </c>
      <c r="N373">
        <f t="shared" si="38"/>
        <v>2.4627033238226517</v>
      </c>
      <c r="O373">
        <f t="shared" si="39"/>
        <v>0.13651036973344802</v>
      </c>
      <c r="P373">
        <f t="shared" si="40"/>
        <v>2.2109582656921756</v>
      </c>
      <c r="Q373">
        <f t="shared" si="41"/>
        <v>0.95808960160540191</v>
      </c>
    </row>
    <row r="374" spans="1:17" x14ac:dyDescent="0.3">
      <c r="A374">
        <v>14.999272383349</v>
      </c>
      <c r="C374">
        <v>0.106</v>
      </c>
      <c r="L374">
        <f t="shared" si="42"/>
        <v>2.2708379999999999</v>
      </c>
      <c r="M374">
        <f t="shared" si="37"/>
        <v>0</v>
      </c>
      <c r="N374">
        <f t="shared" si="38"/>
        <v>2.5961910254372778</v>
      </c>
      <c r="O374">
        <f t="shared" si="39"/>
        <v>0.18316581255374037</v>
      </c>
      <c r="P374">
        <f t="shared" si="40"/>
        <v>2.4264408959587276</v>
      </c>
      <c r="Q374">
        <f t="shared" si="41"/>
        <v>0.87063303692519167</v>
      </c>
    </row>
    <row r="375" spans="1:17" x14ac:dyDescent="0.3">
      <c r="A375">
        <v>14.501936653217699</v>
      </c>
      <c r="C375">
        <v>9.4E-2</v>
      </c>
      <c r="L375">
        <f t="shared" si="42"/>
        <v>2.0137620000000003</v>
      </c>
      <c r="M375">
        <f t="shared" si="37"/>
        <v>0</v>
      </c>
      <c r="N375">
        <f t="shared" si="38"/>
        <v>2.3022826074632463</v>
      </c>
      <c r="O375">
        <f t="shared" si="39"/>
        <v>0.16243006018916598</v>
      </c>
      <c r="P375">
        <f t="shared" si="40"/>
        <v>2.1517494737747209</v>
      </c>
      <c r="Q375">
        <f t="shared" si="41"/>
        <v>0.77763735154101987</v>
      </c>
    </row>
    <row r="376" spans="1:17" x14ac:dyDescent="0.3">
      <c r="A376">
        <v>14.0076214418271</v>
      </c>
      <c r="C376">
        <v>8.3000000000000004E-2</v>
      </c>
      <c r="L376">
        <f t="shared" si="42"/>
        <v>1.7781090000000002</v>
      </c>
      <c r="M376">
        <f t="shared" si="37"/>
        <v>0</v>
      </c>
      <c r="N376">
        <f t="shared" si="38"/>
        <v>2.0328665576537177</v>
      </c>
      <c r="O376">
        <f t="shared" si="39"/>
        <v>0.14342228718830613</v>
      </c>
      <c r="P376">
        <f t="shared" si="40"/>
        <v>1.8999490034393813</v>
      </c>
      <c r="Q376">
        <f t="shared" si="41"/>
        <v>0.69234207890115207</v>
      </c>
    </row>
    <row r="377" spans="1:17" x14ac:dyDescent="0.3">
      <c r="A377">
        <v>13.541844962806801</v>
      </c>
      <c r="C377">
        <v>7.0000000000000007E-2</v>
      </c>
      <c r="L377">
        <f t="shared" si="42"/>
        <v>1.4996100000000003</v>
      </c>
      <c r="M377">
        <f t="shared" si="37"/>
        <v>0</v>
      </c>
      <c r="N377">
        <f t="shared" si="38"/>
        <v>1.7144657715151836</v>
      </c>
      <c r="O377">
        <f t="shared" si="39"/>
        <v>0.12095855546001723</v>
      </c>
      <c r="P377">
        <f t="shared" si="40"/>
        <v>1.6023666294067072</v>
      </c>
      <c r="Q377">
        <f t="shared" si="41"/>
        <v>0.618188262891187</v>
      </c>
    </row>
    <row r="378" spans="1:17" x14ac:dyDescent="0.3">
      <c r="A378">
        <v>12.915120728462</v>
      </c>
      <c r="C378">
        <v>5.6000000000000001E-2</v>
      </c>
      <c r="L378">
        <f t="shared" si="42"/>
        <v>1.1996880000000001</v>
      </c>
      <c r="M378">
        <f t="shared" si="37"/>
        <v>0</v>
      </c>
      <c r="N378">
        <f t="shared" si="38"/>
        <v>1.371572617212147</v>
      </c>
      <c r="O378">
        <f t="shared" si="39"/>
        <v>9.6766844368013777E-2</v>
      </c>
      <c r="P378">
        <f t="shared" si="40"/>
        <v>1.2818933035253657</v>
      </c>
      <c r="Q378">
        <f t="shared" si="41"/>
        <v>0.52744827377417924</v>
      </c>
    </row>
    <row r="379" spans="1:17" x14ac:dyDescent="0.3">
      <c r="A379" s="2">
        <v>12.0040320389316</v>
      </c>
      <c r="C379" s="2">
        <v>3.9E-2</v>
      </c>
      <c r="D379" s="2"/>
      <c r="E379" s="2"/>
      <c r="F379" s="2"/>
      <c r="G379" s="2"/>
      <c r="H379" s="2"/>
      <c r="I379" s="2"/>
      <c r="J379" s="2"/>
      <c r="K379" s="2"/>
      <c r="L379">
        <f t="shared" si="42"/>
        <v>0.83549700000000005</v>
      </c>
      <c r="M379">
        <f t="shared" si="37"/>
        <v>0</v>
      </c>
      <c r="N379">
        <f t="shared" si="38"/>
        <v>0.9552023584156023</v>
      </c>
      <c r="O379">
        <f t="shared" si="39"/>
        <v>6.7391195184866734E-2</v>
      </c>
      <c r="P379">
        <f t="shared" si="40"/>
        <v>0.89274712209802243</v>
      </c>
      <c r="Q379">
        <f t="shared" si="41"/>
        <v>0.41280594082699446</v>
      </c>
    </row>
  </sheetData>
  <sortState ref="A2:K197">
    <sortCondition descending="1" ref="A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%EfM_Sortimente</vt:lpstr>
      <vt:lpstr>Tabelle2</vt:lpstr>
      <vt:lpstr>Schaftfunktion_Buche</vt:lpstr>
      <vt:lpstr>Sortierung_1969</vt:lpstr>
      <vt:lpstr>Sortierung_2014</vt:lpstr>
      <vt:lpstr>Sortierung_1984</vt:lpstr>
      <vt:lpstr>Sortierung_1999</vt:lpstr>
      <vt:lpstr>Sortierung_2019</vt:lpstr>
      <vt:lpstr>Sortierung_gesamt</vt:lpstr>
      <vt:lpstr>wood price development</vt:lpstr>
      <vt:lpstr>C-price development</vt:lpstr>
      <vt:lpstr>discount rate development</vt:lpstr>
      <vt:lpstr>discount rate</vt:lpstr>
      <vt:lpstr>average product lifetimes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Radke</dc:creator>
  <cp:lastModifiedBy>Naomi Radke</cp:lastModifiedBy>
  <dcterms:created xsi:type="dcterms:W3CDTF">2017-08-11T07:04:25Z</dcterms:created>
  <dcterms:modified xsi:type="dcterms:W3CDTF">2019-02-25T09:48:20Z</dcterms:modified>
</cp:coreProperties>
</file>