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140" windowHeight="7335"/>
  </bookViews>
  <sheets>
    <sheet name="Notas IPC-1" sheetId="1" r:id="rId1"/>
    <sheet name="Tareas" sheetId="6" state="hidden" r:id="rId2"/>
    <sheet name="Hoja1" sheetId="5" r:id="rId3"/>
    <sheet name="Hoja2" sheetId="4" r:id="rId4"/>
  </sheets>
  <calcPr calcId="14562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L25" i="1" s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L57" i="1" s="1"/>
  <c r="J58" i="1"/>
  <c r="L58" i="1" s="1"/>
  <c r="J59" i="1"/>
  <c r="L59" i="1" s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9" i="1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3" i="6"/>
  <c r="M21" i="1" l="1"/>
  <c r="L32" i="1" l="1"/>
  <c r="I114" i="1"/>
  <c r="M46" i="1"/>
  <c r="L46" i="1"/>
  <c r="M55" i="1"/>
  <c r="L55" i="1"/>
  <c r="L11" i="1"/>
  <c r="L15" i="1"/>
  <c r="L18" i="1"/>
  <c r="L19" i="1"/>
  <c r="L22" i="1"/>
  <c r="L23" i="1"/>
  <c r="L28" i="1"/>
  <c r="L29" i="1"/>
  <c r="L30" i="1"/>
  <c r="L31" i="1"/>
  <c r="L34" i="1"/>
  <c r="L36" i="1"/>
  <c r="L37" i="1"/>
  <c r="L33" i="1"/>
  <c r="L10" i="1"/>
  <c r="L27" i="1"/>
  <c r="L21" i="1"/>
  <c r="L26" i="1"/>
  <c r="L14" i="1"/>
  <c r="L12" i="1"/>
  <c r="L35" i="1"/>
  <c r="L38" i="1"/>
  <c r="L24" i="1"/>
  <c r="L17" i="1"/>
  <c r="L20" i="1"/>
  <c r="L13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L106" i="1"/>
  <c r="L107" i="1"/>
  <c r="L108" i="1"/>
  <c r="L9" i="1"/>
  <c r="M9" i="1"/>
  <c r="M10" i="1"/>
  <c r="L102" i="1"/>
  <c r="M104" i="1"/>
  <c r="M105" i="1"/>
  <c r="M106" i="1"/>
  <c r="M107" i="1"/>
  <c r="M85" i="1"/>
  <c r="M36" i="1"/>
  <c r="M86" i="1"/>
  <c r="M77" i="1"/>
  <c r="M64" i="1"/>
  <c r="M84" i="1"/>
  <c r="M26" i="1"/>
  <c r="M15" i="1"/>
  <c r="M18" i="1"/>
  <c r="M50" i="1"/>
  <c r="M53" i="1"/>
  <c r="M29" i="1"/>
  <c r="M22" i="1"/>
  <c r="K115" i="1"/>
  <c r="K114" i="1"/>
  <c r="I115" i="1"/>
  <c r="H115" i="1"/>
  <c r="H114" i="1"/>
  <c r="G115" i="1"/>
  <c r="G114" i="1"/>
  <c r="E115" i="1"/>
  <c r="E114" i="1"/>
  <c r="F115" i="1"/>
  <c r="F114" i="1"/>
  <c r="M42" i="1"/>
  <c r="M28" i="1"/>
  <c r="M49" i="1"/>
  <c r="M79" i="1"/>
  <c r="M72" i="1"/>
  <c r="M67" i="1"/>
  <c r="M59" i="1"/>
  <c r="M78" i="1"/>
  <c r="M71" i="1"/>
  <c r="M88" i="1"/>
  <c r="M56" i="1"/>
  <c r="M34" i="1"/>
  <c r="M76" i="1"/>
  <c r="M69" i="1"/>
  <c r="M19" i="1"/>
  <c r="M20" i="1"/>
  <c r="M47" i="1"/>
  <c r="M11" i="1"/>
  <c r="M41" i="1"/>
  <c r="M16" i="1"/>
  <c r="M23" i="1"/>
  <c r="M87" i="1"/>
  <c r="M48" i="1"/>
  <c r="M39" i="1"/>
  <c r="M24" i="1"/>
  <c r="M33" i="1"/>
  <c r="M65" i="1"/>
  <c r="M51" i="1"/>
  <c r="M43" i="1"/>
  <c r="M45" i="1"/>
  <c r="M89" i="1"/>
  <c r="M73" i="1"/>
  <c r="M40" i="1"/>
  <c r="M14" i="1"/>
  <c r="M68" i="1"/>
  <c r="M54" i="1"/>
  <c r="M52" i="1"/>
  <c r="M37" i="1"/>
  <c r="M30" i="1"/>
  <c r="M31" i="1"/>
  <c r="M32" i="1"/>
  <c r="M74" i="1"/>
  <c r="M58" i="1"/>
  <c r="M80" i="1"/>
  <c r="M13" i="1"/>
  <c r="M63" i="1"/>
  <c r="M62" i="1"/>
  <c r="M83" i="1"/>
  <c r="M61" i="1"/>
  <c r="M35" i="1"/>
  <c r="M66" i="1"/>
  <c r="M81" i="1"/>
  <c r="M75" i="1"/>
  <c r="M38" i="1"/>
  <c r="M44" i="1"/>
  <c r="M17" i="1"/>
  <c r="M57" i="1"/>
  <c r="M70" i="1"/>
  <c r="M60" i="1"/>
  <c r="M25" i="1"/>
  <c r="M12" i="1"/>
  <c r="M2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8" i="1"/>
  <c r="M82" i="1"/>
  <c r="I111" i="1"/>
  <c r="K112" i="1"/>
  <c r="K111" i="1"/>
  <c r="H112" i="1"/>
  <c r="G112" i="1"/>
  <c r="H111" i="1"/>
  <c r="G111" i="1"/>
  <c r="H110" i="1"/>
  <c r="G110" i="1"/>
  <c r="F112" i="1"/>
  <c r="F111" i="1"/>
  <c r="E112" i="1"/>
  <c r="E111" i="1"/>
  <c r="E110" i="1"/>
  <c r="F110" i="1"/>
  <c r="L16" i="1"/>
  <c r="I112" i="1"/>
  <c r="I110" i="1"/>
  <c r="K116" i="1" l="1"/>
  <c r="K119" i="1" s="1"/>
  <c r="I116" i="1"/>
  <c r="I119" i="1" s="1"/>
  <c r="E116" i="1"/>
  <c r="E119" i="1" s="1"/>
  <c r="H116" i="1"/>
  <c r="H118" i="1" s="1"/>
  <c r="G116" i="1"/>
  <c r="G119" i="1" s="1"/>
  <c r="F116" i="1"/>
  <c r="F118" i="1" s="1"/>
  <c r="L115" i="1"/>
  <c r="L111" i="1"/>
  <c r="L112" i="1"/>
  <c r="L114" i="1"/>
  <c r="K118" i="1" l="1"/>
  <c r="K110" i="1"/>
  <c r="E118" i="1"/>
  <c r="I118" i="1"/>
  <c r="H119" i="1"/>
  <c r="G118" i="1"/>
  <c r="F119" i="1"/>
  <c r="L116" i="1"/>
  <c r="L110" i="1" s="1"/>
  <c r="L119" i="1" l="1"/>
  <c r="L118" i="1"/>
</calcChain>
</file>

<file path=xl/sharedStrings.xml><?xml version="1.0" encoding="utf-8"?>
<sst xmlns="http://schemas.openxmlformats.org/spreadsheetml/2006/main" count="76" uniqueCount="73">
  <si>
    <t>Nombre</t>
  </si>
  <si>
    <t>Universidad de San Carlos de Guatemala</t>
  </si>
  <si>
    <t>Facultad de Ingenieria</t>
  </si>
  <si>
    <t>Escuela de Ciencias y Sistemas</t>
  </si>
  <si>
    <t>Promedio</t>
  </si>
  <si>
    <t>Nota más alta</t>
  </si>
  <si>
    <t>Nota más baja</t>
  </si>
  <si>
    <t>Perdidos</t>
  </si>
  <si>
    <t>Ganados</t>
  </si>
  <si>
    <t>Total</t>
  </si>
  <si>
    <t>Zona
(75 Pts)</t>
  </si>
  <si>
    <t>Ex. Final
(25 Pts)</t>
  </si>
  <si>
    <t>Nota Final
(100 Pts)</t>
  </si>
  <si>
    <t>% Perdidos</t>
  </si>
  <si>
    <t>% Ganados</t>
  </si>
  <si>
    <t>Carné</t>
  </si>
  <si>
    <t>Laboratorio
(30 Pts)</t>
  </si>
  <si>
    <t>Tarea 1</t>
  </si>
  <si>
    <t>Tarea 2</t>
  </si>
  <si>
    <t>Tarea 3</t>
  </si>
  <si>
    <t>Tarea 4</t>
  </si>
  <si>
    <t>Parcial 2
(13 Pts)</t>
  </si>
  <si>
    <t>Tareas y cortos (5pts)</t>
  </si>
  <si>
    <t>DPI</t>
  </si>
  <si>
    <t>Ing. MSc. Neftalí Calderón</t>
  </si>
  <si>
    <t>Parcial 1
(12 Pts)</t>
  </si>
  <si>
    <t>Parcial 3
(15 Pts)</t>
  </si>
  <si>
    <t>WILLY ROMEO CANO MARTINEZ</t>
  </si>
  <si>
    <t>JORGE IVAN CHIC LAJUJ</t>
  </si>
  <si>
    <t>HUGO LIZANDRO RAMÍREZ SIQUINAJAY</t>
  </si>
  <si>
    <t>JONATHAN ANDRÉ RODAS ROSALES</t>
  </si>
  <si>
    <t>CHRISTIAN JOSUÉ HERNÁNDEZ JUÁREZ</t>
  </si>
  <si>
    <t>GERVER SAMUEL PEREZ LOPEZ</t>
  </si>
  <si>
    <t>WESLLEY MAGDIEL ARNOLDO GÁLVEZ SARAZÚA</t>
  </si>
  <si>
    <t>ERICK ENRIQUE GONZÁLEZ CHÁVEZ</t>
  </si>
  <si>
    <t>ROYER ESTUARDO MENDOZA ARRIOLA</t>
  </si>
  <si>
    <t>CÉSAR ROLANDO HERNÁNDEZ PALACIOS</t>
  </si>
  <si>
    <t>ADRIANA LUCIA OJEDA RIVAS</t>
  </si>
  <si>
    <t>CARLOS RAUL RANGEL ROBELO</t>
  </si>
  <si>
    <t>MARÍA JOSE DE LOS ANGELES GUDIEL REYES</t>
  </si>
  <si>
    <t>KEVIN HAROLDO ALBIZURES SIRIN</t>
  </si>
  <si>
    <t>ANGIE MARISELA RODRÍGUEZ ESCOBAR</t>
  </si>
  <si>
    <t>JOSÉ PABLO MEDRANO LÓPEZ</t>
  </si>
  <si>
    <t>JOSE ANDRES CASTRO HERNANDEZ</t>
  </si>
  <si>
    <t>CRISTIAN GIOVANNI ESTRADA RAMIREZ</t>
  </si>
  <si>
    <t>SERGIO SAUL RALDA MEJIA</t>
  </si>
  <si>
    <t>SELIM IDAIR ERGON CASTILLO</t>
  </si>
  <si>
    <t>MARIO NOEL GIRON MALDONADO</t>
  </si>
  <si>
    <t>LUSVIN ALEXANDER SICAJÁ RAMÍREZ</t>
  </si>
  <si>
    <t>DIONICIO DARIO SIMON BAL</t>
  </si>
  <si>
    <t>GERSON OTTONIEL BATZ COCÓN</t>
  </si>
  <si>
    <t>JUAN FRANCISCO FELIPE FERNANDEZ</t>
  </si>
  <si>
    <t>BRAYAN ESTIBEN MICA PEREZ</t>
  </si>
  <si>
    <t>CARLOS ESTUARDO MÉNDEZ GÓMEZ</t>
  </si>
  <si>
    <t>ANGIE GABRIELA BEJARANO RODAS</t>
  </si>
  <si>
    <t>ADBÍ SEBASTIÁN CHAVARRÍA SALAZAR</t>
  </si>
  <si>
    <t>HENDERSON MIGDO BATEN HERNANDEZ</t>
  </si>
  <si>
    <t>KEVIN RICARDO PINTO MONTENEGRO</t>
  </si>
  <si>
    <t>CRISTIAN NOÉ AXPUAC ASPUAC</t>
  </si>
  <si>
    <t>VICTOR EDUARDO FRANCO SURET</t>
  </si>
  <si>
    <t>CARLOS HUGO RIOS MANCILLA</t>
  </si>
  <si>
    <t>LUIS RENE YAQUIAN RECINOS</t>
  </si>
  <si>
    <t>NAOMI RASHEL YOS CUJCUJ</t>
  </si>
  <si>
    <t>ANGELA PAULINA RODRIGUEZ LÓPEZ</t>
  </si>
  <si>
    <t>JUAN PABLO MARTINEZ CASTELLANOS</t>
  </si>
  <si>
    <t>JOSHUA STIVENS PINEDA GUDIEL</t>
  </si>
  <si>
    <t>PABLO JOSUÉ ORELLANA RAMIREZ</t>
  </si>
  <si>
    <t>MARCO VINICIO JR FERNÁDEZ BARILLAS</t>
  </si>
  <si>
    <t>JOSUE ALEXANDER ALARCON LOPEZ</t>
  </si>
  <si>
    <t>SILVIA MARINA GARCÍA PÉREZ</t>
  </si>
  <si>
    <t>RONI EDUARDO VÁSQUEZ FLORES</t>
  </si>
  <si>
    <t>SAUL NEHEMIAS OBANDO MEJIA</t>
  </si>
  <si>
    <t>JONATAN JOSUÉ VÁSQUEZ 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</si>
</sst>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9"/>
      <color indexed="1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62"/>
        <bgColor indexed="62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1" fillId="0" borderId="0"/>
    <xf numFmtId="0" fontId="14" fillId="0" borderId="0"/>
  </cellStyleXfs>
  <cellXfs count="3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1" xfId="0" applyFont="1" applyBorder="1"/>
    <xf numFmtId="0" fontId="7" fillId="0" borderId="2" xfId="0" applyFont="1" applyBorder="1"/>
    <xf numFmtId="164" fontId="7" fillId="0" borderId="2" xfId="0" applyNumberFormat="1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8" fillId="3" borderId="0" xfId="0" applyFont="1" applyFill="1"/>
    <xf numFmtId="0" fontId="7" fillId="0" borderId="1" xfId="0" applyFont="1" applyFill="1" applyBorder="1"/>
    <xf numFmtId="164" fontId="7" fillId="0" borderId="1" xfId="0" applyNumberFormat="1" applyFont="1" applyFill="1" applyBorder="1"/>
    <xf numFmtId="0" fontId="5" fillId="2" borderId="0" xfId="0" applyFont="1" applyFill="1" applyAlignment="1">
      <alignment horizontal="right"/>
    </xf>
    <xf numFmtId="164" fontId="5" fillId="2" borderId="0" xfId="0" applyNumberFormat="1" applyFont="1" applyFill="1"/>
    <xf numFmtId="164" fontId="10" fillId="2" borderId="0" xfId="0" applyNumberFormat="1" applyFont="1" applyFill="1"/>
    <xf numFmtId="2" fontId="5" fillId="2" borderId="0" xfId="0" applyNumberFormat="1" applyFont="1" applyFill="1"/>
    <xf numFmtId="0" fontId="10" fillId="2" borderId="0" xfId="0" applyFont="1" applyFill="1"/>
    <xf numFmtId="1" fontId="7" fillId="0" borderId="1" xfId="0" applyNumberFormat="1" applyFont="1" applyBorder="1"/>
    <xf numFmtId="164" fontId="6" fillId="0" borderId="1" xfId="0" applyNumberFormat="1" applyFont="1" applyBorder="1"/>
    <xf numFmtId="0" fontId="0" fillId="0" borderId="0" xfId="0" applyFill="1"/>
    <xf numFmtId="164" fontId="7" fillId="5" borderId="2" xfId="0" applyNumberFormat="1" applyFont="1" applyFill="1" applyBorder="1"/>
    <xf numFmtId="164" fontId="7" fillId="5" borderId="1" xfId="0" applyNumberFormat="1" applyFont="1" applyFill="1" applyBorder="1"/>
    <xf numFmtId="0" fontId="7" fillId="5" borderId="1" xfId="0" applyFont="1" applyFill="1" applyBorder="1"/>
    <xf numFmtId="0" fontId="11" fillId="2" borderId="0" xfId="0" applyFont="1" applyFill="1"/>
    <xf numFmtId="0" fontId="7" fillId="6" borderId="1" xfId="0" applyFont="1" applyFill="1" applyBorder="1"/>
    <xf numFmtId="164" fontId="7" fillId="6" borderId="1" xfId="0" applyNumberFormat="1" applyFont="1" applyFill="1" applyBorder="1"/>
    <xf numFmtId="0" fontId="13" fillId="0" borderId="1" xfId="0" applyFont="1" applyBorder="1"/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/>
    <xf numFmtId="164" fontId="15" fillId="5" borderId="1" xfId="0" applyNumberFormat="1" applyFont="1" applyFill="1" applyBorder="1"/>
    <xf numFmtId="0" fontId="9" fillId="4" borderId="3" xfId="0" applyFont="1" applyFill="1" applyBorder="1" applyAlignment="1">
      <alignment horizontal="left" textRotation="90" wrapText="1" readingOrder="1"/>
    </xf>
    <xf numFmtId="0" fontId="9" fillId="4" borderId="4" xfId="0" applyFont="1" applyFill="1" applyBorder="1" applyAlignment="1">
      <alignment horizontal="left" textRotation="90" readingOrder="1"/>
    </xf>
    <xf numFmtId="0" fontId="9" fillId="4" borderId="2" xfId="0" applyFont="1" applyFill="1" applyBorder="1" applyAlignment="1">
      <alignment horizontal="left" textRotation="90" readingOrder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8">
    <dxf>
      <font>
        <condense val="0"/>
        <extend val="0"/>
        <color indexed="32"/>
      </font>
    </dxf>
    <dxf>
      <font>
        <condense val="0"/>
        <extend val="0"/>
        <color indexed="10"/>
      </font>
    </dxf>
    <dxf>
      <font>
        <condense val="0"/>
        <extend val="0"/>
        <color indexed="32"/>
      </font>
    </dxf>
    <dxf>
      <font>
        <condense val="0"/>
        <extend val="0"/>
        <color indexed="10"/>
      </font>
    </dxf>
    <dxf>
      <font>
        <condense val="0"/>
        <extend val="0"/>
        <color indexed="32"/>
      </font>
    </dxf>
    <dxf>
      <font>
        <condense val="0"/>
        <extend val="0"/>
        <color indexed="10"/>
      </font>
    </dxf>
    <dxf>
      <font>
        <condense val="0"/>
        <extend val="0"/>
        <color indexed="3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</xdr:col>
      <xdr:colOff>704850</xdr:colOff>
      <xdr:row>5</xdr:row>
      <xdr:rowOff>57150</xdr:rowOff>
    </xdr:to>
    <xdr:pic>
      <xdr:nvPicPr>
        <xdr:cNvPr id="1315" name="Picture 2" descr="LogoUSA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8001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zoomScale="110" zoomScaleNormal="110" workbookViewId="0">
      <pane xSplit="4" ySplit="8" topLeftCell="E9" activePane="bottomRight" state="frozen"/>
      <selection pane="topRight" activeCell="D1" sqref="D1"/>
      <selection pane="bottomLeft" activeCell="A10" sqref="A10"/>
      <selection pane="bottomRight" activeCell="H12" sqref="H12"/>
    </sheetView>
  </sheetViews>
  <sheetFormatPr baseColWidth="10" defaultRowHeight="12.75" x14ac:dyDescent="0.2"/>
  <cols>
    <col min="1" max="1" width="3.85546875" style="1" customWidth="1"/>
    <col min="2" max="2" width="14.7109375" style="1" customWidth="1"/>
    <col min="3" max="3" width="12.28515625" style="1" customWidth="1"/>
    <col min="4" max="4" width="42.42578125" style="1" bestFit="1" customWidth="1"/>
    <col min="5" max="12" width="6.42578125" style="1" customWidth="1"/>
    <col min="13" max="13" width="8.140625" style="1" customWidth="1"/>
    <col min="14" max="16384" width="11.42578125" style="1"/>
  </cols>
  <sheetData>
    <row r="1" spans="1:13" x14ac:dyDescent="0.2">
      <c r="A1" s="27"/>
      <c r="E1" s="5"/>
      <c r="F1" s="5"/>
      <c r="G1" s="5"/>
      <c r="H1" s="5"/>
      <c r="I1" s="5"/>
      <c r="J1" s="5"/>
      <c r="K1" s="5"/>
      <c r="L1" s="5"/>
    </row>
    <row r="2" spans="1:13" x14ac:dyDescent="0.2">
      <c r="B2" s="4"/>
      <c r="C2" s="4"/>
      <c r="D2" s="7" t="s">
        <v>1</v>
      </c>
      <c r="E2" s="6"/>
      <c r="F2" s="6"/>
      <c r="G2" s="6"/>
      <c r="H2" s="5"/>
      <c r="I2" s="5"/>
      <c r="J2" s="5"/>
      <c r="K2" s="5"/>
      <c r="L2" s="5"/>
    </row>
    <row r="3" spans="1:13" x14ac:dyDescent="0.2">
      <c r="B3" s="4"/>
      <c r="C3" s="4"/>
      <c r="D3" s="7" t="s">
        <v>2</v>
      </c>
      <c r="E3" s="6"/>
      <c r="F3" s="6"/>
      <c r="G3" s="6"/>
      <c r="H3" s="5"/>
      <c r="I3" s="5"/>
      <c r="J3" s="5"/>
      <c r="K3" s="5"/>
      <c r="L3" s="5"/>
    </row>
    <row r="4" spans="1:13" ht="12.75" customHeight="1" x14ac:dyDescent="0.2">
      <c r="B4" s="4"/>
      <c r="C4" s="4"/>
      <c r="D4" s="7" t="s">
        <v>3</v>
      </c>
      <c r="E4" s="34" t="s">
        <v>22</v>
      </c>
      <c r="F4" s="34" t="s">
        <v>25</v>
      </c>
      <c r="G4" s="34" t="s">
        <v>21</v>
      </c>
      <c r="H4" s="34" t="s">
        <v>26</v>
      </c>
      <c r="I4" s="34" t="s">
        <v>16</v>
      </c>
      <c r="J4" s="34" t="s">
        <v>10</v>
      </c>
      <c r="K4" s="34" t="s">
        <v>11</v>
      </c>
      <c r="L4" s="34" t="s">
        <v>12</v>
      </c>
    </row>
    <row r="5" spans="1:13" ht="12.75" customHeight="1" x14ac:dyDescent="0.2">
      <c r="B5" s="4"/>
      <c r="C5" s="4"/>
      <c r="D5" s="7" t="s">
        <v>24</v>
      </c>
      <c r="E5" s="35"/>
      <c r="F5" s="35"/>
      <c r="G5" s="35"/>
      <c r="H5" s="35"/>
      <c r="I5" s="35"/>
      <c r="J5" s="35"/>
      <c r="K5" s="35"/>
      <c r="L5" s="35"/>
    </row>
    <row r="6" spans="1:13" x14ac:dyDescent="0.2">
      <c r="E6" s="35"/>
      <c r="F6" s="35"/>
      <c r="G6" s="35"/>
      <c r="H6" s="35"/>
      <c r="I6" s="35"/>
      <c r="J6" s="35"/>
      <c r="K6" s="35"/>
      <c r="L6" s="35"/>
    </row>
    <row r="7" spans="1:13" ht="12.75" customHeight="1" x14ac:dyDescent="0.2">
      <c r="B7" s="2" t="s">
        <v>23</v>
      </c>
      <c r="C7" s="2" t="s">
        <v>15</v>
      </c>
      <c r="D7" s="2" t="s">
        <v>0</v>
      </c>
      <c r="E7" s="35"/>
      <c r="F7" s="35"/>
      <c r="G7" s="35"/>
      <c r="H7" s="35"/>
      <c r="I7" s="35"/>
      <c r="J7" s="35"/>
      <c r="K7" s="35"/>
      <c r="L7" s="35"/>
    </row>
    <row r="8" spans="1:13" ht="12.75" customHeight="1" x14ac:dyDescent="0.2">
      <c r="B8" s="3"/>
      <c r="C8" s="3"/>
      <c r="D8" s="3"/>
      <c r="E8" s="36"/>
      <c r="F8" s="36"/>
      <c r="G8" s="36"/>
      <c r="H8" s="36"/>
      <c r="I8" s="36"/>
      <c r="J8" s="36"/>
      <c r="K8" s="36"/>
      <c r="L8" s="36"/>
    </row>
    <row r="9" spans="1:13" ht="12" customHeight="1" x14ac:dyDescent="0.2">
      <c r="A9" s="13">
        <v>1</v>
      </c>
      <c r="B9" s="32">
        <v>3682028440101</v>
      </c>
      <c r="C9" s="8">
        <v>202000363</v>
      </c>
      <c r="D9" s="8" t="s">
        <v>37</v>
      </c>
      <c r="E9" s="9"/>
      <c r="F9" s="14">
        <v>86</v>
      </c>
      <c r="G9" s="9">
        <v>72</v>
      </c>
      <c r="H9" s="9"/>
      <c r="I9" s="24"/>
      <c r="J9" s="22">
        <f>(I9*0.3)+(H9*0.15)+(G9*0.13)+(F9*0.12)+(E9*0.05)</f>
        <v>19.68</v>
      </c>
      <c r="K9" s="9"/>
      <c r="L9" s="10">
        <f t="shared" ref="L9:L38" si="0">IF(I9&gt;60,J9+(K9*0.25),J9)</f>
        <v>19.68</v>
      </c>
      <c r="M9" s="1">
        <f t="shared" ref="M9:M41" si="1">K9*0.25</f>
        <v>0</v>
      </c>
    </row>
    <row r="10" spans="1:13" ht="12.75" customHeight="1" x14ac:dyDescent="0.2">
      <c r="A10" s="13">
        <v>2</v>
      </c>
      <c r="B10" s="32">
        <v>2854830480101</v>
      </c>
      <c r="C10" s="8">
        <v>9112246</v>
      </c>
      <c r="D10" s="8" t="s">
        <v>38</v>
      </c>
      <c r="E10" s="14"/>
      <c r="F10" s="14">
        <v>78</v>
      </c>
      <c r="G10" s="9">
        <v>82</v>
      </c>
      <c r="H10" s="14"/>
      <c r="I10" s="25"/>
      <c r="J10" s="22">
        <f t="shared" ref="J10:J73" si="2">(I10*0.3)+(H10*0.15)+(G10*0.13)+(F10*0.12)+(E10*0.05)</f>
        <v>20.02</v>
      </c>
      <c r="K10" s="11"/>
      <c r="L10" s="12">
        <f t="shared" si="0"/>
        <v>20.02</v>
      </c>
      <c r="M10" s="1">
        <f t="shared" si="1"/>
        <v>0</v>
      </c>
    </row>
    <row r="11" spans="1:13" ht="12.75" customHeight="1" x14ac:dyDescent="0.2">
      <c r="A11" s="13">
        <v>3</v>
      </c>
      <c r="B11" s="32">
        <v>3020363690101</v>
      </c>
      <c r="C11" s="8">
        <v>202010077</v>
      </c>
      <c r="D11" s="8" t="s">
        <v>39</v>
      </c>
      <c r="E11" s="14"/>
      <c r="F11" s="14">
        <v>82</v>
      </c>
      <c r="G11" s="9">
        <v>94</v>
      </c>
      <c r="H11" s="11"/>
      <c r="I11" s="25"/>
      <c r="J11" s="22">
        <f t="shared" si="2"/>
        <v>22.060000000000002</v>
      </c>
      <c r="K11" s="11"/>
      <c r="L11" s="12">
        <f t="shared" si="0"/>
        <v>22.060000000000002</v>
      </c>
      <c r="M11" s="1">
        <f t="shared" si="1"/>
        <v>0</v>
      </c>
    </row>
    <row r="12" spans="1:13" ht="12.75" customHeight="1" x14ac:dyDescent="0.2">
      <c r="A12" s="13">
        <v>4</v>
      </c>
      <c r="B12" s="32">
        <v>3881117630101</v>
      </c>
      <c r="C12" s="8">
        <v>202006681</v>
      </c>
      <c r="D12" s="8" t="s">
        <v>40</v>
      </c>
      <c r="E12" s="14"/>
      <c r="F12" s="14">
        <v>92</v>
      </c>
      <c r="G12" s="9">
        <v>80</v>
      </c>
      <c r="H12" s="11"/>
      <c r="I12" s="25"/>
      <c r="J12" s="22">
        <f t="shared" si="2"/>
        <v>21.439999999999998</v>
      </c>
      <c r="K12" s="11"/>
      <c r="L12" s="12">
        <f t="shared" si="0"/>
        <v>21.439999999999998</v>
      </c>
      <c r="M12" s="1">
        <f t="shared" si="1"/>
        <v>0</v>
      </c>
    </row>
    <row r="13" spans="1:13" ht="12.75" customHeight="1" x14ac:dyDescent="0.2">
      <c r="A13" s="13">
        <v>5</v>
      </c>
      <c r="B13" s="32">
        <v>3000376430101</v>
      </c>
      <c r="C13" s="8">
        <v>201900259</v>
      </c>
      <c r="D13" s="8" t="s">
        <v>41</v>
      </c>
      <c r="E13" s="11"/>
      <c r="F13" s="11">
        <v>94</v>
      </c>
      <c r="G13" s="9">
        <v>92</v>
      </c>
      <c r="H13" s="11"/>
      <c r="I13" s="25"/>
      <c r="J13" s="22">
        <f t="shared" si="2"/>
        <v>23.240000000000002</v>
      </c>
      <c r="K13" s="11"/>
      <c r="L13" s="12">
        <f t="shared" si="0"/>
        <v>23.240000000000002</v>
      </c>
      <c r="M13" s="1">
        <f t="shared" si="1"/>
        <v>0</v>
      </c>
    </row>
    <row r="14" spans="1:13" ht="12.75" customHeight="1" x14ac:dyDescent="0.2">
      <c r="A14" s="13">
        <v>6</v>
      </c>
      <c r="B14" s="32">
        <v>3006246970101</v>
      </c>
      <c r="C14" s="8">
        <v>201902125</v>
      </c>
      <c r="D14" s="8" t="s">
        <v>31</v>
      </c>
      <c r="E14" s="14"/>
      <c r="F14" s="11">
        <v>92</v>
      </c>
      <c r="G14" s="9">
        <v>87</v>
      </c>
      <c r="H14" s="11"/>
      <c r="I14" s="25"/>
      <c r="J14" s="22">
        <f t="shared" si="2"/>
        <v>22.35</v>
      </c>
      <c r="K14" s="11"/>
      <c r="L14" s="12">
        <f t="shared" si="0"/>
        <v>22.35</v>
      </c>
      <c r="M14" s="23">
        <f t="shared" si="1"/>
        <v>0</v>
      </c>
    </row>
    <row r="15" spans="1:13" ht="12.75" customHeight="1" x14ac:dyDescent="0.2">
      <c r="A15" s="13">
        <v>7</v>
      </c>
      <c r="B15" s="32">
        <v>2679171711401</v>
      </c>
      <c r="C15" s="8">
        <v>201504237</v>
      </c>
      <c r="D15" s="8" t="s">
        <v>42</v>
      </c>
      <c r="E15" s="11"/>
      <c r="F15" s="11">
        <v>35</v>
      </c>
      <c r="G15" s="9"/>
      <c r="H15" s="11"/>
      <c r="I15" s="25"/>
      <c r="J15" s="22">
        <f t="shared" si="2"/>
        <v>4.2</v>
      </c>
      <c r="K15" s="14"/>
      <c r="L15" s="15">
        <f t="shared" si="0"/>
        <v>4.2</v>
      </c>
      <c r="M15" s="1">
        <f t="shared" si="1"/>
        <v>0</v>
      </c>
    </row>
    <row r="16" spans="1:13" ht="12.75" customHeight="1" x14ac:dyDescent="0.2">
      <c r="A16" s="13">
        <v>8</v>
      </c>
      <c r="B16" s="32">
        <v>2995421490101</v>
      </c>
      <c r="C16" s="8">
        <v>201807369</v>
      </c>
      <c r="D16" s="8" t="s">
        <v>43</v>
      </c>
      <c r="E16" s="11"/>
      <c r="F16" s="11">
        <v>40</v>
      </c>
      <c r="G16" s="9">
        <v>53</v>
      </c>
      <c r="H16" s="11"/>
      <c r="I16" s="25"/>
      <c r="J16" s="22">
        <f t="shared" si="2"/>
        <v>11.690000000000001</v>
      </c>
      <c r="K16" s="12"/>
      <c r="L16" s="12">
        <f t="shared" si="0"/>
        <v>11.690000000000001</v>
      </c>
      <c r="M16" s="23">
        <f t="shared" si="1"/>
        <v>0</v>
      </c>
    </row>
    <row r="17" spans="1:13" ht="12.75" customHeight="1" x14ac:dyDescent="0.2">
      <c r="A17" s="13">
        <v>9</v>
      </c>
      <c r="B17" s="32">
        <v>3055905100301</v>
      </c>
      <c r="C17" s="8">
        <v>201900621</v>
      </c>
      <c r="D17" s="8" t="s">
        <v>34</v>
      </c>
      <c r="E17" s="11"/>
      <c r="F17" s="11">
        <v>88</v>
      </c>
      <c r="G17" s="9">
        <v>94</v>
      </c>
      <c r="H17" s="14"/>
      <c r="I17" s="25"/>
      <c r="J17" s="22">
        <f t="shared" si="2"/>
        <v>22.78</v>
      </c>
      <c r="K17" s="14"/>
      <c r="L17" s="15">
        <f t="shared" si="0"/>
        <v>22.78</v>
      </c>
      <c r="M17" s="1">
        <f t="shared" si="1"/>
        <v>0</v>
      </c>
    </row>
    <row r="18" spans="1:13" ht="12.75" customHeight="1" x14ac:dyDescent="0.2">
      <c r="A18" s="13">
        <v>10</v>
      </c>
      <c r="B18" s="32">
        <v>2991897830101</v>
      </c>
      <c r="C18" s="8">
        <v>202006413</v>
      </c>
      <c r="D18" s="8" t="s">
        <v>44</v>
      </c>
      <c r="E18" s="11"/>
      <c r="F18" s="11">
        <v>86</v>
      </c>
      <c r="G18" s="9">
        <v>97</v>
      </c>
      <c r="H18" s="11"/>
      <c r="I18" s="25"/>
      <c r="J18" s="22">
        <f t="shared" si="2"/>
        <v>22.93</v>
      </c>
      <c r="K18" s="11"/>
      <c r="L18" s="12">
        <f t="shared" si="0"/>
        <v>22.93</v>
      </c>
      <c r="M18" s="1">
        <f t="shared" si="1"/>
        <v>0</v>
      </c>
    </row>
    <row r="19" spans="1:13" ht="12.75" customHeight="1" x14ac:dyDescent="0.2">
      <c r="A19" s="13">
        <v>11</v>
      </c>
      <c r="B19" s="32">
        <v>3004243020101</v>
      </c>
      <c r="C19" s="8">
        <v>202103216</v>
      </c>
      <c r="D19" s="8" t="s">
        <v>45</v>
      </c>
      <c r="E19" s="11"/>
      <c r="F19" s="11">
        <v>92</v>
      </c>
      <c r="G19" s="9">
        <v>97</v>
      </c>
      <c r="H19" s="14"/>
      <c r="I19" s="25"/>
      <c r="J19" s="22">
        <f t="shared" si="2"/>
        <v>23.65</v>
      </c>
      <c r="K19" s="11"/>
      <c r="L19" s="12">
        <f t="shared" si="0"/>
        <v>23.65</v>
      </c>
      <c r="M19" s="1">
        <f t="shared" si="1"/>
        <v>0</v>
      </c>
    </row>
    <row r="20" spans="1:13" ht="12.75" customHeight="1" x14ac:dyDescent="0.2">
      <c r="A20" s="13">
        <v>12</v>
      </c>
      <c r="B20" s="32">
        <v>3004092300101</v>
      </c>
      <c r="C20" s="8">
        <v>201801300</v>
      </c>
      <c r="D20" s="8" t="s">
        <v>46</v>
      </c>
      <c r="E20" s="11"/>
      <c r="F20" s="11">
        <v>75</v>
      </c>
      <c r="G20" s="9">
        <v>97</v>
      </c>
      <c r="H20" s="11"/>
      <c r="I20" s="25"/>
      <c r="J20" s="22">
        <f t="shared" si="2"/>
        <v>21.61</v>
      </c>
      <c r="K20" s="11"/>
      <c r="L20" s="12">
        <f t="shared" si="0"/>
        <v>21.61</v>
      </c>
      <c r="M20" s="1">
        <f t="shared" si="1"/>
        <v>0</v>
      </c>
    </row>
    <row r="21" spans="1:13" ht="12.75" customHeight="1" x14ac:dyDescent="0.2">
      <c r="A21" s="13">
        <v>13</v>
      </c>
      <c r="B21" s="32">
        <v>2984985290101</v>
      </c>
      <c r="C21" s="8">
        <v>201503846</v>
      </c>
      <c r="D21" s="8" t="s">
        <v>47</v>
      </c>
      <c r="E21" s="14"/>
      <c r="F21" s="14">
        <v>46</v>
      </c>
      <c r="G21" s="9">
        <v>24</v>
      </c>
      <c r="H21" s="14"/>
      <c r="I21" s="25"/>
      <c r="J21" s="22">
        <f t="shared" si="2"/>
        <v>8.64</v>
      </c>
      <c r="K21" s="14"/>
      <c r="L21" s="15">
        <f t="shared" si="0"/>
        <v>8.64</v>
      </c>
      <c r="M21" s="1">
        <f t="shared" si="1"/>
        <v>0</v>
      </c>
    </row>
    <row r="22" spans="1:13" ht="12.75" customHeight="1" x14ac:dyDescent="0.2">
      <c r="A22" s="13">
        <v>14</v>
      </c>
      <c r="B22" s="32">
        <v>1778213610114</v>
      </c>
      <c r="C22" s="8">
        <v>201602630</v>
      </c>
      <c r="D22" s="8" t="s">
        <v>48</v>
      </c>
      <c r="E22" s="14"/>
      <c r="F22" s="14">
        <v>54</v>
      </c>
      <c r="G22" s="9">
        <v>81</v>
      </c>
      <c r="H22" s="14"/>
      <c r="I22" s="25"/>
      <c r="J22" s="22">
        <f t="shared" si="2"/>
        <v>17.010000000000002</v>
      </c>
      <c r="K22" s="14"/>
      <c r="L22" s="15">
        <f t="shared" si="0"/>
        <v>17.010000000000002</v>
      </c>
      <c r="M22" s="23">
        <f t="shared" si="1"/>
        <v>0</v>
      </c>
    </row>
    <row r="23" spans="1:13" ht="12.75" customHeight="1" x14ac:dyDescent="0.2">
      <c r="A23" s="13">
        <v>15</v>
      </c>
      <c r="B23" s="32">
        <v>2201058550404</v>
      </c>
      <c r="C23" s="8">
        <v>201905487</v>
      </c>
      <c r="D23" s="8" t="s">
        <v>49</v>
      </c>
      <c r="E23" s="11"/>
      <c r="F23" s="11">
        <v>52</v>
      </c>
      <c r="G23" s="9">
        <v>75</v>
      </c>
      <c r="H23" s="11"/>
      <c r="I23" s="25"/>
      <c r="J23" s="22">
        <f t="shared" si="2"/>
        <v>15.99</v>
      </c>
      <c r="K23" s="11"/>
      <c r="L23" s="12">
        <f t="shared" si="0"/>
        <v>15.99</v>
      </c>
      <c r="M23" s="1">
        <f t="shared" si="1"/>
        <v>0</v>
      </c>
    </row>
    <row r="24" spans="1:13" ht="12.75" customHeight="1" x14ac:dyDescent="0.2">
      <c r="A24" s="13">
        <v>16</v>
      </c>
      <c r="B24" s="32">
        <v>2504482620407</v>
      </c>
      <c r="C24" s="8">
        <v>201503980</v>
      </c>
      <c r="D24" s="8" t="s">
        <v>50</v>
      </c>
      <c r="E24" s="14"/>
      <c r="F24" s="14">
        <v>85</v>
      </c>
      <c r="G24" s="9">
        <v>87</v>
      </c>
      <c r="H24" s="11"/>
      <c r="I24" s="25"/>
      <c r="J24" s="22">
        <f t="shared" si="2"/>
        <v>21.509999999999998</v>
      </c>
      <c r="K24" s="11"/>
      <c r="L24" s="12">
        <f t="shared" si="0"/>
        <v>21.509999999999998</v>
      </c>
      <c r="M24" s="1">
        <f t="shared" si="1"/>
        <v>0</v>
      </c>
    </row>
    <row r="25" spans="1:13" ht="12.75" customHeight="1" x14ac:dyDescent="0.2">
      <c r="A25" s="13">
        <v>17</v>
      </c>
      <c r="B25" s="32">
        <v>3007754820101</v>
      </c>
      <c r="C25" s="8">
        <v>201906152</v>
      </c>
      <c r="D25" s="8" t="s">
        <v>51</v>
      </c>
      <c r="E25" s="11"/>
      <c r="F25" s="11">
        <v>78</v>
      </c>
      <c r="G25" s="9">
        <v>72</v>
      </c>
      <c r="H25" s="11"/>
      <c r="I25" s="25"/>
      <c r="J25" s="22">
        <f t="shared" si="2"/>
        <v>18.72</v>
      </c>
      <c r="K25" s="11"/>
      <c r="L25" s="12">
        <f t="shared" si="0"/>
        <v>18.72</v>
      </c>
      <c r="M25" s="1">
        <f t="shared" si="1"/>
        <v>0</v>
      </c>
    </row>
    <row r="26" spans="1:13" ht="12.75" customHeight="1" x14ac:dyDescent="0.2">
      <c r="A26" s="13">
        <v>18</v>
      </c>
      <c r="B26" s="32">
        <v>3127351970416</v>
      </c>
      <c r="C26" s="8">
        <v>201907343</v>
      </c>
      <c r="D26" s="8" t="s">
        <v>52</v>
      </c>
      <c r="E26" s="11"/>
      <c r="F26" s="11">
        <v>86</v>
      </c>
      <c r="G26" s="9">
        <v>97</v>
      </c>
      <c r="H26" s="11"/>
      <c r="I26" s="25"/>
      <c r="J26" s="22">
        <f t="shared" si="2"/>
        <v>22.93</v>
      </c>
      <c r="K26" s="11"/>
      <c r="L26" s="12">
        <f t="shared" si="0"/>
        <v>22.93</v>
      </c>
      <c r="M26" s="1">
        <f t="shared" si="1"/>
        <v>0</v>
      </c>
    </row>
    <row r="27" spans="1:13" ht="12.75" customHeight="1" x14ac:dyDescent="0.2">
      <c r="A27" s="13">
        <v>19</v>
      </c>
      <c r="B27" s="32">
        <v>3415416482103</v>
      </c>
      <c r="C27" s="8">
        <v>3415416482103</v>
      </c>
      <c r="D27" s="8" t="s">
        <v>53</v>
      </c>
      <c r="E27" s="11"/>
      <c r="F27" s="11">
        <v>53</v>
      </c>
      <c r="G27" s="9"/>
      <c r="H27" s="14"/>
      <c r="I27" s="25"/>
      <c r="J27" s="22">
        <f t="shared" si="2"/>
        <v>6.3599999999999994</v>
      </c>
      <c r="K27" s="14"/>
      <c r="L27" s="15">
        <f t="shared" si="0"/>
        <v>6.3599999999999994</v>
      </c>
      <c r="M27" s="1">
        <f t="shared" si="1"/>
        <v>0</v>
      </c>
    </row>
    <row r="28" spans="1:13" ht="12.75" customHeight="1" x14ac:dyDescent="0.2">
      <c r="A28" s="13">
        <v>20</v>
      </c>
      <c r="B28" s="32">
        <v>2808208600101</v>
      </c>
      <c r="C28" s="8">
        <v>201801035</v>
      </c>
      <c r="D28" s="8" t="s">
        <v>54</v>
      </c>
      <c r="E28" s="11"/>
      <c r="F28" s="11">
        <v>70</v>
      </c>
      <c r="G28" s="9">
        <v>82</v>
      </c>
      <c r="H28" s="11"/>
      <c r="I28" s="25"/>
      <c r="J28" s="22">
        <f t="shared" si="2"/>
        <v>19.060000000000002</v>
      </c>
      <c r="K28" s="11"/>
      <c r="L28" s="12">
        <f t="shared" si="0"/>
        <v>19.060000000000002</v>
      </c>
      <c r="M28" s="23">
        <f t="shared" si="1"/>
        <v>0</v>
      </c>
    </row>
    <row r="29" spans="1:13" ht="12.75" customHeight="1" x14ac:dyDescent="0.2">
      <c r="A29" s="13">
        <v>21</v>
      </c>
      <c r="B29" s="32">
        <v>3006237200101</v>
      </c>
      <c r="C29" s="8">
        <v>201907164</v>
      </c>
      <c r="D29" s="8" t="s">
        <v>35</v>
      </c>
      <c r="E29" s="14"/>
      <c r="F29" s="14">
        <v>58</v>
      </c>
      <c r="G29" s="9">
        <v>69</v>
      </c>
      <c r="H29" s="11"/>
      <c r="I29" s="25"/>
      <c r="J29" s="22">
        <f t="shared" si="2"/>
        <v>15.93</v>
      </c>
      <c r="K29" s="11"/>
      <c r="L29" s="12">
        <f t="shared" si="0"/>
        <v>15.93</v>
      </c>
      <c r="M29" s="23">
        <f t="shared" si="1"/>
        <v>0</v>
      </c>
    </row>
    <row r="30" spans="1:13" ht="12.75" customHeight="1" x14ac:dyDescent="0.2">
      <c r="A30" s="13">
        <v>22</v>
      </c>
      <c r="B30" s="32">
        <v>3017259690101</v>
      </c>
      <c r="C30" s="8">
        <v>201807443</v>
      </c>
      <c r="D30" s="8" t="s">
        <v>55</v>
      </c>
      <c r="E30" s="11"/>
      <c r="F30" s="11">
        <v>59</v>
      </c>
      <c r="G30" s="9"/>
      <c r="H30" s="11"/>
      <c r="I30" s="25"/>
      <c r="J30" s="22">
        <f t="shared" si="2"/>
        <v>7.08</v>
      </c>
      <c r="K30" s="11"/>
      <c r="L30" s="12">
        <f t="shared" si="0"/>
        <v>7.08</v>
      </c>
      <c r="M30" s="1">
        <f t="shared" si="1"/>
        <v>0</v>
      </c>
    </row>
    <row r="31" spans="1:13" ht="12.75" customHeight="1" x14ac:dyDescent="0.2">
      <c r="A31" s="13">
        <v>23</v>
      </c>
      <c r="B31" s="32">
        <v>2089688060906</v>
      </c>
      <c r="C31" s="8">
        <v>201019694</v>
      </c>
      <c r="D31" s="8" t="s">
        <v>56</v>
      </c>
      <c r="E31" s="11"/>
      <c r="F31" s="11">
        <v>78</v>
      </c>
      <c r="G31" s="9">
        <v>85</v>
      </c>
      <c r="H31" s="11"/>
      <c r="I31" s="25"/>
      <c r="J31" s="22">
        <f t="shared" si="2"/>
        <v>20.41</v>
      </c>
      <c r="K31" s="11"/>
      <c r="L31" s="12">
        <f t="shared" si="0"/>
        <v>20.41</v>
      </c>
      <c r="M31" s="1">
        <f t="shared" si="1"/>
        <v>0</v>
      </c>
    </row>
    <row r="32" spans="1:13" ht="12.75" customHeight="1" x14ac:dyDescent="0.2">
      <c r="A32" s="13">
        <v>24</v>
      </c>
      <c r="B32" s="32">
        <v>3017938750101</v>
      </c>
      <c r="C32" s="8">
        <v>202000806</v>
      </c>
      <c r="D32" s="8" t="s">
        <v>36</v>
      </c>
      <c r="E32" s="11"/>
      <c r="F32" s="11">
        <v>80</v>
      </c>
      <c r="G32" s="9"/>
      <c r="H32" s="11"/>
      <c r="I32" s="25"/>
      <c r="J32" s="22">
        <f t="shared" si="2"/>
        <v>9.6</v>
      </c>
      <c r="K32" s="11"/>
      <c r="L32" s="12">
        <f t="shared" si="0"/>
        <v>9.6</v>
      </c>
      <c r="M32" s="23">
        <f t="shared" si="1"/>
        <v>0</v>
      </c>
    </row>
    <row r="33" spans="1:13" ht="12.75" customHeight="1" x14ac:dyDescent="0.2">
      <c r="A33" s="13">
        <v>25</v>
      </c>
      <c r="B33" s="32">
        <v>2293405120101</v>
      </c>
      <c r="C33" s="8">
        <v>201403885</v>
      </c>
      <c r="D33" s="8" t="s">
        <v>57</v>
      </c>
      <c r="E33" s="14"/>
      <c r="F33" s="14">
        <v>88</v>
      </c>
      <c r="G33" s="9">
        <v>69</v>
      </c>
      <c r="H33" s="11"/>
      <c r="I33" s="25"/>
      <c r="J33" s="22">
        <f t="shared" si="2"/>
        <v>19.53</v>
      </c>
      <c r="K33" s="11"/>
      <c r="L33" s="12">
        <f t="shared" si="0"/>
        <v>19.53</v>
      </c>
      <c r="M33" s="1">
        <f t="shared" si="1"/>
        <v>0</v>
      </c>
    </row>
    <row r="34" spans="1:13" ht="12.75" customHeight="1" x14ac:dyDescent="0.2">
      <c r="A34" s="13">
        <v>26</v>
      </c>
      <c r="B34" s="32">
        <v>2792947860301</v>
      </c>
      <c r="C34" s="8">
        <v>202004763</v>
      </c>
      <c r="D34" s="8" t="s">
        <v>58</v>
      </c>
      <c r="E34" s="11"/>
      <c r="F34" s="11">
        <v>82</v>
      </c>
      <c r="G34" s="9">
        <v>74</v>
      </c>
      <c r="H34" s="11"/>
      <c r="I34" s="25"/>
      <c r="J34" s="22">
        <f t="shared" si="2"/>
        <v>19.46</v>
      </c>
      <c r="K34" s="11"/>
      <c r="L34" s="12">
        <f t="shared" si="0"/>
        <v>19.46</v>
      </c>
      <c r="M34" s="23">
        <f t="shared" si="1"/>
        <v>0</v>
      </c>
    </row>
    <row r="35" spans="1:13" ht="12.75" customHeight="1" x14ac:dyDescent="0.2">
      <c r="A35" s="13">
        <v>27</v>
      </c>
      <c r="B35" s="32">
        <v>2986459630101</v>
      </c>
      <c r="C35" s="8">
        <v>202001767</v>
      </c>
      <c r="D35" s="8" t="s">
        <v>59</v>
      </c>
      <c r="E35" s="11"/>
      <c r="F35" s="11">
        <v>65</v>
      </c>
      <c r="G35" s="9">
        <v>67</v>
      </c>
      <c r="H35" s="11"/>
      <c r="I35" s="25"/>
      <c r="J35" s="22">
        <f t="shared" si="2"/>
        <v>16.510000000000002</v>
      </c>
      <c r="K35" s="12"/>
      <c r="L35" s="12">
        <f t="shared" si="0"/>
        <v>16.510000000000002</v>
      </c>
      <c r="M35" s="1">
        <f t="shared" si="1"/>
        <v>0</v>
      </c>
    </row>
    <row r="36" spans="1:13" ht="12.75" customHeight="1" x14ac:dyDescent="0.2">
      <c r="A36" s="13">
        <v>28</v>
      </c>
      <c r="B36" s="32">
        <v>3451978950101</v>
      </c>
      <c r="C36" s="8">
        <v>9520488</v>
      </c>
      <c r="D36" s="8" t="s">
        <v>60</v>
      </c>
      <c r="E36" s="14"/>
      <c r="F36" s="14">
        <v>56</v>
      </c>
      <c r="G36" s="9">
        <v>84</v>
      </c>
      <c r="H36" s="11"/>
      <c r="I36" s="25"/>
      <c r="J36" s="22">
        <f t="shared" si="2"/>
        <v>17.64</v>
      </c>
      <c r="K36" s="11"/>
      <c r="L36" s="12">
        <f t="shared" si="0"/>
        <v>17.64</v>
      </c>
      <c r="M36" s="1">
        <f t="shared" si="1"/>
        <v>0</v>
      </c>
    </row>
    <row r="37" spans="1:13" ht="12.75" customHeight="1" x14ac:dyDescent="0.2">
      <c r="A37" s="13">
        <v>29</v>
      </c>
      <c r="B37" s="32">
        <v>3854777400101</v>
      </c>
      <c r="C37" s="8">
        <v>202001471</v>
      </c>
      <c r="D37" s="8" t="s">
        <v>61</v>
      </c>
      <c r="E37" s="14"/>
      <c r="F37" s="14">
        <v>67</v>
      </c>
      <c r="G37" s="9">
        <v>59</v>
      </c>
      <c r="H37" s="11"/>
      <c r="I37" s="25"/>
      <c r="J37" s="22">
        <f t="shared" si="2"/>
        <v>15.709999999999999</v>
      </c>
      <c r="K37" s="11"/>
      <c r="L37" s="12">
        <f t="shared" si="0"/>
        <v>15.709999999999999</v>
      </c>
      <c r="M37" s="1">
        <f t="shared" si="1"/>
        <v>0</v>
      </c>
    </row>
    <row r="38" spans="1:13" ht="12.75" customHeight="1" x14ac:dyDescent="0.2">
      <c r="A38" s="13">
        <v>30</v>
      </c>
      <c r="B38" s="32">
        <v>3106841100407</v>
      </c>
      <c r="C38" s="8">
        <v>202001814</v>
      </c>
      <c r="D38" s="8" t="s">
        <v>62</v>
      </c>
      <c r="E38" s="30"/>
      <c r="F38" s="14">
        <v>75</v>
      </c>
      <c r="G38" s="9">
        <v>54</v>
      </c>
      <c r="H38" s="14"/>
      <c r="I38" s="25"/>
      <c r="J38" s="22">
        <f t="shared" si="2"/>
        <v>16.02</v>
      </c>
      <c r="K38" s="14"/>
      <c r="L38" s="15">
        <f t="shared" si="0"/>
        <v>16.02</v>
      </c>
      <c r="M38" s="1">
        <f t="shared" si="1"/>
        <v>0</v>
      </c>
    </row>
    <row r="39" spans="1:13" ht="12.75" customHeight="1" x14ac:dyDescent="0.2">
      <c r="A39" s="13">
        <v>31</v>
      </c>
      <c r="B39" s="32">
        <v>2659290670101</v>
      </c>
      <c r="C39" s="8">
        <v>201503569</v>
      </c>
      <c r="D39" s="8" t="s">
        <v>63</v>
      </c>
      <c r="E39" s="14"/>
      <c r="F39" s="14">
        <v>77</v>
      </c>
      <c r="G39" s="9">
        <v>94</v>
      </c>
      <c r="H39" s="11"/>
      <c r="I39" s="25"/>
      <c r="J39" s="22">
        <f t="shared" si="2"/>
        <v>21.46</v>
      </c>
      <c r="K39" s="11"/>
      <c r="L39" s="12">
        <f t="shared" ref="L39:L41" si="3">IF(I39&gt;60,J39+(K39*0.25),J39)</f>
        <v>21.46</v>
      </c>
      <c r="M39" s="1">
        <f t="shared" si="1"/>
        <v>0</v>
      </c>
    </row>
    <row r="40" spans="1:13" ht="12.75" customHeight="1" x14ac:dyDescent="0.2">
      <c r="A40" s="13">
        <v>32</v>
      </c>
      <c r="B40" s="32">
        <v>2455188000101</v>
      </c>
      <c r="C40" s="8">
        <v>201700594</v>
      </c>
      <c r="D40" s="8" t="s">
        <v>27</v>
      </c>
      <c r="E40" s="11"/>
      <c r="F40" s="11">
        <v>55</v>
      </c>
      <c r="G40" s="9">
        <v>94</v>
      </c>
      <c r="H40" s="14"/>
      <c r="I40" s="25"/>
      <c r="J40" s="22">
        <f t="shared" si="2"/>
        <v>18.82</v>
      </c>
      <c r="K40" s="14"/>
      <c r="L40" s="15">
        <f t="shared" si="3"/>
        <v>18.82</v>
      </c>
      <c r="M40" s="1">
        <f t="shared" si="1"/>
        <v>0</v>
      </c>
    </row>
    <row r="41" spans="1:13" ht="12.75" customHeight="1" x14ac:dyDescent="0.2">
      <c r="A41" s="13">
        <v>33</v>
      </c>
      <c r="B41" s="32">
        <v>3755364770101</v>
      </c>
      <c r="C41" s="8">
        <v>202004036</v>
      </c>
      <c r="D41" s="8" t="s">
        <v>64</v>
      </c>
      <c r="E41" s="14"/>
      <c r="F41" s="14">
        <v>55</v>
      </c>
      <c r="G41" s="9">
        <v>69</v>
      </c>
      <c r="H41" s="11"/>
      <c r="I41" s="25"/>
      <c r="J41" s="22">
        <f t="shared" si="2"/>
        <v>15.57</v>
      </c>
      <c r="K41" s="11"/>
      <c r="L41" s="12">
        <f t="shared" si="3"/>
        <v>15.57</v>
      </c>
      <c r="M41" s="1">
        <f t="shared" si="1"/>
        <v>0</v>
      </c>
    </row>
    <row r="42" spans="1:13" ht="12.75" customHeight="1" x14ac:dyDescent="0.2">
      <c r="A42" s="13">
        <v>34</v>
      </c>
      <c r="B42" s="32">
        <v>3001659430101</v>
      </c>
      <c r="C42" s="8">
        <v>201708966</v>
      </c>
      <c r="D42" s="8" t="s">
        <v>65</v>
      </c>
      <c r="E42" s="11"/>
      <c r="F42" s="11">
        <v>88</v>
      </c>
      <c r="G42" s="9">
        <v>59</v>
      </c>
      <c r="H42" s="28"/>
      <c r="I42" s="25"/>
      <c r="J42" s="22">
        <f t="shared" si="2"/>
        <v>18.229999999999997</v>
      </c>
      <c r="K42" s="28"/>
      <c r="L42" s="29">
        <f t="shared" ref="L42:L75" si="4">IF(I42&gt;60,J42+(K42*0.25),J42)</f>
        <v>18.229999999999997</v>
      </c>
      <c r="M42" s="1">
        <f t="shared" ref="M42:M75" si="5">K42*0.25</f>
        <v>0</v>
      </c>
    </row>
    <row r="43" spans="1:13" ht="12.75" customHeight="1" x14ac:dyDescent="0.2">
      <c r="A43" s="13">
        <v>35</v>
      </c>
      <c r="B43" s="32">
        <v>3685713780101</v>
      </c>
      <c r="C43" s="8">
        <v>202003902</v>
      </c>
      <c r="D43" s="8" t="s">
        <v>66</v>
      </c>
      <c r="E43" s="11"/>
      <c r="F43" s="11">
        <v>58</v>
      </c>
      <c r="G43" s="9"/>
      <c r="H43" s="11"/>
      <c r="I43" s="25"/>
      <c r="J43" s="22">
        <f t="shared" si="2"/>
        <v>6.96</v>
      </c>
      <c r="K43" s="11"/>
      <c r="L43" s="12">
        <f t="shared" si="4"/>
        <v>6.96</v>
      </c>
      <c r="M43" s="1">
        <f t="shared" si="5"/>
        <v>0</v>
      </c>
    </row>
    <row r="44" spans="1:13" ht="12.75" customHeight="1" x14ac:dyDescent="0.2">
      <c r="A44" s="13">
        <v>36</v>
      </c>
      <c r="B44" s="32">
        <v>3746100100101</v>
      </c>
      <c r="C44" s="8">
        <v>201807568</v>
      </c>
      <c r="D44" s="8" t="s">
        <v>67</v>
      </c>
      <c r="E44" s="11"/>
      <c r="F44" s="11">
        <v>88</v>
      </c>
      <c r="G44" s="9"/>
      <c r="H44" s="11"/>
      <c r="I44" s="25"/>
      <c r="J44" s="22">
        <f t="shared" si="2"/>
        <v>10.559999999999999</v>
      </c>
      <c r="K44" s="12"/>
      <c r="L44" s="12">
        <f t="shared" si="4"/>
        <v>10.559999999999999</v>
      </c>
      <c r="M44" s="1">
        <f t="shared" si="5"/>
        <v>0</v>
      </c>
    </row>
    <row r="45" spans="1:13" ht="12.75" customHeight="1" x14ac:dyDescent="0.2">
      <c r="A45" s="13">
        <v>37</v>
      </c>
      <c r="B45" s="32">
        <v>3003089570101</v>
      </c>
      <c r="C45" s="8">
        <v>201807083</v>
      </c>
      <c r="D45" s="8" t="s">
        <v>68</v>
      </c>
      <c r="E45" s="11"/>
      <c r="F45" s="11">
        <v>82</v>
      </c>
      <c r="G45" s="9">
        <v>72</v>
      </c>
      <c r="H45" s="11"/>
      <c r="I45" s="25"/>
      <c r="J45" s="22">
        <f t="shared" si="2"/>
        <v>19.2</v>
      </c>
      <c r="K45" s="11"/>
      <c r="L45" s="12">
        <f t="shared" si="4"/>
        <v>19.2</v>
      </c>
      <c r="M45" s="1">
        <f t="shared" si="5"/>
        <v>0</v>
      </c>
    </row>
    <row r="46" spans="1:13" ht="12.75" customHeight="1" x14ac:dyDescent="0.2">
      <c r="A46" s="13">
        <v>38</v>
      </c>
      <c r="B46" s="32">
        <v>3386940132009</v>
      </c>
      <c r="C46" s="8">
        <v>201644724</v>
      </c>
      <c r="D46" s="8" t="s">
        <v>69</v>
      </c>
      <c r="E46" s="14"/>
      <c r="F46" s="14">
        <v>83</v>
      </c>
      <c r="G46" s="9"/>
      <c r="H46" s="11"/>
      <c r="I46" s="25"/>
      <c r="J46" s="22">
        <f t="shared" si="2"/>
        <v>9.9599999999999991</v>
      </c>
      <c r="K46" s="11"/>
      <c r="L46" s="12">
        <f t="shared" si="4"/>
        <v>9.9599999999999991</v>
      </c>
      <c r="M46" s="1">
        <f t="shared" si="5"/>
        <v>0</v>
      </c>
    </row>
    <row r="47" spans="1:13" ht="12.75" customHeight="1" x14ac:dyDescent="0.2">
      <c r="A47" s="13">
        <v>39</v>
      </c>
      <c r="B47" s="32">
        <v>3042177860114</v>
      </c>
      <c r="C47" s="8">
        <v>201612440</v>
      </c>
      <c r="D47" s="8" t="s">
        <v>70</v>
      </c>
      <c r="E47" s="11"/>
      <c r="F47" s="11">
        <v>50</v>
      </c>
      <c r="G47" s="9"/>
      <c r="H47" s="14"/>
      <c r="I47" s="25"/>
      <c r="J47" s="22">
        <f t="shared" si="2"/>
        <v>6</v>
      </c>
      <c r="K47" s="14"/>
      <c r="L47" s="15">
        <f t="shared" si="4"/>
        <v>6</v>
      </c>
      <c r="M47" s="1">
        <f t="shared" si="5"/>
        <v>0</v>
      </c>
    </row>
    <row r="48" spans="1:13" ht="12.75" customHeight="1" x14ac:dyDescent="0.2">
      <c r="A48" s="13">
        <v>40</v>
      </c>
      <c r="B48" s="32">
        <v>1609391000101</v>
      </c>
      <c r="C48" s="8">
        <v>200313574</v>
      </c>
      <c r="D48" s="8" t="s">
        <v>71</v>
      </c>
      <c r="E48" s="14"/>
      <c r="F48" s="14">
        <v>74</v>
      </c>
      <c r="G48" s="9"/>
      <c r="H48" s="11"/>
      <c r="I48" s="25"/>
      <c r="J48" s="22">
        <f t="shared" si="2"/>
        <v>8.879999999999999</v>
      </c>
      <c r="K48" s="11"/>
      <c r="L48" s="12">
        <f t="shared" si="4"/>
        <v>8.879999999999999</v>
      </c>
      <c r="M48" s="1">
        <f t="shared" si="5"/>
        <v>0</v>
      </c>
    </row>
    <row r="49" spans="1:13" ht="12.75" customHeight="1" x14ac:dyDescent="0.2">
      <c r="A49" s="13">
        <v>41</v>
      </c>
      <c r="B49" s="32">
        <v>2693262510101</v>
      </c>
      <c r="C49" s="8">
        <v>201709431</v>
      </c>
      <c r="D49" s="8" t="s">
        <v>28</v>
      </c>
      <c r="E49" s="14"/>
      <c r="F49" s="14">
        <v>61</v>
      </c>
      <c r="G49" s="9">
        <v>69</v>
      </c>
      <c r="H49" s="11"/>
      <c r="I49" s="25"/>
      <c r="J49" s="22">
        <f t="shared" si="2"/>
        <v>16.29</v>
      </c>
      <c r="K49" s="11"/>
      <c r="L49" s="12">
        <f t="shared" si="4"/>
        <v>16.29</v>
      </c>
      <c r="M49" s="1">
        <f t="shared" si="5"/>
        <v>0</v>
      </c>
    </row>
    <row r="50" spans="1:13" ht="12.75" customHeight="1" x14ac:dyDescent="0.2">
      <c r="A50" s="13">
        <v>42</v>
      </c>
      <c r="B50" s="32">
        <v>3019265570101</v>
      </c>
      <c r="C50" s="8">
        <v>201800994</v>
      </c>
      <c r="D50" s="8" t="s">
        <v>30</v>
      </c>
      <c r="E50" s="11"/>
      <c r="F50" s="11">
        <v>71</v>
      </c>
      <c r="G50" s="9">
        <v>58</v>
      </c>
      <c r="H50" s="11"/>
      <c r="I50" s="25"/>
      <c r="J50" s="22">
        <f t="shared" si="2"/>
        <v>16.059999999999999</v>
      </c>
      <c r="K50" s="11"/>
      <c r="L50" s="12">
        <f t="shared" si="4"/>
        <v>16.059999999999999</v>
      </c>
      <c r="M50" s="23">
        <f t="shared" si="5"/>
        <v>0</v>
      </c>
    </row>
    <row r="51" spans="1:13" ht="12.75" customHeight="1" x14ac:dyDescent="0.2">
      <c r="A51" s="13">
        <v>43</v>
      </c>
      <c r="B51" s="32">
        <v>2990909300101</v>
      </c>
      <c r="C51" s="8">
        <v>201709049</v>
      </c>
      <c r="D51" s="8" t="s">
        <v>32</v>
      </c>
      <c r="E51" s="11"/>
      <c r="F51" s="11">
        <v>38</v>
      </c>
      <c r="G51" s="9"/>
      <c r="H51" s="14"/>
      <c r="I51" s="25"/>
      <c r="J51" s="22">
        <f t="shared" si="2"/>
        <v>4.5599999999999996</v>
      </c>
      <c r="K51" s="11"/>
      <c r="L51" s="12">
        <f t="shared" si="4"/>
        <v>4.5599999999999996</v>
      </c>
      <c r="M51" s="1">
        <f t="shared" si="5"/>
        <v>0</v>
      </c>
    </row>
    <row r="52" spans="1:13" ht="12.75" customHeight="1" x14ac:dyDescent="0.2">
      <c r="A52" s="13">
        <v>44</v>
      </c>
      <c r="B52" s="32">
        <v>3127573280416</v>
      </c>
      <c r="C52" s="8">
        <v>201712078</v>
      </c>
      <c r="D52" s="8" t="s">
        <v>33</v>
      </c>
      <c r="E52" s="14"/>
      <c r="F52" s="14">
        <v>64</v>
      </c>
      <c r="G52" s="9">
        <v>6</v>
      </c>
      <c r="H52" s="14"/>
      <c r="I52" s="25"/>
      <c r="J52" s="22">
        <f t="shared" si="2"/>
        <v>8.4599999999999991</v>
      </c>
      <c r="K52" s="11"/>
      <c r="L52" s="12">
        <f t="shared" si="4"/>
        <v>8.4599999999999991</v>
      </c>
      <c r="M52" s="1">
        <f t="shared" si="5"/>
        <v>0</v>
      </c>
    </row>
    <row r="53" spans="1:13" ht="12.75" customHeight="1" x14ac:dyDescent="0.2">
      <c r="A53" s="13">
        <v>45</v>
      </c>
      <c r="B53" s="32">
        <v>2981292640405</v>
      </c>
      <c r="C53" s="8">
        <v>201800956</v>
      </c>
      <c r="D53" s="8" t="s">
        <v>29</v>
      </c>
      <c r="E53" s="11"/>
      <c r="F53" s="11">
        <v>59</v>
      </c>
      <c r="G53" s="9">
        <v>87</v>
      </c>
      <c r="H53" s="11"/>
      <c r="I53" s="25"/>
      <c r="J53" s="22">
        <f t="shared" si="2"/>
        <v>18.39</v>
      </c>
      <c r="K53" s="11"/>
      <c r="L53" s="12">
        <f t="shared" si="4"/>
        <v>18.39</v>
      </c>
      <c r="M53" s="1">
        <f t="shared" si="5"/>
        <v>0</v>
      </c>
    </row>
    <row r="54" spans="1:13" ht="12.75" customHeight="1" x14ac:dyDescent="0.2">
      <c r="A54" s="13">
        <v>46</v>
      </c>
      <c r="B54" s="32">
        <v>3786578280101</v>
      </c>
      <c r="C54" s="8">
        <v>202007092</v>
      </c>
      <c r="D54" s="8" t="s">
        <v>72</v>
      </c>
      <c r="E54" s="11"/>
      <c r="F54" s="11">
        <v>84</v>
      </c>
      <c r="G54" s="9">
        <v>84</v>
      </c>
      <c r="H54" s="11"/>
      <c r="I54" s="25"/>
      <c r="J54" s="22">
        <f t="shared" si="2"/>
        <v>21</v>
      </c>
      <c r="K54" s="11"/>
      <c r="L54" s="12">
        <f t="shared" si="4"/>
        <v>21</v>
      </c>
      <c r="M54" s="23">
        <f t="shared" si="5"/>
        <v>0</v>
      </c>
    </row>
    <row r="55" spans="1:13" ht="12.75" customHeight="1" x14ac:dyDescent="0.2">
      <c r="A55" s="13">
        <v>47</v>
      </c>
      <c r="B55" s="32"/>
      <c r="C55" s="8"/>
      <c r="D55" s="8"/>
      <c r="E55" s="11"/>
      <c r="F55" s="11"/>
      <c r="G55" s="9"/>
      <c r="H55" s="11"/>
      <c r="I55" s="25"/>
      <c r="J55" s="22">
        <f t="shared" si="2"/>
        <v>0</v>
      </c>
      <c r="K55" s="11"/>
      <c r="L55" s="12">
        <f>IF(I55&gt;60,J55+(K55*0.25),J55)</f>
        <v>0</v>
      </c>
      <c r="M55" s="23">
        <f>K55*0.25</f>
        <v>0</v>
      </c>
    </row>
    <row r="56" spans="1:13" ht="12.75" customHeight="1" x14ac:dyDescent="0.2">
      <c r="A56" s="13">
        <v>48</v>
      </c>
      <c r="B56" s="32"/>
      <c r="C56" s="8"/>
      <c r="D56" s="8"/>
      <c r="E56" s="11"/>
      <c r="F56" s="11"/>
      <c r="G56" s="9"/>
      <c r="H56" s="14"/>
      <c r="I56" s="25"/>
      <c r="J56" s="22">
        <f t="shared" si="2"/>
        <v>0</v>
      </c>
      <c r="K56" s="14"/>
      <c r="L56" s="15">
        <f t="shared" si="4"/>
        <v>0</v>
      </c>
      <c r="M56" s="23">
        <f t="shared" si="5"/>
        <v>0</v>
      </c>
    </row>
    <row r="57" spans="1:13" ht="12.75" customHeight="1" x14ac:dyDescent="0.2">
      <c r="A57" s="13">
        <v>49</v>
      </c>
      <c r="B57" s="32"/>
      <c r="C57" s="8"/>
      <c r="D57" s="8"/>
      <c r="E57" s="11"/>
      <c r="F57" s="11"/>
      <c r="G57" s="9"/>
      <c r="H57" s="14"/>
      <c r="I57" s="33"/>
      <c r="J57" s="22">
        <f t="shared" si="2"/>
        <v>0</v>
      </c>
      <c r="K57" s="14"/>
      <c r="L57" s="15">
        <f t="shared" si="4"/>
        <v>0</v>
      </c>
      <c r="M57" s="1">
        <f t="shared" si="5"/>
        <v>0</v>
      </c>
    </row>
    <row r="58" spans="1:13" ht="12.75" customHeight="1" x14ac:dyDescent="0.2">
      <c r="A58" s="13">
        <v>50</v>
      </c>
      <c r="B58" s="32"/>
      <c r="C58" s="8"/>
      <c r="D58" s="8"/>
      <c r="E58" s="11"/>
      <c r="F58" s="11"/>
      <c r="G58" s="9"/>
      <c r="H58" s="11"/>
      <c r="I58" s="25"/>
      <c r="J58" s="22">
        <f t="shared" si="2"/>
        <v>0</v>
      </c>
      <c r="K58" s="11"/>
      <c r="L58" s="12">
        <f t="shared" si="4"/>
        <v>0</v>
      </c>
      <c r="M58" s="1">
        <f t="shared" si="5"/>
        <v>0</v>
      </c>
    </row>
    <row r="59" spans="1:13" ht="12.75" customHeight="1" x14ac:dyDescent="0.2">
      <c r="A59" s="13">
        <v>51</v>
      </c>
      <c r="B59" s="32"/>
      <c r="C59" s="8"/>
      <c r="D59" s="8"/>
      <c r="E59" s="11"/>
      <c r="F59" s="11"/>
      <c r="G59" s="9"/>
      <c r="H59" s="11"/>
      <c r="I59" s="25"/>
      <c r="J59" s="22">
        <f t="shared" si="2"/>
        <v>0</v>
      </c>
      <c r="K59" s="12"/>
      <c r="L59" s="12">
        <f t="shared" si="4"/>
        <v>0</v>
      </c>
      <c r="M59" s="1">
        <f t="shared" si="5"/>
        <v>0</v>
      </c>
    </row>
    <row r="60" spans="1:13" ht="12.75" customHeight="1" x14ac:dyDescent="0.2">
      <c r="A60" s="13">
        <v>52</v>
      </c>
      <c r="B60" s="32"/>
      <c r="C60" s="8"/>
      <c r="D60" s="8"/>
      <c r="E60" s="11"/>
      <c r="F60" s="11"/>
      <c r="G60" s="9"/>
      <c r="H60" s="14"/>
      <c r="I60" s="25"/>
      <c r="J60" s="22">
        <f t="shared" si="2"/>
        <v>0</v>
      </c>
      <c r="K60" s="14"/>
      <c r="L60" s="15">
        <f t="shared" si="4"/>
        <v>0</v>
      </c>
      <c r="M60" s="1">
        <f t="shared" si="5"/>
        <v>0</v>
      </c>
    </row>
    <row r="61" spans="1:13" ht="12.75" customHeight="1" x14ac:dyDescent="0.2">
      <c r="A61" s="13">
        <v>53</v>
      </c>
      <c r="B61" s="32"/>
      <c r="C61" s="8"/>
      <c r="D61" s="8"/>
      <c r="E61" s="14"/>
      <c r="F61" s="14"/>
      <c r="G61" s="9"/>
      <c r="H61" s="11"/>
      <c r="I61" s="25"/>
      <c r="J61" s="22">
        <f t="shared" si="2"/>
        <v>0</v>
      </c>
      <c r="K61" s="11"/>
      <c r="L61" s="12">
        <f t="shared" si="4"/>
        <v>0</v>
      </c>
      <c r="M61" s="1">
        <f t="shared" si="5"/>
        <v>0</v>
      </c>
    </row>
    <row r="62" spans="1:13" ht="12.75" customHeight="1" x14ac:dyDescent="0.2">
      <c r="A62" s="13">
        <v>54</v>
      </c>
      <c r="B62" s="32"/>
      <c r="C62" s="8"/>
      <c r="D62" s="8"/>
      <c r="E62" s="11"/>
      <c r="F62" s="11"/>
      <c r="G62" s="9"/>
      <c r="H62" s="11"/>
      <c r="I62" s="25"/>
      <c r="J62" s="22">
        <f t="shared" si="2"/>
        <v>0</v>
      </c>
      <c r="K62" s="11"/>
      <c r="L62" s="12">
        <f t="shared" si="4"/>
        <v>0</v>
      </c>
      <c r="M62" s="1">
        <f t="shared" si="5"/>
        <v>0</v>
      </c>
    </row>
    <row r="63" spans="1:13" ht="12.75" customHeight="1" x14ac:dyDescent="0.2">
      <c r="A63" s="13">
        <v>55</v>
      </c>
      <c r="B63" s="32"/>
      <c r="C63" s="8"/>
      <c r="D63" s="8"/>
      <c r="E63" s="14"/>
      <c r="F63" s="14"/>
      <c r="G63" s="9"/>
      <c r="H63" s="14"/>
      <c r="I63" s="25"/>
      <c r="J63" s="22">
        <f t="shared" si="2"/>
        <v>0</v>
      </c>
      <c r="K63" s="14"/>
      <c r="L63" s="15">
        <f t="shared" si="4"/>
        <v>0</v>
      </c>
      <c r="M63" s="1">
        <f t="shared" si="5"/>
        <v>0</v>
      </c>
    </row>
    <row r="64" spans="1:13" ht="12.75" customHeight="1" x14ac:dyDescent="0.2">
      <c r="A64" s="13">
        <v>56</v>
      </c>
      <c r="B64" s="32"/>
      <c r="C64" s="8"/>
      <c r="D64" s="8"/>
      <c r="E64" s="14"/>
      <c r="F64" s="14"/>
      <c r="G64" s="9"/>
      <c r="H64" s="11"/>
      <c r="I64" s="25"/>
      <c r="J64" s="22">
        <f t="shared" si="2"/>
        <v>0</v>
      </c>
      <c r="K64" s="11"/>
      <c r="L64" s="12">
        <f t="shared" si="4"/>
        <v>0</v>
      </c>
      <c r="M64" s="1">
        <f t="shared" si="5"/>
        <v>0</v>
      </c>
    </row>
    <row r="65" spans="1:13" ht="12.75" customHeight="1" x14ac:dyDescent="0.2">
      <c r="A65" s="13">
        <v>57</v>
      </c>
      <c r="B65" s="32"/>
      <c r="C65" s="8"/>
      <c r="D65" s="8"/>
      <c r="E65" s="28"/>
      <c r="F65" s="28"/>
      <c r="G65" s="9"/>
      <c r="H65" s="11"/>
      <c r="I65" s="25"/>
      <c r="J65" s="22">
        <f t="shared" si="2"/>
        <v>0</v>
      </c>
      <c r="K65" s="11"/>
      <c r="L65" s="12">
        <f t="shared" si="4"/>
        <v>0</v>
      </c>
      <c r="M65" s="1">
        <f t="shared" si="5"/>
        <v>0</v>
      </c>
    </row>
    <row r="66" spans="1:13" ht="12.75" customHeight="1" x14ac:dyDescent="0.2">
      <c r="A66" s="13">
        <v>58</v>
      </c>
      <c r="B66" s="32"/>
      <c r="C66" s="8"/>
      <c r="D66" s="8"/>
      <c r="E66" s="14"/>
      <c r="F66" s="14"/>
      <c r="G66" s="9"/>
      <c r="H66" s="11"/>
      <c r="I66" s="25"/>
      <c r="J66" s="22">
        <f t="shared" si="2"/>
        <v>0</v>
      </c>
      <c r="K66" s="11"/>
      <c r="L66" s="12">
        <f t="shared" si="4"/>
        <v>0</v>
      </c>
      <c r="M66" s="1">
        <f t="shared" si="5"/>
        <v>0</v>
      </c>
    </row>
    <row r="67" spans="1:13" ht="12.75" customHeight="1" x14ac:dyDescent="0.2">
      <c r="A67" s="13">
        <v>59</v>
      </c>
      <c r="B67" s="32"/>
      <c r="C67" s="8"/>
      <c r="D67" s="8"/>
      <c r="E67" s="11"/>
      <c r="F67" s="11"/>
      <c r="G67" s="9"/>
      <c r="H67" s="11"/>
      <c r="I67" s="25"/>
      <c r="J67" s="22">
        <f t="shared" si="2"/>
        <v>0</v>
      </c>
      <c r="K67" s="11"/>
      <c r="L67" s="12">
        <f t="shared" si="4"/>
        <v>0</v>
      </c>
      <c r="M67" s="1">
        <f t="shared" si="5"/>
        <v>0</v>
      </c>
    </row>
    <row r="68" spans="1:13" ht="12.75" customHeight="1" x14ac:dyDescent="0.2">
      <c r="A68" s="13">
        <v>60</v>
      </c>
      <c r="B68" s="32"/>
      <c r="C68" s="8"/>
      <c r="D68" s="8"/>
      <c r="E68" s="11"/>
      <c r="F68" s="11"/>
      <c r="G68" s="9"/>
      <c r="H68" s="21"/>
      <c r="I68" s="25"/>
      <c r="J68" s="22">
        <f t="shared" si="2"/>
        <v>0</v>
      </c>
      <c r="K68" s="11"/>
      <c r="L68" s="12">
        <f t="shared" si="4"/>
        <v>0</v>
      </c>
      <c r="M68" s="1">
        <f t="shared" si="5"/>
        <v>0</v>
      </c>
    </row>
    <row r="69" spans="1:13" ht="12.75" customHeight="1" x14ac:dyDescent="0.2">
      <c r="A69" s="13">
        <v>61</v>
      </c>
      <c r="B69" s="32"/>
      <c r="C69" s="8"/>
      <c r="D69" s="8"/>
      <c r="E69" s="11"/>
      <c r="F69" s="11"/>
      <c r="G69" s="9"/>
      <c r="H69" s="14"/>
      <c r="I69" s="25"/>
      <c r="J69" s="22">
        <f t="shared" si="2"/>
        <v>0</v>
      </c>
      <c r="K69" s="11"/>
      <c r="L69" s="12">
        <f t="shared" si="4"/>
        <v>0</v>
      </c>
      <c r="M69" s="1">
        <f t="shared" si="5"/>
        <v>0</v>
      </c>
    </row>
    <row r="70" spans="1:13" ht="12.75" customHeight="1" x14ac:dyDescent="0.2">
      <c r="A70" s="13">
        <v>62</v>
      </c>
      <c r="B70" s="32"/>
      <c r="C70" s="8"/>
      <c r="D70" s="8"/>
      <c r="E70" s="11"/>
      <c r="F70" s="11"/>
      <c r="G70" s="9"/>
      <c r="H70" s="14"/>
      <c r="I70" s="25"/>
      <c r="J70" s="22">
        <f t="shared" si="2"/>
        <v>0</v>
      </c>
      <c r="K70" s="14"/>
      <c r="L70" s="15">
        <f t="shared" si="4"/>
        <v>0</v>
      </c>
      <c r="M70" s="1">
        <f t="shared" si="5"/>
        <v>0</v>
      </c>
    </row>
    <row r="71" spans="1:13" ht="12.75" customHeight="1" x14ac:dyDescent="0.2">
      <c r="A71" s="13">
        <v>63</v>
      </c>
      <c r="B71" s="32"/>
      <c r="C71" s="8"/>
      <c r="D71" s="8"/>
      <c r="E71" s="11"/>
      <c r="F71" s="11"/>
      <c r="G71" s="9"/>
      <c r="H71" s="11"/>
      <c r="I71" s="25"/>
      <c r="J71" s="22">
        <f t="shared" si="2"/>
        <v>0</v>
      </c>
      <c r="K71" s="11"/>
      <c r="L71" s="12">
        <f t="shared" si="4"/>
        <v>0</v>
      </c>
      <c r="M71" s="23">
        <f t="shared" si="5"/>
        <v>0</v>
      </c>
    </row>
    <row r="72" spans="1:13" ht="12.75" customHeight="1" x14ac:dyDescent="0.2">
      <c r="A72" s="13">
        <v>64</v>
      </c>
      <c r="B72" s="32"/>
      <c r="C72" s="8"/>
      <c r="D72" s="8"/>
      <c r="E72" s="11"/>
      <c r="F72" s="11"/>
      <c r="G72" s="9"/>
      <c r="H72" s="14"/>
      <c r="I72" s="25"/>
      <c r="J72" s="22">
        <f t="shared" si="2"/>
        <v>0</v>
      </c>
      <c r="K72" s="14"/>
      <c r="L72" s="15">
        <f t="shared" si="4"/>
        <v>0</v>
      </c>
      <c r="M72" s="1">
        <f t="shared" si="5"/>
        <v>0</v>
      </c>
    </row>
    <row r="73" spans="1:13" ht="12.75" customHeight="1" x14ac:dyDescent="0.2">
      <c r="A73" s="13">
        <v>65</v>
      </c>
      <c r="B73" s="32"/>
      <c r="C73" s="8"/>
      <c r="D73" s="8"/>
      <c r="E73" s="11"/>
      <c r="F73" s="11"/>
      <c r="G73" s="9"/>
      <c r="H73" s="11"/>
      <c r="I73" s="25"/>
      <c r="J73" s="22">
        <f t="shared" si="2"/>
        <v>0</v>
      </c>
      <c r="K73" s="11"/>
      <c r="L73" s="12">
        <f t="shared" si="4"/>
        <v>0</v>
      </c>
      <c r="M73" s="1">
        <f t="shared" si="5"/>
        <v>0</v>
      </c>
    </row>
    <row r="74" spans="1:13" ht="12.75" customHeight="1" x14ac:dyDescent="0.2">
      <c r="A74" s="13">
        <v>66</v>
      </c>
      <c r="B74" s="32"/>
      <c r="C74" s="8"/>
      <c r="D74" s="8"/>
      <c r="E74" s="11"/>
      <c r="F74" s="11"/>
      <c r="G74" s="9"/>
      <c r="H74" s="11"/>
      <c r="I74" s="25"/>
      <c r="J74" s="22">
        <f t="shared" ref="J74:J108" si="6">(I74*0.3)+(H74*0.15)+(G74*0.13)+(F74*0.12)+(E74*0.05)</f>
        <v>0</v>
      </c>
      <c r="K74" s="11"/>
      <c r="L74" s="12">
        <f t="shared" si="4"/>
        <v>0</v>
      </c>
      <c r="M74" s="1">
        <f t="shared" si="5"/>
        <v>0</v>
      </c>
    </row>
    <row r="75" spans="1:13" ht="12.75" customHeight="1" x14ac:dyDescent="0.2">
      <c r="A75" s="13">
        <v>67</v>
      </c>
      <c r="B75" s="32"/>
      <c r="C75" s="8"/>
      <c r="D75" s="8"/>
      <c r="E75" s="14"/>
      <c r="F75" s="14"/>
      <c r="G75" s="9"/>
      <c r="H75" s="14"/>
      <c r="I75" s="25"/>
      <c r="J75" s="22">
        <f t="shared" si="6"/>
        <v>0</v>
      </c>
      <c r="K75" s="11"/>
      <c r="L75" s="12">
        <f t="shared" si="4"/>
        <v>0</v>
      </c>
      <c r="M75" s="1">
        <f t="shared" si="5"/>
        <v>0</v>
      </c>
    </row>
    <row r="76" spans="1:13" ht="12.75" customHeight="1" x14ac:dyDescent="0.2">
      <c r="A76" s="13">
        <v>68</v>
      </c>
      <c r="B76" s="32"/>
      <c r="C76" s="8"/>
      <c r="D76" s="8"/>
      <c r="E76" s="11"/>
      <c r="F76" s="11"/>
      <c r="G76" s="9"/>
      <c r="H76" s="11"/>
      <c r="I76" s="25"/>
      <c r="J76" s="22">
        <f t="shared" si="6"/>
        <v>0</v>
      </c>
      <c r="K76" s="11"/>
      <c r="L76" s="12">
        <f t="shared" ref="L76:L106" si="7">IF(I76&gt;60,J76+(K76*0.25),J76)</f>
        <v>0</v>
      </c>
      <c r="M76" s="1">
        <f t="shared" ref="M76:M97" si="8">K76*0.25</f>
        <v>0</v>
      </c>
    </row>
    <row r="77" spans="1:13" ht="12.75" customHeight="1" x14ac:dyDescent="0.2">
      <c r="A77" s="13">
        <v>69</v>
      </c>
      <c r="B77" s="32"/>
      <c r="C77" s="8"/>
      <c r="D77" s="8"/>
      <c r="E77" s="14"/>
      <c r="F77" s="14"/>
      <c r="G77" s="9"/>
      <c r="H77" s="11"/>
      <c r="I77" s="25"/>
      <c r="J77" s="22">
        <f t="shared" si="6"/>
        <v>0</v>
      </c>
      <c r="K77" s="11"/>
      <c r="L77" s="12">
        <f t="shared" si="7"/>
        <v>0</v>
      </c>
      <c r="M77" s="1">
        <f t="shared" si="8"/>
        <v>0</v>
      </c>
    </row>
    <row r="78" spans="1:13" ht="12.75" customHeight="1" x14ac:dyDescent="0.2">
      <c r="A78" s="13">
        <v>70</v>
      </c>
      <c r="B78" s="32"/>
      <c r="C78" s="8"/>
      <c r="D78" s="8"/>
      <c r="E78" s="11"/>
      <c r="F78" s="11"/>
      <c r="G78" s="9"/>
      <c r="H78" s="11"/>
      <c r="I78" s="25"/>
      <c r="J78" s="22">
        <f t="shared" si="6"/>
        <v>0</v>
      </c>
      <c r="K78" s="11"/>
      <c r="L78" s="12">
        <f t="shared" si="7"/>
        <v>0</v>
      </c>
      <c r="M78" s="23">
        <f t="shared" si="8"/>
        <v>0</v>
      </c>
    </row>
    <row r="79" spans="1:13" ht="12.75" customHeight="1" x14ac:dyDescent="0.2">
      <c r="A79" s="13">
        <v>71</v>
      </c>
      <c r="B79" s="32"/>
      <c r="C79" s="8"/>
      <c r="D79" s="8"/>
      <c r="E79" s="11"/>
      <c r="F79" s="11"/>
      <c r="G79" s="9"/>
      <c r="H79" s="11"/>
      <c r="I79" s="25"/>
      <c r="J79" s="22">
        <f t="shared" si="6"/>
        <v>0</v>
      </c>
      <c r="K79" s="11"/>
      <c r="L79" s="12">
        <f t="shared" si="7"/>
        <v>0</v>
      </c>
      <c r="M79" s="1">
        <f t="shared" si="8"/>
        <v>0</v>
      </c>
    </row>
    <row r="80" spans="1:13" ht="12.75" customHeight="1" x14ac:dyDescent="0.2">
      <c r="A80" s="13">
        <v>72</v>
      </c>
      <c r="B80" s="32"/>
      <c r="C80" s="8"/>
      <c r="D80" s="8"/>
      <c r="E80" s="11"/>
      <c r="F80" s="11"/>
      <c r="G80" s="9"/>
      <c r="H80" s="14"/>
      <c r="I80" s="25"/>
      <c r="J80" s="22">
        <f t="shared" si="6"/>
        <v>0</v>
      </c>
      <c r="K80" s="14"/>
      <c r="L80" s="15">
        <f t="shared" si="7"/>
        <v>0</v>
      </c>
      <c r="M80" s="23">
        <f t="shared" si="8"/>
        <v>0</v>
      </c>
    </row>
    <row r="81" spans="1:13" ht="12.75" customHeight="1" x14ac:dyDescent="0.2">
      <c r="A81" s="13">
        <v>73</v>
      </c>
      <c r="B81" s="32"/>
      <c r="C81" s="8"/>
      <c r="D81" s="8"/>
      <c r="E81" s="14"/>
      <c r="F81" s="14"/>
      <c r="G81" s="9"/>
      <c r="H81" s="11"/>
      <c r="I81" s="25"/>
      <c r="J81" s="22">
        <f t="shared" si="6"/>
        <v>0</v>
      </c>
      <c r="K81" s="21"/>
      <c r="L81" s="12">
        <f t="shared" si="7"/>
        <v>0</v>
      </c>
      <c r="M81" s="1">
        <f t="shared" si="8"/>
        <v>0</v>
      </c>
    </row>
    <row r="82" spans="1:13" ht="12.75" customHeight="1" x14ac:dyDescent="0.2">
      <c r="A82" s="13">
        <v>74</v>
      </c>
      <c r="B82" s="32"/>
      <c r="C82" s="8"/>
      <c r="D82" s="8"/>
      <c r="E82" s="11"/>
      <c r="F82" s="11"/>
      <c r="G82" s="9"/>
      <c r="H82" s="11"/>
      <c r="I82" s="25"/>
      <c r="J82" s="22">
        <f t="shared" si="6"/>
        <v>0</v>
      </c>
      <c r="K82" s="12"/>
      <c r="L82" s="12">
        <f t="shared" si="7"/>
        <v>0</v>
      </c>
      <c r="M82" s="1">
        <f t="shared" si="8"/>
        <v>0</v>
      </c>
    </row>
    <row r="83" spans="1:13" ht="12.75" customHeight="1" x14ac:dyDescent="0.2">
      <c r="A83" s="13">
        <v>75</v>
      </c>
      <c r="B83" s="32"/>
      <c r="C83" s="8"/>
      <c r="D83" s="8"/>
      <c r="E83" s="9"/>
      <c r="F83" s="11"/>
      <c r="G83" s="9"/>
      <c r="H83" s="14"/>
      <c r="I83" s="25"/>
      <c r="J83" s="22">
        <f t="shared" si="6"/>
        <v>0</v>
      </c>
      <c r="K83" s="11"/>
      <c r="L83" s="12">
        <f t="shared" si="7"/>
        <v>0</v>
      </c>
      <c r="M83" s="1">
        <f t="shared" si="8"/>
        <v>0</v>
      </c>
    </row>
    <row r="84" spans="1:13" ht="12.75" customHeight="1" x14ac:dyDescent="0.2">
      <c r="A84" s="13">
        <v>76</v>
      </c>
      <c r="B84" s="32"/>
      <c r="C84" s="8"/>
      <c r="D84" s="8"/>
      <c r="E84" s="11"/>
      <c r="F84" s="11"/>
      <c r="G84" s="9"/>
      <c r="H84" s="14"/>
      <c r="I84" s="25"/>
      <c r="J84" s="22">
        <f t="shared" si="6"/>
        <v>0</v>
      </c>
      <c r="K84" s="14"/>
      <c r="L84" s="12">
        <f t="shared" si="7"/>
        <v>0</v>
      </c>
      <c r="M84" s="1">
        <f t="shared" si="8"/>
        <v>0</v>
      </c>
    </row>
    <row r="85" spans="1:13" ht="12.75" customHeight="1" x14ac:dyDescent="0.2">
      <c r="A85" s="13">
        <v>77</v>
      </c>
      <c r="B85" s="32"/>
      <c r="C85" s="8"/>
      <c r="D85" s="8"/>
      <c r="E85" s="11"/>
      <c r="F85" s="11"/>
      <c r="G85" s="9"/>
      <c r="H85" s="11"/>
      <c r="I85" s="25"/>
      <c r="J85" s="22">
        <f t="shared" si="6"/>
        <v>0</v>
      </c>
      <c r="K85" s="11"/>
      <c r="L85" s="12">
        <f t="shared" si="7"/>
        <v>0</v>
      </c>
      <c r="M85" s="23">
        <f t="shared" si="8"/>
        <v>0</v>
      </c>
    </row>
    <row r="86" spans="1:13" ht="12.75" customHeight="1" x14ac:dyDescent="0.2">
      <c r="A86" s="13">
        <v>78</v>
      </c>
      <c r="B86" s="32"/>
      <c r="C86" s="8"/>
      <c r="D86" s="8"/>
      <c r="E86" s="11"/>
      <c r="F86" s="11"/>
      <c r="G86" s="9"/>
      <c r="H86" s="11"/>
      <c r="I86" s="25"/>
      <c r="J86" s="22">
        <f t="shared" si="6"/>
        <v>0</v>
      </c>
      <c r="K86" s="11"/>
      <c r="L86" s="12">
        <f t="shared" si="7"/>
        <v>0</v>
      </c>
      <c r="M86" s="23">
        <f t="shared" si="8"/>
        <v>0</v>
      </c>
    </row>
    <row r="87" spans="1:13" ht="12.75" customHeight="1" x14ac:dyDescent="0.2">
      <c r="A87" s="13">
        <v>79</v>
      </c>
      <c r="B87" s="8"/>
      <c r="C87" s="8"/>
      <c r="D87" s="8"/>
      <c r="E87" s="11"/>
      <c r="F87" s="11"/>
      <c r="G87" s="9"/>
      <c r="H87" s="11"/>
      <c r="I87" s="25"/>
      <c r="J87" s="22">
        <f t="shared" si="6"/>
        <v>0</v>
      </c>
      <c r="K87" s="11"/>
      <c r="L87" s="12">
        <f t="shared" si="7"/>
        <v>0</v>
      </c>
      <c r="M87" s="1">
        <f t="shared" si="8"/>
        <v>0</v>
      </c>
    </row>
    <row r="88" spans="1:13" ht="12.75" customHeight="1" x14ac:dyDescent="0.2">
      <c r="A88" s="13">
        <v>80</v>
      </c>
      <c r="B88" s="8"/>
      <c r="C88" s="8"/>
      <c r="D88" s="8"/>
      <c r="E88" s="11"/>
      <c r="F88" s="11"/>
      <c r="G88" s="9"/>
      <c r="H88" s="11"/>
      <c r="I88" s="25"/>
      <c r="J88" s="22">
        <f t="shared" si="6"/>
        <v>0</v>
      </c>
      <c r="K88" s="11"/>
      <c r="L88" s="12">
        <f t="shared" si="7"/>
        <v>0</v>
      </c>
      <c r="M88" s="23">
        <f t="shared" si="8"/>
        <v>0</v>
      </c>
    </row>
    <row r="89" spans="1:13" ht="12.75" customHeight="1" x14ac:dyDescent="0.2">
      <c r="A89" s="13">
        <v>81</v>
      </c>
      <c r="B89" s="8"/>
      <c r="C89" s="8"/>
      <c r="D89" s="8"/>
      <c r="E89" s="11"/>
      <c r="F89" s="11"/>
      <c r="G89" s="9"/>
      <c r="H89" s="11"/>
      <c r="I89" s="25"/>
      <c r="J89" s="22">
        <f t="shared" si="6"/>
        <v>0</v>
      </c>
      <c r="K89" s="11"/>
      <c r="L89" s="12">
        <f t="shared" si="7"/>
        <v>0</v>
      </c>
      <c r="M89" s="1">
        <f t="shared" si="8"/>
        <v>0</v>
      </c>
    </row>
    <row r="90" spans="1:13" ht="12.75" customHeight="1" x14ac:dyDescent="0.2">
      <c r="A90" s="13">
        <v>82</v>
      </c>
      <c r="B90" s="8"/>
      <c r="C90" s="8"/>
      <c r="D90" s="8"/>
      <c r="E90" s="11"/>
      <c r="F90" s="11"/>
      <c r="G90" s="9"/>
      <c r="H90" s="11"/>
      <c r="I90" s="25"/>
      <c r="J90" s="22">
        <f t="shared" si="6"/>
        <v>0</v>
      </c>
      <c r="K90" s="11"/>
      <c r="L90" s="12">
        <f t="shared" si="7"/>
        <v>0</v>
      </c>
      <c r="M90" s="1">
        <f t="shared" si="8"/>
        <v>0</v>
      </c>
    </row>
    <row r="91" spans="1:13" ht="12.75" customHeight="1" x14ac:dyDescent="0.2">
      <c r="A91" s="13">
        <v>83</v>
      </c>
      <c r="B91" s="8"/>
      <c r="C91" s="8"/>
      <c r="D91" s="8"/>
      <c r="E91" s="11"/>
      <c r="F91" s="11"/>
      <c r="G91" s="9"/>
      <c r="H91" s="11"/>
      <c r="I91" s="25"/>
      <c r="J91" s="22">
        <f t="shared" si="6"/>
        <v>0</v>
      </c>
      <c r="K91" s="11"/>
      <c r="L91" s="12">
        <f t="shared" si="7"/>
        <v>0</v>
      </c>
      <c r="M91" s="1">
        <f t="shared" si="8"/>
        <v>0</v>
      </c>
    </row>
    <row r="92" spans="1:13" ht="12.75" customHeight="1" x14ac:dyDescent="0.2">
      <c r="A92" s="13">
        <v>84</v>
      </c>
      <c r="B92" s="8"/>
      <c r="C92" s="8"/>
      <c r="D92" s="8"/>
      <c r="E92" s="11"/>
      <c r="F92" s="11"/>
      <c r="G92" s="9"/>
      <c r="H92" s="11"/>
      <c r="I92" s="25"/>
      <c r="J92" s="22">
        <f t="shared" si="6"/>
        <v>0</v>
      </c>
      <c r="K92" s="11"/>
      <c r="L92" s="12">
        <f t="shared" si="7"/>
        <v>0</v>
      </c>
      <c r="M92" s="1">
        <f t="shared" si="8"/>
        <v>0</v>
      </c>
    </row>
    <row r="93" spans="1:13" ht="12.75" customHeight="1" x14ac:dyDescent="0.2">
      <c r="A93" s="13">
        <v>85</v>
      </c>
      <c r="B93" s="8"/>
      <c r="C93" s="8"/>
      <c r="D93" s="8"/>
      <c r="E93" s="14"/>
      <c r="F93" s="14"/>
      <c r="G93" s="9"/>
      <c r="H93" s="14"/>
      <c r="I93" s="25"/>
      <c r="J93" s="22">
        <f t="shared" si="6"/>
        <v>0</v>
      </c>
      <c r="K93" s="14"/>
      <c r="L93" s="15">
        <f t="shared" si="7"/>
        <v>0</v>
      </c>
      <c r="M93" s="1">
        <f t="shared" si="8"/>
        <v>0</v>
      </c>
    </row>
    <row r="94" spans="1:13" ht="12.75" customHeight="1" x14ac:dyDescent="0.2">
      <c r="A94" s="13">
        <v>86</v>
      </c>
      <c r="B94" s="8"/>
      <c r="C94" s="8"/>
      <c r="D94" s="8"/>
      <c r="E94" s="11"/>
      <c r="F94" s="11"/>
      <c r="G94" s="9"/>
      <c r="H94" s="11"/>
      <c r="I94" s="25"/>
      <c r="J94" s="22">
        <f t="shared" si="6"/>
        <v>0</v>
      </c>
      <c r="K94" s="11"/>
      <c r="L94" s="12">
        <f t="shared" si="7"/>
        <v>0</v>
      </c>
      <c r="M94" s="1">
        <f t="shared" si="8"/>
        <v>0</v>
      </c>
    </row>
    <row r="95" spans="1:13" ht="12.75" customHeight="1" x14ac:dyDescent="0.2">
      <c r="A95" s="13">
        <v>87</v>
      </c>
      <c r="B95" s="8"/>
      <c r="C95" s="8"/>
      <c r="D95" s="8"/>
      <c r="E95" s="14"/>
      <c r="F95" s="14"/>
      <c r="G95" s="9"/>
      <c r="H95" s="14"/>
      <c r="I95" s="25"/>
      <c r="J95" s="22">
        <f t="shared" si="6"/>
        <v>0</v>
      </c>
      <c r="K95" s="14"/>
      <c r="L95" s="15">
        <f t="shared" si="7"/>
        <v>0</v>
      </c>
      <c r="M95" s="1">
        <f t="shared" si="8"/>
        <v>0</v>
      </c>
    </row>
    <row r="96" spans="1:13" ht="12.75" customHeight="1" x14ac:dyDescent="0.2">
      <c r="A96" s="13">
        <v>88</v>
      </c>
      <c r="B96" s="8"/>
      <c r="C96" s="8"/>
      <c r="D96" s="8"/>
      <c r="E96" s="14"/>
      <c r="F96" s="14"/>
      <c r="G96" s="9"/>
      <c r="H96" s="14"/>
      <c r="I96" s="25"/>
      <c r="J96" s="22">
        <f t="shared" si="6"/>
        <v>0</v>
      </c>
      <c r="K96" s="14"/>
      <c r="L96" s="15">
        <f t="shared" si="7"/>
        <v>0</v>
      </c>
      <c r="M96" s="1">
        <f t="shared" si="8"/>
        <v>0</v>
      </c>
    </row>
    <row r="97" spans="1:13" ht="12.75" customHeight="1" x14ac:dyDescent="0.2">
      <c r="A97" s="13">
        <v>89</v>
      </c>
      <c r="B97" s="8"/>
      <c r="C97" s="8"/>
      <c r="D97" s="8"/>
      <c r="E97" s="14"/>
      <c r="F97" s="14"/>
      <c r="G97" s="9"/>
      <c r="H97" s="14"/>
      <c r="I97" s="25"/>
      <c r="J97" s="22">
        <f t="shared" si="6"/>
        <v>0</v>
      </c>
      <c r="K97" s="11"/>
      <c r="L97" s="12">
        <f t="shared" si="7"/>
        <v>0</v>
      </c>
      <c r="M97" s="1">
        <f t="shared" si="8"/>
        <v>0</v>
      </c>
    </row>
    <row r="98" spans="1:13" ht="12.75" customHeight="1" x14ac:dyDescent="0.2">
      <c r="A98" s="13">
        <v>90</v>
      </c>
      <c r="B98" s="8"/>
      <c r="C98" s="8"/>
      <c r="D98" s="8"/>
      <c r="E98" s="11"/>
      <c r="F98" s="11"/>
      <c r="G98" s="9"/>
      <c r="H98" s="14"/>
      <c r="I98" s="26"/>
      <c r="J98" s="22">
        <f t="shared" si="6"/>
        <v>0</v>
      </c>
      <c r="K98" s="14"/>
      <c r="L98" s="12">
        <f t="shared" si="7"/>
        <v>0</v>
      </c>
      <c r="M98" s="1">
        <f t="shared" ref="M98:M108" si="9">K98*0.25</f>
        <v>0</v>
      </c>
    </row>
    <row r="99" spans="1:13" ht="12.75" customHeight="1" x14ac:dyDescent="0.2">
      <c r="A99" s="13">
        <v>91</v>
      </c>
      <c r="B99" s="8"/>
      <c r="C99" s="8"/>
      <c r="D99" s="8"/>
      <c r="E99" s="11"/>
      <c r="F99" s="11"/>
      <c r="G99" s="9"/>
      <c r="H99" s="11"/>
      <c r="I99" s="25"/>
      <c r="J99" s="22">
        <f t="shared" si="6"/>
        <v>0</v>
      </c>
      <c r="K99" s="11"/>
      <c r="L99" s="12">
        <f t="shared" si="7"/>
        <v>0</v>
      </c>
      <c r="M99" s="1">
        <f t="shared" si="9"/>
        <v>0</v>
      </c>
    </row>
    <row r="100" spans="1:13" ht="12.75" customHeight="1" x14ac:dyDescent="0.2">
      <c r="A100" s="13">
        <v>92</v>
      </c>
      <c r="B100" s="8"/>
      <c r="C100" s="8"/>
      <c r="D100" s="8"/>
      <c r="E100" s="11"/>
      <c r="F100" s="11"/>
      <c r="G100" s="11"/>
      <c r="H100" s="11"/>
      <c r="I100" s="25"/>
      <c r="J100" s="22">
        <f t="shared" si="6"/>
        <v>0</v>
      </c>
      <c r="K100" s="11"/>
      <c r="L100" s="12">
        <f t="shared" si="7"/>
        <v>0</v>
      </c>
      <c r="M100" s="1">
        <f t="shared" si="9"/>
        <v>0</v>
      </c>
    </row>
    <row r="101" spans="1:13" ht="12.75" customHeight="1" x14ac:dyDescent="0.2">
      <c r="A101" s="13">
        <v>93</v>
      </c>
      <c r="B101" s="8"/>
      <c r="C101" s="8"/>
      <c r="D101" s="8"/>
      <c r="E101" s="11"/>
      <c r="F101" s="11"/>
      <c r="G101" s="11"/>
      <c r="H101" s="11"/>
      <c r="I101" s="25"/>
      <c r="J101" s="22">
        <f t="shared" si="6"/>
        <v>0</v>
      </c>
      <c r="K101" s="11"/>
      <c r="L101" s="12">
        <f t="shared" si="7"/>
        <v>0</v>
      </c>
      <c r="M101" s="1">
        <f t="shared" si="9"/>
        <v>0</v>
      </c>
    </row>
    <row r="102" spans="1:13" ht="12.75" customHeight="1" x14ac:dyDescent="0.2">
      <c r="A102" s="13">
        <v>94</v>
      </c>
      <c r="B102" s="8"/>
      <c r="C102" s="8"/>
      <c r="D102" s="8"/>
      <c r="E102" s="11"/>
      <c r="F102" s="11"/>
      <c r="G102" s="11"/>
      <c r="H102" s="11"/>
      <c r="I102" s="25"/>
      <c r="J102" s="22">
        <f t="shared" si="6"/>
        <v>0</v>
      </c>
      <c r="K102" s="11"/>
      <c r="L102" s="12">
        <f t="shared" si="7"/>
        <v>0</v>
      </c>
      <c r="M102" s="1">
        <f t="shared" si="9"/>
        <v>0</v>
      </c>
    </row>
    <row r="103" spans="1:13" ht="12.75" customHeight="1" x14ac:dyDescent="0.2">
      <c r="A103" s="13">
        <v>95</v>
      </c>
      <c r="B103" s="8"/>
      <c r="C103" s="8"/>
      <c r="D103" s="8"/>
      <c r="E103" s="11"/>
      <c r="F103" s="11"/>
      <c r="G103" s="11"/>
      <c r="H103" s="11"/>
      <c r="I103" s="26"/>
      <c r="J103" s="22">
        <f t="shared" si="6"/>
        <v>0</v>
      </c>
      <c r="K103" s="11"/>
      <c r="L103" s="12">
        <f t="shared" si="7"/>
        <v>0</v>
      </c>
      <c r="M103" s="1">
        <f t="shared" si="9"/>
        <v>0</v>
      </c>
    </row>
    <row r="104" spans="1:13" ht="12.75" customHeight="1" x14ac:dyDescent="0.2">
      <c r="A104" s="13">
        <v>96</v>
      </c>
      <c r="B104" s="8"/>
      <c r="C104" s="8"/>
      <c r="D104" s="8"/>
      <c r="E104" s="14"/>
      <c r="F104" s="14"/>
      <c r="G104" s="14"/>
      <c r="H104" s="14"/>
      <c r="I104" s="25"/>
      <c r="J104" s="22">
        <f t="shared" si="6"/>
        <v>0</v>
      </c>
      <c r="K104" s="14"/>
      <c r="L104" s="15">
        <f t="shared" si="7"/>
        <v>0</v>
      </c>
      <c r="M104" s="1">
        <f t="shared" si="9"/>
        <v>0</v>
      </c>
    </row>
    <row r="105" spans="1:13" ht="12.75" customHeight="1" x14ac:dyDescent="0.2">
      <c r="A105" s="13">
        <v>97</v>
      </c>
      <c r="B105" s="8"/>
      <c r="C105" s="8"/>
      <c r="D105" s="8"/>
      <c r="E105" s="14"/>
      <c r="F105" s="14"/>
      <c r="G105" s="14"/>
      <c r="H105" s="14"/>
      <c r="I105" s="25"/>
      <c r="J105" s="22">
        <f t="shared" si="6"/>
        <v>0</v>
      </c>
      <c r="K105" s="14"/>
      <c r="L105" s="15">
        <f t="shared" si="7"/>
        <v>0</v>
      </c>
      <c r="M105" s="1">
        <f t="shared" si="9"/>
        <v>0</v>
      </c>
    </row>
    <row r="106" spans="1:13" ht="12.75" customHeight="1" x14ac:dyDescent="0.2">
      <c r="A106" s="13">
        <v>98</v>
      </c>
      <c r="B106" s="8"/>
      <c r="C106" s="8"/>
      <c r="D106" s="8"/>
      <c r="E106" s="11"/>
      <c r="F106" s="11"/>
      <c r="G106" s="14"/>
      <c r="H106" s="14"/>
      <c r="I106" s="25"/>
      <c r="J106" s="22">
        <f t="shared" si="6"/>
        <v>0</v>
      </c>
      <c r="K106" s="11"/>
      <c r="L106" s="12">
        <f t="shared" si="7"/>
        <v>0</v>
      </c>
      <c r="M106" s="1">
        <f t="shared" si="9"/>
        <v>0</v>
      </c>
    </row>
    <row r="107" spans="1:13" ht="12.75" customHeight="1" x14ac:dyDescent="0.2">
      <c r="A107" s="13">
        <v>99</v>
      </c>
      <c r="B107" s="8"/>
      <c r="C107" s="8"/>
      <c r="D107" s="8"/>
      <c r="E107" s="11"/>
      <c r="F107" s="11"/>
      <c r="G107" s="11"/>
      <c r="H107" s="11"/>
      <c r="I107" s="25"/>
      <c r="J107" s="22">
        <f t="shared" si="6"/>
        <v>0</v>
      </c>
      <c r="K107" s="11"/>
      <c r="L107" s="15">
        <f>IF(I107&gt;60,J107+(K107*0.25),J107)</f>
        <v>0</v>
      </c>
      <c r="M107" s="1">
        <f t="shared" si="9"/>
        <v>0</v>
      </c>
    </row>
    <row r="108" spans="1:13" ht="12.75" customHeight="1" x14ac:dyDescent="0.2">
      <c r="A108" s="13">
        <v>100</v>
      </c>
      <c r="B108" s="8"/>
      <c r="C108" s="8"/>
      <c r="D108" s="8"/>
      <c r="E108" s="11"/>
      <c r="F108" s="11"/>
      <c r="G108" s="14"/>
      <c r="H108" s="14"/>
      <c r="I108" s="25"/>
      <c r="J108" s="22">
        <f t="shared" si="6"/>
        <v>0</v>
      </c>
      <c r="K108" s="11"/>
      <c r="L108" s="12">
        <f>IF(I108&gt;60,J108+(K108*0.25),J108)</f>
        <v>0</v>
      </c>
      <c r="M108" s="1">
        <f t="shared" si="9"/>
        <v>0</v>
      </c>
    </row>
    <row r="110" spans="1:13" x14ac:dyDescent="0.2">
      <c r="D110" s="16" t="s">
        <v>4</v>
      </c>
      <c r="E110" s="17" t="e">
        <f>AVERAGE(E9:E108)</f>
        <v>#DIV/0!</v>
      </c>
      <c r="F110" s="17">
        <f>AVERAGE(F9:F108)</f>
        <v>70.847826086956516</v>
      </c>
      <c r="G110" s="17">
        <f>AVERAGE(G9:G108)</f>
        <v>75.444444444444443</v>
      </c>
      <c r="H110" s="17" t="e">
        <f>AVERAGE(H9:H108)</f>
        <v>#DIV/0!</v>
      </c>
      <c r="I110" s="17" t="e">
        <f>AVERAGE(I9:I108)</f>
        <v>#DIV/0!</v>
      </c>
      <c r="J110" s="17"/>
      <c r="K110" s="17" t="e">
        <f>SUM(K9:K108)/K116</f>
        <v>#DIV/0!</v>
      </c>
      <c r="L110" s="17">
        <f>SUM(L9:L108)/L116</f>
        <v>16.177391304347829</v>
      </c>
    </row>
    <row r="111" spans="1:13" x14ac:dyDescent="0.2">
      <c r="D111" s="16" t="s">
        <v>5</v>
      </c>
      <c r="E111" s="17">
        <f>MAX(E9:E108)</f>
        <v>0</v>
      </c>
      <c r="F111" s="17">
        <f>MAX(F9:F108)</f>
        <v>94</v>
      </c>
      <c r="G111" s="17">
        <f>MAX(G9:G108)</f>
        <v>97</v>
      </c>
      <c r="H111" s="17">
        <f>MAX(H9:H108)</f>
        <v>0</v>
      </c>
      <c r="I111" s="17">
        <f>MAX(I9:I108)</f>
        <v>0</v>
      </c>
      <c r="J111" s="18"/>
      <c r="K111" s="17">
        <f>MAX(K9:K108)</f>
        <v>0</v>
      </c>
      <c r="L111" s="17">
        <f>MAX(L9:L108)</f>
        <v>23.65</v>
      </c>
    </row>
    <row r="112" spans="1:13" x14ac:dyDescent="0.2">
      <c r="D112" s="16" t="s">
        <v>6</v>
      </c>
      <c r="E112" s="17">
        <f>MIN(E9:E108)</f>
        <v>0</v>
      </c>
      <c r="F112" s="17">
        <f>MIN(F9:F108)</f>
        <v>35</v>
      </c>
      <c r="G112" s="17">
        <f>MIN(G9:G108)</f>
        <v>6</v>
      </c>
      <c r="H112" s="17">
        <f>MIN(H9:H108)</f>
        <v>0</v>
      </c>
      <c r="I112" s="17">
        <f>MIN(I9:I108)</f>
        <v>0</v>
      </c>
      <c r="J112" s="18"/>
      <c r="K112" s="17">
        <f>MIN(K9:K108)</f>
        <v>0</v>
      </c>
      <c r="L112" s="17">
        <f>MIN(L9:L108)</f>
        <v>0</v>
      </c>
    </row>
    <row r="113" spans="4:12" x14ac:dyDescent="0.2">
      <c r="D113" s="16"/>
      <c r="E113" s="19"/>
      <c r="F113" s="19"/>
      <c r="G113" s="19"/>
      <c r="H113" s="19"/>
      <c r="I113" s="19"/>
      <c r="J113" s="20"/>
      <c r="K113" s="19"/>
      <c r="L113" s="19"/>
    </row>
    <row r="114" spans="4:12" x14ac:dyDescent="0.2">
      <c r="D114" s="16" t="s">
        <v>7</v>
      </c>
      <c r="E114" s="7">
        <f>COUNTIF(E9:E108,"&lt;61")</f>
        <v>0</v>
      </c>
      <c r="F114" s="7">
        <f>COUNTIF(F9:F108,"&lt;61")</f>
        <v>15</v>
      </c>
      <c r="G114" s="7">
        <f>COUNTIF(G9:G108,"&lt;61")</f>
        <v>7</v>
      </c>
      <c r="H114" s="7">
        <f>COUNTIF(H9:H108,"&lt;61")</f>
        <v>0</v>
      </c>
      <c r="I114" s="7">
        <f>COUNTIF(I9:I108,"&lt;61")</f>
        <v>0</v>
      </c>
      <c r="J114" s="20"/>
      <c r="K114" s="7">
        <f>COUNTIF(K8:K99,"&lt;61")-COUNTIF(K8:K99,"0")</f>
        <v>0</v>
      </c>
      <c r="L114" s="7">
        <f>COUNTIF(L8:L108,"&lt;61")-COUNTIF(L8:L108,"0")</f>
        <v>46</v>
      </c>
    </row>
    <row r="115" spans="4:12" x14ac:dyDescent="0.2">
      <c r="D115" s="16" t="s">
        <v>8</v>
      </c>
      <c r="E115" s="7">
        <f>COUNTIF(E9:E108,"&gt;60")</f>
        <v>0</v>
      </c>
      <c r="F115" s="7">
        <f>COUNTIF(F9:F108,"&gt;60")</f>
        <v>31</v>
      </c>
      <c r="G115" s="7">
        <f>COUNTIF(G9:G108,"&gt;60")</f>
        <v>29</v>
      </c>
      <c r="H115" s="7">
        <f>COUNTIF(H9:H108,"&gt;60")</f>
        <v>0</v>
      </c>
      <c r="I115" s="7">
        <f>COUNTIF(I9:I108,"&gt;60")</f>
        <v>0</v>
      </c>
      <c r="J115" s="20"/>
      <c r="K115" s="7">
        <f>COUNTIF(K9:K108,"&gt;60")</f>
        <v>0</v>
      </c>
      <c r="L115" s="7">
        <f>COUNTIF(L9:L108,"&gt;60")</f>
        <v>0</v>
      </c>
    </row>
    <row r="116" spans="4:12" x14ac:dyDescent="0.2">
      <c r="D116" s="16" t="s">
        <v>9</v>
      </c>
      <c r="E116" s="7">
        <f>SUM(E114+E115)</f>
        <v>0</v>
      </c>
      <c r="F116" s="7">
        <f>SUM(F114+F115)</f>
        <v>46</v>
      </c>
      <c r="G116" s="7">
        <f>SUM(G114+G115)</f>
        <v>36</v>
      </c>
      <c r="H116" s="7">
        <f>SUM(H114+H115)</f>
        <v>0</v>
      </c>
      <c r="I116" s="7">
        <f>SUM(I114+I115)</f>
        <v>0</v>
      </c>
      <c r="J116" s="20"/>
      <c r="K116" s="7">
        <f>SUM(K114+K115)</f>
        <v>0</v>
      </c>
      <c r="L116" s="7">
        <f>SUM(L114+L115)</f>
        <v>46</v>
      </c>
    </row>
    <row r="118" spans="4:12" x14ac:dyDescent="0.2">
      <c r="D118" s="16" t="s">
        <v>13</v>
      </c>
      <c r="E118" s="17" t="e">
        <f>(E114/E116)*100</f>
        <v>#DIV/0!</v>
      </c>
      <c r="F118" s="17">
        <f>(F114/F116)*100</f>
        <v>32.608695652173914</v>
      </c>
      <c r="G118" s="17">
        <f t="shared" ref="G118:L118" si="10">(G114/G116)*100</f>
        <v>19.444444444444446</v>
      </c>
      <c r="H118" s="17" t="e">
        <f t="shared" si="10"/>
        <v>#DIV/0!</v>
      </c>
      <c r="I118" s="17" t="e">
        <f t="shared" si="10"/>
        <v>#DIV/0!</v>
      </c>
      <c r="J118" s="17"/>
      <c r="K118" s="17" t="e">
        <f t="shared" si="10"/>
        <v>#DIV/0!</v>
      </c>
      <c r="L118" s="17">
        <f t="shared" si="10"/>
        <v>100</v>
      </c>
    </row>
    <row r="119" spans="4:12" x14ac:dyDescent="0.2">
      <c r="D119" s="16" t="s">
        <v>14</v>
      </c>
      <c r="E119" s="17" t="e">
        <f>(E115/E116)*100</f>
        <v>#DIV/0!</v>
      </c>
      <c r="F119" s="17">
        <f>(F115/F116)*100</f>
        <v>67.391304347826093</v>
      </c>
      <c r="G119" s="17">
        <f t="shared" ref="G119:L119" si="11">(G115/G116)*100</f>
        <v>80.555555555555557</v>
      </c>
      <c r="H119" s="17" t="e">
        <f t="shared" si="11"/>
        <v>#DIV/0!</v>
      </c>
      <c r="I119" s="17" t="e">
        <f t="shared" si="11"/>
        <v>#DIV/0!</v>
      </c>
      <c r="J119" s="17"/>
      <c r="K119" s="17" t="e">
        <f t="shared" si="11"/>
        <v>#DIV/0!</v>
      </c>
      <c r="L119" s="17">
        <f t="shared" si="11"/>
        <v>0</v>
      </c>
    </row>
  </sheetData>
  <sortState ref="B9:E84">
    <sortCondition ref="B9"/>
  </sortState>
  <mergeCells count="8">
    <mergeCell ref="E4:E8"/>
    <mergeCell ref="K4:K8"/>
    <mergeCell ref="L4:L8"/>
    <mergeCell ref="F4:F8"/>
    <mergeCell ref="G4:G8"/>
    <mergeCell ref="H4:H8"/>
    <mergeCell ref="I4:I8"/>
    <mergeCell ref="J4:J8"/>
  </mergeCells>
  <phoneticPr fontId="0" type="noConversion"/>
  <conditionalFormatting sqref="K9:L25 K27:L54 E100:I108 K56:L108 E56:F99 H56:I99 H9:I25 H27:I54 E27:F54 E9:F25">
    <cfRule type="cellIs" dxfId="7" priority="17" stopIfTrue="1" operator="between">
      <formula>0</formula>
      <formula>60</formula>
    </cfRule>
    <cfRule type="cellIs" dxfId="6" priority="18" stopIfTrue="1" operator="between">
      <formula>61</formula>
      <formula>100</formula>
    </cfRule>
  </conditionalFormatting>
  <conditionalFormatting sqref="K55:L55 E55:F55 H55:I55">
    <cfRule type="cellIs" dxfId="5" priority="9" stopIfTrue="1" operator="between">
      <formula>0</formula>
      <formula>60</formula>
    </cfRule>
    <cfRule type="cellIs" dxfId="4" priority="10" stopIfTrue="1" operator="between">
      <formula>61</formula>
      <formula>100</formula>
    </cfRule>
  </conditionalFormatting>
  <conditionalFormatting sqref="E26:F26 K26:L26 H26:I26">
    <cfRule type="cellIs" dxfId="3" priority="5" stopIfTrue="1" operator="between">
      <formula>0</formula>
      <formula>60</formula>
    </cfRule>
    <cfRule type="cellIs" dxfId="2" priority="6" stopIfTrue="1" operator="between">
      <formula>61</formula>
      <formula>100</formula>
    </cfRule>
  </conditionalFormatting>
  <conditionalFormatting sqref="G9:G99">
    <cfRule type="cellIs" dxfId="1" priority="3" stopIfTrue="1" operator="between">
      <formula>0</formula>
      <formula>60</formula>
    </cfRule>
    <cfRule type="cellIs" dxfId="0" priority="4" stopIfTrue="1" operator="between">
      <formula>61</formula>
      <formula>100</formula>
    </cfRule>
  </conditionalFormatting>
  <pageMargins left="0.75" right="0.75" top="1" bottom="1" header="0" footer="0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showGridLines="0" workbookViewId="0">
      <selection activeCell="E3" sqref="E3"/>
    </sheetView>
  </sheetViews>
  <sheetFormatPr baseColWidth="10" defaultRowHeight="12.75" x14ac:dyDescent="0.2"/>
  <cols>
    <col min="2" max="2" width="35.7109375" bestFit="1" customWidth="1"/>
    <col min="3" max="4" width="11.7109375" customWidth="1"/>
  </cols>
  <sheetData>
    <row r="1" spans="1:7" x14ac:dyDescent="0.2">
      <c r="A1" s="31" t="s">
        <v>15</v>
      </c>
      <c r="B1" s="31" t="s">
        <v>0</v>
      </c>
      <c r="C1" s="31" t="s">
        <v>17</v>
      </c>
      <c r="D1" s="31" t="s">
        <v>18</v>
      </c>
      <c r="E1" s="31" t="s">
        <v>19</v>
      </c>
      <c r="F1" s="31" t="s">
        <v>20</v>
      </c>
      <c r="G1" s="31" t="s">
        <v>9</v>
      </c>
    </row>
    <row r="2" spans="1:7" x14ac:dyDescent="0.2">
      <c r="A2" s="31"/>
      <c r="B2" s="31"/>
      <c r="C2" s="31"/>
      <c r="D2" s="31"/>
      <c r="E2" s="31"/>
      <c r="F2" s="31"/>
      <c r="G2" s="31"/>
    </row>
    <row r="3" spans="1:7" x14ac:dyDescent="0.2">
      <c r="A3" s="8"/>
      <c r="B3" s="8"/>
      <c r="C3" s="8"/>
      <c r="D3" s="8"/>
      <c r="E3" s="8"/>
      <c r="F3" s="8"/>
      <c r="G3" s="8">
        <f>(E3*0.4)+(D3*0.3)+(C3*0.3)</f>
        <v>0</v>
      </c>
    </row>
    <row r="4" spans="1:7" x14ac:dyDescent="0.2">
      <c r="A4" s="8"/>
      <c r="B4" s="8"/>
      <c r="C4" s="8"/>
      <c r="D4" s="8"/>
      <c r="E4" s="8"/>
      <c r="F4" s="8"/>
      <c r="G4" s="8">
        <f t="shared" ref="G4:G67" si="0">(E4*0.4)+(D4*0.3)+(C4*0.3)</f>
        <v>0</v>
      </c>
    </row>
    <row r="5" spans="1:7" x14ac:dyDescent="0.2">
      <c r="A5" s="8"/>
      <c r="B5" s="8"/>
      <c r="C5" s="8"/>
      <c r="D5" s="8"/>
      <c r="E5" s="8"/>
      <c r="F5" s="8"/>
      <c r="G5" s="8">
        <f t="shared" si="0"/>
        <v>0</v>
      </c>
    </row>
    <row r="6" spans="1:7" x14ac:dyDescent="0.2">
      <c r="A6" s="8"/>
      <c r="B6" s="8"/>
      <c r="C6" s="8"/>
      <c r="D6" s="8"/>
      <c r="E6" s="8"/>
      <c r="F6" s="8"/>
      <c r="G6" s="8">
        <f t="shared" si="0"/>
        <v>0</v>
      </c>
    </row>
    <row r="7" spans="1:7" x14ac:dyDescent="0.2">
      <c r="A7" s="8"/>
      <c r="B7" s="8"/>
      <c r="C7" s="8"/>
      <c r="D7" s="8"/>
      <c r="E7" s="8"/>
      <c r="F7" s="8"/>
      <c r="G7" s="8">
        <f t="shared" si="0"/>
        <v>0</v>
      </c>
    </row>
    <row r="8" spans="1:7" x14ac:dyDescent="0.2">
      <c r="A8" s="8"/>
      <c r="B8" s="8"/>
      <c r="C8" s="8"/>
      <c r="D8" s="8"/>
      <c r="E8" s="8"/>
      <c r="F8" s="8"/>
      <c r="G8" s="8">
        <f t="shared" si="0"/>
        <v>0</v>
      </c>
    </row>
    <row r="9" spans="1:7" x14ac:dyDescent="0.2">
      <c r="A9" s="8"/>
      <c r="B9" s="8"/>
      <c r="C9" s="8"/>
      <c r="D9" s="8"/>
      <c r="E9" s="8"/>
      <c r="F9" s="8"/>
      <c r="G9" s="8">
        <f t="shared" si="0"/>
        <v>0</v>
      </c>
    </row>
    <row r="10" spans="1:7" x14ac:dyDescent="0.2">
      <c r="A10" s="8"/>
      <c r="B10" s="8"/>
      <c r="C10" s="8"/>
      <c r="D10" s="8"/>
      <c r="E10" s="8"/>
      <c r="F10" s="8"/>
      <c r="G10" s="8">
        <f t="shared" si="0"/>
        <v>0</v>
      </c>
    </row>
    <row r="11" spans="1:7" x14ac:dyDescent="0.2">
      <c r="A11" s="8"/>
      <c r="B11" s="8"/>
      <c r="C11" s="8"/>
      <c r="D11" s="8"/>
      <c r="E11" s="8"/>
      <c r="F11" s="8"/>
      <c r="G11" s="8">
        <f t="shared" si="0"/>
        <v>0</v>
      </c>
    </row>
    <row r="12" spans="1:7" x14ac:dyDescent="0.2">
      <c r="A12" s="8"/>
      <c r="B12" s="8"/>
      <c r="C12" s="8"/>
      <c r="D12" s="8"/>
      <c r="E12" s="8"/>
      <c r="F12" s="8"/>
      <c r="G12" s="8">
        <f t="shared" si="0"/>
        <v>0</v>
      </c>
    </row>
    <row r="13" spans="1:7" x14ac:dyDescent="0.2">
      <c r="A13" s="8"/>
      <c r="B13" s="8"/>
      <c r="C13" s="8"/>
      <c r="D13" s="8"/>
      <c r="E13" s="8"/>
      <c r="F13" s="8"/>
      <c r="G13" s="8">
        <f t="shared" si="0"/>
        <v>0</v>
      </c>
    </row>
    <row r="14" spans="1:7" x14ac:dyDescent="0.2">
      <c r="A14" s="8"/>
      <c r="B14" s="8"/>
      <c r="C14" s="8"/>
      <c r="D14" s="8"/>
      <c r="E14" s="8"/>
      <c r="F14" s="8"/>
      <c r="G14" s="8">
        <f t="shared" si="0"/>
        <v>0</v>
      </c>
    </row>
    <row r="15" spans="1:7" x14ac:dyDescent="0.2">
      <c r="A15" s="8"/>
      <c r="B15" s="8"/>
      <c r="C15" s="8"/>
      <c r="D15" s="8"/>
      <c r="E15" s="8"/>
      <c r="F15" s="8"/>
      <c r="G15" s="8">
        <f t="shared" si="0"/>
        <v>0</v>
      </c>
    </row>
    <row r="16" spans="1:7" x14ac:dyDescent="0.2">
      <c r="A16" s="8"/>
      <c r="B16" s="8"/>
      <c r="C16" s="8"/>
      <c r="D16" s="8"/>
      <c r="E16" s="8"/>
      <c r="F16" s="8"/>
      <c r="G16" s="8">
        <f t="shared" si="0"/>
        <v>0</v>
      </c>
    </row>
    <row r="17" spans="1:7" x14ac:dyDescent="0.2">
      <c r="A17" s="8"/>
      <c r="B17" s="8"/>
      <c r="C17" s="8"/>
      <c r="D17" s="8"/>
      <c r="E17" s="8"/>
      <c r="F17" s="8"/>
      <c r="G17" s="8">
        <f t="shared" si="0"/>
        <v>0</v>
      </c>
    </row>
    <row r="18" spans="1:7" x14ac:dyDescent="0.2">
      <c r="A18" s="8"/>
      <c r="B18" s="8"/>
      <c r="C18" s="8"/>
      <c r="D18" s="8"/>
      <c r="E18" s="8"/>
      <c r="F18" s="8"/>
      <c r="G18" s="8">
        <f t="shared" si="0"/>
        <v>0</v>
      </c>
    </row>
    <row r="19" spans="1:7" x14ac:dyDescent="0.2">
      <c r="A19" s="8"/>
      <c r="B19" s="8"/>
      <c r="C19" s="8"/>
      <c r="D19" s="8"/>
      <c r="E19" s="8"/>
      <c r="F19" s="8"/>
      <c r="G19" s="8">
        <f t="shared" si="0"/>
        <v>0</v>
      </c>
    </row>
    <row r="20" spans="1:7" x14ac:dyDescent="0.2">
      <c r="A20" s="8"/>
      <c r="B20" s="8"/>
      <c r="C20" s="8"/>
      <c r="D20" s="8"/>
      <c r="E20" s="8"/>
      <c r="F20" s="8"/>
      <c r="G20" s="8">
        <f t="shared" si="0"/>
        <v>0</v>
      </c>
    </row>
    <row r="21" spans="1:7" x14ac:dyDescent="0.2">
      <c r="A21" s="8"/>
      <c r="B21" s="8"/>
      <c r="C21" s="8"/>
      <c r="D21" s="8"/>
      <c r="E21" s="8"/>
      <c r="F21" s="8"/>
      <c r="G21" s="8">
        <f t="shared" si="0"/>
        <v>0</v>
      </c>
    </row>
    <row r="22" spans="1:7" x14ac:dyDescent="0.2">
      <c r="A22" s="8"/>
      <c r="B22" s="8"/>
      <c r="C22" s="8"/>
      <c r="D22" s="8"/>
      <c r="E22" s="8"/>
      <c r="F22" s="8"/>
      <c r="G22" s="8">
        <f t="shared" si="0"/>
        <v>0</v>
      </c>
    </row>
    <row r="23" spans="1:7" x14ac:dyDescent="0.2">
      <c r="A23" s="8"/>
      <c r="B23" s="8"/>
      <c r="C23" s="8"/>
      <c r="D23" s="8"/>
      <c r="E23" s="8"/>
      <c r="F23" s="8"/>
      <c r="G23" s="8">
        <f t="shared" si="0"/>
        <v>0</v>
      </c>
    </row>
    <row r="24" spans="1:7" x14ac:dyDescent="0.2">
      <c r="A24" s="8"/>
      <c r="B24" s="8"/>
      <c r="C24" s="8"/>
      <c r="D24" s="8"/>
      <c r="E24" s="8"/>
      <c r="F24" s="8"/>
      <c r="G24" s="8">
        <f t="shared" si="0"/>
        <v>0</v>
      </c>
    </row>
    <row r="25" spans="1:7" x14ac:dyDescent="0.2">
      <c r="A25" s="8"/>
      <c r="B25" s="8"/>
      <c r="C25" s="8"/>
      <c r="D25" s="8"/>
      <c r="E25" s="8"/>
      <c r="F25" s="8"/>
      <c r="G25" s="8">
        <f t="shared" si="0"/>
        <v>0</v>
      </c>
    </row>
    <row r="26" spans="1:7" x14ac:dyDescent="0.2">
      <c r="A26" s="8"/>
      <c r="B26" s="8"/>
      <c r="C26" s="8"/>
      <c r="D26" s="8"/>
      <c r="E26" s="8"/>
      <c r="F26" s="8"/>
      <c r="G26" s="8">
        <f t="shared" si="0"/>
        <v>0</v>
      </c>
    </row>
    <row r="27" spans="1:7" x14ac:dyDescent="0.2">
      <c r="A27" s="8"/>
      <c r="B27" s="8"/>
      <c r="C27" s="8"/>
      <c r="D27" s="8"/>
      <c r="E27" s="8"/>
      <c r="F27" s="8"/>
      <c r="G27" s="8">
        <f t="shared" si="0"/>
        <v>0</v>
      </c>
    </row>
    <row r="28" spans="1:7" x14ac:dyDescent="0.2">
      <c r="A28" s="8"/>
      <c r="B28" s="8"/>
      <c r="C28" s="8"/>
      <c r="D28" s="8"/>
      <c r="E28" s="8"/>
      <c r="F28" s="8"/>
      <c r="G28" s="8">
        <f t="shared" si="0"/>
        <v>0</v>
      </c>
    </row>
    <row r="29" spans="1:7" x14ac:dyDescent="0.2">
      <c r="A29" s="8"/>
      <c r="B29" s="8"/>
      <c r="C29" s="8"/>
      <c r="D29" s="8"/>
      <c r="E29" s="8"/>
      <c r="F29" s="8"/>
      <c r="G29" s="8">
        <f t="shared" si="0"/>
        <v>0</v>
      </c>
    </row>
    <row r="30" spans="1:7" x14ac:dyDescent="0.2">
      <c r="A30" s="8"/>
      <c r="B30" s="8"/>
      <c r="C30" s="8"/>
      <c r="D30" s="8"/>
      <c r="E30" s="8"/>
      <c r="F30" s="8"/>
      <c r="G30" s="8">
        <f t="shared" si="0"/>
        <v>0</v>
      </c>
    </row>
    <row r="31" spans="1:7" x14ac:dyDescent="0.2">
      <c r="A31" s="8"/>
      <c r="B31" s="8"/>
      <c r="C31" s="8"/>
      <c r="D31" s="8"/>
      <c r="E31" s="8"/>
      <c r="F31" s="8"/>
      <c r="G31" s="8">
        <f t="shared" si="0"/>
        <v>0</v>
      </c>
    </row>
    <row r="32" spans="1:7" x14ac:dyDescent="0.2">
      <c r="A32" s="8"/>
      <c r="B32" s="8"/>
      <c r="C32" s="8"/>
      <c r="D32" s="8"/>
      <c r="E32" s="8"/>
      <c r="F32" s="8"/>
      <c r="G32" s="8">
        <f t="shared" si="0"/>
        <v>0</v>
      </c>
    </row>
    <row r="33" spans="1:7" x14ac:dyDescent="0.2">
      <c r="A33" s="8"/>
      <c r="B33" s="8"/>
      <c r="C33" s="8"/>
      <c r="D33" s="8"/>
      <c r="E33" s="8"/>
      <c r="F33" s="8"/>
      <c r="G33" s="8">
        <f t="shared" si="0"/>
        <v>0</v>
      </c>
    </row>
    <row r="34" spans="1:7" x14ac:dyDescent="0.2">
      <c r="A34" s="8"/>
      <c r="B34" s="8"/>
      <c r="C34" s="8"/>
      <c r="D34" s="8"/>
      <c r="E34" s="8"/>
      <c r="F34" s="8"/>
      <c r="G34" s="8">
        <f t="shared" si="0"/>
        <v>0</v>
      </c>
    </row>
    <row r="35" spans="1:7" x14ac:dyDescent="0.2">
      <c r="A35" s="8"/>
      <c r="B35" s="8"/>
      <c r="C35" s="8"/>
      <c r="D35" s="8"/>
      <c r="E35" s="8"/>
      <c r="F35" s="8"/>
      <c r="G35" s="8">
        <f t="shared" si="0"/>
        <v>0</v>
      </c>
    </row>
    <row r="36" spans="1:7" x14ac:dyDescent="0.2">
      <c r="A36" s="8"/>
      <c r="B36" s="8"/>
      <c r="C36" s="8"/>
      <c r="D36" s="8"/>
      <c r="E36" s="8"/>
      <c r="F36" s="8"/>
      <c r="G36" s="8">
        <f t="shared" si="0"/>
        <v>0</v>
      </c>
    </row>
    <row r="37" spans="1:7" x14ac:dyDescent="0.2">
      <c r="A37" s="8"/>
      <c r="B37" s="8"/>
      <c r="C37" s="8"/>
      <c r="D37" s="8"/>
      <c r="E37" s="8"/>
      <c r="F37" s="8"/>
      <c r="G37" s="8">
        <f t="shared" si="0"/>
        <v>0</v>
      </c>
    </row>
    <row r="38" spans="1:7" x14ac:dyDescent="0.2">
      <c r="A38" s="8"/>
      <c r="B38" s="8"/>
      <c r="C38" s="8"/>
      <c r="D38" s="8"/>
      <c r="E38" s="8"/>
      <c r="F38" s="8"/>
      <c r="G38" s="8">
        <f t="shared" si="0"/>
        <v>0</v>
      </c>
    </row>
    <row r="39" spans="1:7" x14ac:dyDescent="0.2">
      <c r="A39" s="8"/>
      <c r="B39" s="8"/>
      <c r="C39" s="8"/>
      <c r="D39" s="8"/>
      <c r="E39" s="8"/>
      <c r="F39" s="8"/>
      <c r="G39" s="8">
        <f t="shared" si="0"/>
        <v>0</v>
      </c>
    </row>
    <row r="40" spans="1:7" x14ac:dyDescent="0.2">
      <c r="A40" s="8"/>
      <c r="B40" s="8"/>
      <c r="C40" s="8"/>
      <c r="D40" s="8"/>
      <c r="E40" s="8"/>
      <c r="F40" s="8"/>
      <c r="G40" s="8">
        <f t="shared" si="0"/>
        <v>0</v>
      </c>
    </row>
    <row r="41" spans="1:7" x14ac:dyDescent="0.2">
      <c r="A41" s="8"/>
      <c r="B41" s="8"/>
      <c r="C41" s="8"/>
      <c r="D41" s="8"/>
      <c r="E41" s="8"/>
      <c r="F41" s="8"/>
      <c r="G41" s="8">
        <f t="shared" si="0"/>
        <v>0</v>
      </c>
    </row>
    <row r="42" spans="1:7" x14ac:dyDescent="0.2">
      <c r="A42" s="8"/>
      <c r="B42" s="8"/>
      <c r="C42" s="8"/>
      <c r="D42" s="8"/>
      <c r="E42" s="8"/>
      <c r="F42" s="8"/>
      <c r="G42" s="8">
        <f t="shared" si="0"/>
        <v>0</v>
      </c>
    </row>
    <row r="43" spans="1:7" x14ac:dyDescent="0.2">
      <c r="A43" s="8"/>
      <c r="B43" s="8"/>
      <c r="C43" s="8"/>
      <c r="D43" s="8"/>
      <c r="E43" s="8"/>
      <c r="F43" s="8"/>
      <c r="G43" s="8">
        <f t="shared" si="0"/>
        <v>0</v>
      </c>
    </row>
    <row r="44" spans="1:7" x14ac:dyDescent="0.2">
      <c r="A44" s="8"/>
      <c r="B44" s="8"/>
      <c r="C44" s="8"/>
      <c r="D44" s="8"/>
      <c r="E44" s="8"/>
      <c r="F44" s="8"/>
      <c r="G44" s="8">
        <f t="shared" si="0"/>
        <v>0</v>
      </c>
    </row>
    <row r="45" spans="1:7" x14ac:dyDescent="0.2">
      <c r="A45" s="8"/>
      <c r="B45" s="8"/>
      <c r="C45" s="8"/>
      <c r="D45" s="8"/>
      <c r="E45" s="8"/>
      <c r="F45" s="8"/>
      <c r="G45" s="8">
        <f t="shared" si="0"/>
        <v>0</v>
      </c>
    </row>
    <row r="46" spans="1:7" x14ac:dyDescent="0.2">
      <c r="A46" s="8"/>
      <c r="B46" s="8"/>
      <c r="C46" s="8"/>
      <c r="D46" s="8"/>
      <c r="E46" s="8"/>
      <c r="F46" s="8"/>
      <c r="G46" s="8">
        <f t="shared" si="0"/>
        <v>0</v>
      </c>
    </row>
    <row r="47" spans="1:7" x14ac:dyDescent="0.2">
      <c r="A47" s="8"/>
      <c r="B47" s="8"/>
      <c r="C47" s="8"/>
      <c r="D47" s="8"/>
      <c r="E47" s="8"/>
      <c r="F47" s="8"/>
      <c r="G47" s="8">
        <f t="shared" si="0"/>
        <v>0</v>
      </c>
    </row>
    <row r="48" spans="1:7" x14ac:dyDescent="0.2">
      <c r="A48" s="8"/>
      <c r="B48" s="8"/>
      <c r="C48" s="8"/>
      <c r="D48" s="8"/>
      <c r="E48" s="8"/>
      <c r="F48" s="8"/>
      <c r="G48" s="8">
        <f t="shared" si="0"/>
        <v>0</v>
      </c>
    </row>
    <row r="49" spans="1:7" x14ac:dyDescent="0.2">
      <c r="A49" s="8"/>
      <c r="B49" s="8"/>
      <c r="C49" s="8"/>
      <c r="D49" s="8"/>
      <c r="E49" s="8"/>
      <c r="F49" s="8"/>
      <c r="G49" s="8">
        <f t="shared" si="0"/>
        <v>0</v>
      </c>
    </row>
    <row r="50" spans="1:7" x14ac:dyDescent="0.2">
      <c r="A50" s="8"/>
      <c r="B50" s="8"/>
      <c r="C50" s="8"/>
      <c r="D50" s="8"/>
      <c r="E50" s="8"/>
      <c r="F50" s="8"/>
      <c r="G50" s="8">
        <f t="shared" si="0"/>
        <v>0</v>
      </c>
    </row>
    <row r="51" spans="1:7" x14ac:dyDescent="0.2">
      <c r="A51" s="8"/>
      <c r="B51" s="8"/>
      <c r="C51" s="8"/>
      <c r="D51" s="8"/>
      <c r="E51" s="8"/>
      <c r="F51" s="8"/>
      <c r="G51" s="8">
        <f t="shared" si="0"/>
        <v>0</v>
      </c>
    </row>
    <row r="52" spans="1:7" x14ac:dyDescent="0.2">
      <c r="A52" s="8"/>
      <c r="B52" s="8"/>
      <c r="C52" s="8"/>
      <c r="D52" s="8"/>
      <c r="E52" s="8"/>
      <c r="F52" s="8"/>
      <c r="G52" s="8">
        <f t="shared" si="0"/>
        <v>0</v>
      </c>
    </row>
    <row r="53" spans="1:7" x14ac:dyDescent="0.2">
      <c r="A53" s="8"/>
      <c r="B53" s="8"/>
      <c r="C53" s="8"/>
      <c r="D53" s="8"/>
      <c r="E53" s="8"/>
      <c r="F53" s="8"/>
      <c r="G53" s="8">
        <f t="shared" si="0"/>
        <v>0</v>
      </c>
    </row>
    <row r="54" spans="1:7" x14ac:dyDescent="0.2">
      <c r="A54" s="8"/>
      <c r="B54" s="8"/>
      <c r="C54" s="8"/>
      <c r="D54" s="8"/>
      <c r="E54" s="8"/>
      <c r="F54" s="8"/>
      <c r="G54" s="8">
        <f t="shared" si="0"/>
        <v>0</v>
      </c>
    </row>
    <row r="55" spans="1:7" x14ac:dyDescent="0.2">
      <c r="A55" s="8"/>
      <c r="B55" s="8"/>
      <c r="C55" s="8"/>
      <c r="D55" s="8"/>
      <c r="E55" s="8"/>
      <c r="F55" s="8"/>
      <c r="G55" s="8">
        <f t="shared" si="0"/>
        <v>0</v>
      </c>
    </row>
    <row r="56" spans="1:7" x14ac:dyDescent="0.2">
      <c r="A56" s="8"/>
      <c r="B56" s="8"/>
      <c r="C56" s="8"/>
      <c r="D56" s="8"/>
      <c r="E56" s="8"/>
      <c r="F56" s="8"/>
      <c r="G56" s="8">
        <f t="shared" si="0"/>
        <v>0</v>
      </c>
    </row>
    <row r="57" spans="1:7" x14ac:dyDescent="0.2">
      <c r="A57" s="8"/>
      <c r="B57" s="8"/>
      <c r="C57" s="8"/>
      <c r="D57" s="8"/>
      <c r="E57" s="8"/>
      <c r="F57" s="8"/>
      <c r="G57" s="8">
        <f t="shared" si="0"/>
        <v>0</v>
      </c>
    </row>
    <row r="58" spans="1:7" x14ac:dyDescent="0.2">
      <c r="A58" s="8"/>
      <c r="B58" s="8"/>
      <c r="C58" s="8"/>
      <c r="D58" s="8"/>
      <c r="E58" s="8"/>
      <c r="F58" s="8"/>
      <c r="G58" s="8">
        <f t="shared" si="0"/>
        <v>0</v>
      </c>
    </row>
    <row r="59" spans="1:7" x14ac:dyDescent="0.2">
      <c r="A59" s="8"/>
      <c r="B59" s="8"/>
      <c r="C59" s="8"/>
      <c r="D59" s="8"/>
      <c r="E59" s="8"/>
      <c r="F59" s="8"/>
      <c r="G59" s="8">
        <f t="shared" si="0"/>
        <v>0</v>
      </c>
    </row>
    <row r="60" spans="1:7" x14ac:dyDescent="0.2">
      <c r="A60" s="8"/>
      <c r="B60" s="8"/>
      <c r="C60" s="8"/>
      <c r="D60" s="8"/>
      <c r="E60" s="8"/>
      <c r="F60" s="8"/>
      <c r="G60" s="8">
        <f t="shared" si="0"/>
        <v>0</v>
      </c>
    </row>
    <row r="61" spans="1:7" x14ac:dyDescent="0.2">
      <c r="A61" s="8"/>
      <c r="B61" s="8"/>
      <c r="C61" s="8"/>
      <c r="D61" s="8"/>
      <c r="E61" s="8"/>
      <c r="F61" s="8"/>
      <c r="G61" s="8">
        <f t="shared" si="0"/>
        <v>0</v>
      </c>
    </row>
    <row r="62" spans="1:7" x14ac:dyDescent="0.2">
      <c r="A62" s="8"/>
      <c r="B62" s="8"/>
      <c r="C62" s="8"/>
      <c r="D62" s="8"/>
      <c r="E62" s="8"/>
      <c r="F62" s="8"/>
      <c r="G62" s="8">
        <f t="shared" si="0"/>
        <v>0</v>
      </c>
    </row>
    <row r="63" spans="1:7" x14ac:dyDescent="0.2">
      <c r="A63" s="8"/>
      <c r="B63" s="8"/>
      <c r="C63" s="8"/>
      <c r="D63" s="8"/>
      <c r="E63" s="8"/>
      <c r="F63" s="8"/>
      <c r="G63" s="8">
        <f t="shared" si="0"/>
        <v>0</v>
      </c>
    </row>
    <row r="64" spans="1:7" x14ac:dyDescent="0.2">
      <c r="A64" s="8"/>
      <c r="B64" s="8"/>
      <c r="C64" s="8"/>
      <c r="D64" s="8"/>
      <c r="E64" s="8"/>
      <c r="F64" s="8"/>
      <c r="G64" s="8">
        <f t="shared" si="0"/>
        <v>0</v>
      </c>
    </row>
    <row r="65" spans="1:7" x14ac:dyDescent="0.2">
      <c r="A65" s="8"/>
      <c r="B65" s="8"/>
      <c r="C65" s="8"/>
      <c r="D65" s="8"/>
      <c r="E65" s="8"/>
      <c r="F65" s="8"/>
      <c r="G65" s="8">
        <f t="shared" si="0"/>
        <v>0</v>
      </c>
    </row>
    <row r="66" spans="1:7" x14ac:dyDescent="0.2">
      <c r="A66" s="8"/>
      <c r="B66" s="8"/>
      <c r="C66" s="8"/>
      <c r="D66" s="8"/>
      <c r="E66" s="8"/>
      <c r="F66" s="8"/>
      <c r="G66" s="8">
        <f t="shared" si="0"/>
        <v>0</v>
      </c>
    </row>
    <row r="67" spans="1:7" x14ac:dyDescent="0.2">
      <c r="A67" s="8"/>
      <c r="B67" s="8"/>
      <c r="C67" s="8"/>
      <c r="D67" s="8"/>
      <c r="E67" s="8"/>
      <c r="F67" s="8"/>
      <c r="G67" s="8">
        <f t="shared" si="0"/>
        <v>0</v>
      </c>
    </row>
    <row r="68" spans="1:7" x14ac:dyDescent="0.2">
      <c r="A68" s="8"/>
      <c r="B68" s="8"/>
      <c r="C68" s="8"/>
      <c r="D68" s="8"/>
      <c r="E68" s="8"/>
      <c r="F68" s="8"/>
      <c r="G68" s="8">
        <f t="shared" ref="G68:G95" si="1">(E68*0.4)+(D68*0.3)+(C68*0.3)</f>
        <v>0</v>
      </c>
    </row>
    <row r="69" spans="1:7" x14ac:dyDescent="0.2">
      <c r="A69" s="8"/>
      <c r="B69" s="8"/>
      <c r="C69" s="8"/>
      <c r="D69" s="8"/>
      <c r="E69" s="8"/>
      <c r="F69" s="8"/>
      <c r="G69" s="8">
        <f t="shared" si="1"/>
        <v>0</v>
      </c>
    </row>
    <row r="70" spans="1:7" x14ac:dyDescent="0.2">
      <c r="A70" s="8"/>
      <c r="B70" s="8"/>
      <c r="C70" s="8"/>
      <c r="D70" s="8"/>
      <c r="E70" s="8"/>
      <c r="F70" s="8"/>
      <c r="G70" s="8">
        <f t="shared" si="1"/>
        <v>0</v>
      </c>
    </row>
    <row r="71" spans="1:7" x14ac:dyDescent="0.2">
      <c r="A71" s="8"/>
      <c r="B71" s="8"/>
      <c r="C71" s="8"/>
      <c r="D71" s="8"/>
      <c r="E71" s="8"/>
      <c r="F71" s="8"/>
      <c r="G71" s="8">
        <f t="shared" si="1"/>
        <v>0</v>
      </c>
    </row>
    <row r="72" spans="1:7" x14ac:dyDescent="0.2">
      <c r="A72" s="8"/>
      <c r="B72" s="8"/>
      <c r="C72" s="8"/>
      <c r="D72" s="8"/>
      <c r="E72" s="8"/>
      <c r="F72" s="8"/>
      <c r="G72" s="8">
        <f t="shared" si="1"/>
        <v>0</v>
      </c>
    </row>
    <row r="73" spans="1:7" x14ac:dyDescent="0.2">
      <c r="A73" s="8"/>
      <c r="B73" s="8"/>
      <c r="C73" s="8"/>
      <c r="D73" s="8"/>
      <c r="E73" s="8"/>
      <c r="F73" s="8"/>
      <c r="G73" s="8">
        <f t="shared" si="1"/>
        <v>0</v>
      </c>
    </row>
    <row r="74" spans="1:7" x14ac:dyDescent="0.2">
      <c r="A74" s="8"/>
      <c r="B74" s="8"/>
      <c r="C74" s="8"/>
      <c r="D74" s="8"/>
      <c r="E74" s="8"/>
      <c r="F74" s="8"/>
      <c r="G74" s="8">
        <f t="shared" si="1"/>
        <v>0</v>
      </c>
    </row>
    <row r="75" spans="1:7" x14ac:dyDescent="0.2">
      <c r="A75" s="8"/>
      <c r="B75" s="8"/>
      <c r="C75" s="8"/>
      <c r="D75" s="8"/>
      <c r="E75" s="8"/>
      <c r="F75" s="8"/>
      <c r="G75" s="8">
        <f t="shared" si="1"/>
        <v>0</v>
      </c>
    </row>
    <row r="76" spans="1:7" x14ac:dyDescent="0.2">
      <c r="A76" s="8"/>
      <c r="B76" s="8"/>
      <c r="C76" s="8"/>
      <c r="D76" s="8"/>
      <c r="E76" s="8"/>
      <c r="F76" s="8"/>
      <c r="G76" s="8">
        <f t="shared" si="1"/>
        <v>0</v>
      </c>
    </row>
    <row r="77" spans="1:7" x14ac:dyDescent="0.2">
      <c r="A77" s="8"/>
      <c r="B77" s="8"/>
      <c r="C77" s="8"/>
      <c r="D77" s="8"/>
      <c r="E77" s="8"/>
      <c r="F77" s="8"/>
      <c r="G77" s="8">
        <f t="shared" si="1"/>
        <v>0</v>
      </c>
    </row>
    <row r="78" spans="1:7" x14ac:dyDescent="0.2">
      <c r="A78" s="8"/>
      <c r="B78" s="8"/>
      <c r="C78" s="8"/>
      <c r="D78" s="8"/>
      <c r="E78" s="8"/>
      <c r="F78" s="8"/>
      <c r="G78" s="8">
        <f t="shared" si="1"/>
        <v>0</v>
      </c>
    </row>
    <row r="79" spans="1:7" x14ac:dyDescent="0.2">
      <c r="A79" s="8"/>
      <c r="B79" s="8"/>
      <c r="C79" s="8"/>
      <c r="D79" s="8"/>
      <c r="E79" s="8"/>
      <c r="F79" s="8"/>
      <c r="G79" s="8">
        <f t="shared" si="1"/>
        <v>0</v>
      </c>
    </row>
    <row r="80" spans="1:7" x14ac:dyDescent="0.2">
      <c r="A80" s="8"/>
      <c r="B80" s="8"/>
      <c r="C80" s="8"/>
      <c r="D80" s="8"/>
      <c r="E80" s="8"/>
      <c r="F80" s="8"/>
      <c r="G80" s="8">
        <f t="shared" si="1"/>
        <v>0</v>
      </c>
    </row>
    <row r="81" spans="1:7" x14ac:dyDescent="0.2">
      <c r="A81" s="8"/>
      <c r="B81" s="8"/>
      <c r="C81" s="8"/>
      <c r="D81" s="8"/>
      <c r="E81" s="8"/>
      <c r="F81" s="8"/>
      <c r="G81" s="8">
        <f t="shared" si="1"/>
        <v>0</v>
      </c>
    </row>
    <row r="82" spans="1:7" x14ac:dyDescent="0.2">
      <c r="A82" s="8"/>
      <c r="B82" s="8"/>
      <c r="C82" s="8"/>
      <c r="D82" s="8"/>
      <c r="E82" s="8"/>
      <c r="F82" s="8"/>
      <c r="G82" s="8">
        <f t="shared" si="1"/>
        <v>0</v>
      </c>
    </row>
    <row r="83" spans="1:7" x14ac:dyDescent="0.2">
      <c r="A83" s="8"/>
      <c r="B83" s="8"/>
      <c r="C83" s="8"/>
      <c r="D83" s="8"/>
      <c r="E83" s="8"/>
      <c r="F83" s="8"/>
      <c r="G83" s="8">
        <f t="shared" si="1"/>
        <v>0</v>
      </c>
    </row>
    <row r="84" spans="1:7" x14ac:dyDescent="0.2">
      <c r="A84" s="8"/>
      <c r="B84" s="8"/>
      <c r="C84" s="8"/>
      <c r="D84" s="8"/>
      <c r="E84" s="8"/>
      <c r="F84" s="8"/>
      <c r="G84" s="8">
        <f t="shared" si="1"/>
        <v>0</v>
      </c>
    </row>
    <row r="85" spans="1:7" x14ac:dyDescent="0.2">
      <c r="A85" s="8"/>
      <c r="B85" s="8"/>
      <c r="C85" s="8"/>
      <c r="D85" s="8"/>
      <c r="E85" s="8"/>
      <c r="F85" s="8"/>
      <c r="G85" s="8">
        <f t="shared" si="1"/>
        <v>0</v>
      </c>
    </row>
    <row r="86" spans="1:7" x14ac:dyDescent="0.2">
      <c r="A86" s="8"/>
      <c r="B86" s="8"/>
      <c r="C86" s="8"/>
      <c r="D86" s="8"/>
      <c r="E86" s="8"/>
      <c r="F86" s="8"/>
      <c r="G86" s="8">
        <f t="shared" si="1"/>
        <v>0</v>
      </c>
    </row>
    <row r="87" spans="1:7" x14ac:dyDescent="0.2">
      <c r="A87" s="8"/>
      <c r="B87" s="8"/>
      <c r="C87" s="8"/>
      <c r="D87" s="8"/>
      <c r="E87" s="8"/>
      <c r="F87" s="8"/>
      <c r="G87" s="8">
        <f t="shared" si="1"/>
        <v>0</v>
      </c>
    </row>
    <row r="88" spans="1:7" x14ac:dyDescent="0.2">
      <c r="A88" s="8"/>
      <c r="B88" s="8"/>
      <c r="C88" s="8"/>
      <c r="D88" s="8"/>
      <c r="E88" s="8"/>
      <c r="F88" s="8"/>
      <c r="G88" s="8">
        <f t="shared" si="1"/>
        <v>0</v>
      </c>
    </row>
    <row r="89" spans="1:7" x14ac:dyDescent="0.2">
      <c r="A89" s="8"/>
      <c r="B89" s="8"/>
      <c r="C89" s="8"/>
      <c r="D89" s="8"/>
      <c r="E89" s="8"/>
      <c r="F89" s="8"/>
      <c r="G89" s="8">
        <f t="shared" si="1"/>
        <v>0</v>
      </c>
    </row>
    <row r="90" spans="1:7" x14ac:dyDescent="0.2">
      <c r="A90" s="8"/>
      <c r="B90" s="8"/>
      <c r="C90" s="8"/>
      <c r="D90" s="8"/>
      <c r="E90" s="8"/>
      <c r="F90" s="8"/>
      <c r="G90" s="8">
        <f t="shared" si="1"/>
        <v>0</v>
      </c>
    </row>
    <row r="91" spans="1:7" x14ac:dyDescent="0.2">
      <c r="A91" s="8"/>
      <c r="B91" s="8"/>
      <c r="C91" s="8"/>
      <c r="D91" s="8"/>
      <c r="E91" s="8"/>
      <c r="F91" s="8"/>
      <c r="G91" s="8">
        <f t="shared" si="1"/>
        <v>0</v>
      </c>
    </row>
    <row r="92" spans="1:7" x14ac:dyDescent="0.2">
      <c r="A92" s="8"/>
      <c r="B92" s="8"/>
      <c r="C92" s="8"/>
      <c r="D92" s="8"/>
      <c r="E92" s="8"/>
      <c r="F92" s="8"/>
      <c r="G92" s="8">
        <f t="shared" si="1"/>
        <v>0</v>
      </c>
    </row>
    <row r="93" spans="1:7" x14ac:dyDescent="0.2">
      <c r="A93" s="8"/>
      <c r="B93" s="8"/>
      <c r="C93" s="8"/>
      <c r="D93" s="8"/>
      <c r="E93" s="8"/>
      <c r="F93" s="8"/>
      <c r="G93" s="8">
        <f t="shared" si="1"/>
        <v>0</v>
      </c>
    </row>
    <row r="94" spans="1:7" x14ac:dyDescent="0.2">
      <c r="A94" s="8"/>
      <c r="B94" s="8"/>
      <c r="C94" s="8"/>
      <c r="D94" s="8"/>
      <c r="E94" s="8"/>
      <c r="F94" s="8"/>
      <c r="G94" s="8">
        <f t="shared" si="1"/>
        <v>0</v>
      </c>
    </row>
    <row r="95" spans="1:7" x14ac:dyDescent="0.2">
      <c r="A95" s="8"/>
      <c r="B95" s="8"/>
      <c r="C95" s="8"/>
      <c r="D95" s="8"/>
      <c r="E95" s="8"/>
      <c r="F95" s="8"/>
      <c r="G95" s="8">
        <f t="shared" si="1"/>
        <v>0</v>
      </c>
    </row>
  </sheetData>
  <sortState ref="A1:B59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D22" sqref="D22"/>
    </sheetView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2.75" x14ac:dyDescent="0.2"/>
  <sheetData/>
  <sortState ref="A46:G77">
    <sortCondition ref="A4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IPC-1</vt:lpstr>
      <vt:lpstr>Tareas</vt:lpstr>
      <vt:lpstr>Hoja1</vt:lpstr>
      <vt:lpstr>Hoja2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Neftali</dc:creator>
  <cp:lastModifiedBy>neftali.calderon</cp:lastModifiedBy>
  <cp:lastPrinted>2010-02-10T21:05:40Z</cp:lastPrinted>
  <dcterms:created xsi:type="dcterms:W3CDTF">2008-07-29T01:09:19Z</dcterms:created>
  <dcterms:modified xsi:type="dcterms:W3CDTF">2021-12-29T15:53:20Z</dcterms:modified>
</cp:coreProperties>
</file>